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40" windowWidth="21840" windowHeight="6390" tabRatio="872" activeTab="0"/>
  </bookViews>
  <sheets>
    <sheet name="10-1" sheetId="1" r:id="rId1"/>
    <sheet name="10-1 續" sheetId="2" r:id="rId2"/>
    <sheet name="10-2" sheetId="3" r:id="rId3"/>
    <sheet name="10-3" sheetId="4" r:id="rId4"/>
    <sheet name="10-4" sheetId="5" r:id="rId5"/>
    <sheet name="10-5" sheetId="6" r:id="rId6"/>
    <sheet name="10-6" sheetId="7" r:id="rId7"/>
    <sheet name="10-6 續1" sheetId="8" r:id="rId8"/>
    <sheet name="10-6 續2" sheetId="9" r:id="rId9"/>
    <sheet name="10-6 續3" sheetId="10" r:id="rId10"/>
    <sheet name="10-6 續4完" sheetId="11" r:id="rId11"/>
  </sheets>
  <definedNames>
    <definedName name="_xlnm.Print_Area" localSheetId="0">'10-1'!$A$1:$N$36</definedName>
    <definedName name="_xlnm.Print_Area" localSheetId="1">'10-1 續'!$A$1:$R$32</definedName>
    <definedName name="_xlnm.Print_Area" localSheetId="2">'10-2'!$A$1:$K$31</definedName>
    <definedName name="_xlnm.Print_Area" localSheetId="3">'10-3'!$A$1:$L$27</definedName>
    <definedName name="_xlnm.Print_Area" localSheetId="4">'10-4'!$A$1:$L$27</definedName>
    <definedName name="_xlnm.Print_Area" localSheetId="5">'10-5'!$A$1:$J$29</definedName>
    <definedName name="_xlnm.Print_Area" localSheetId="6">'10-6'!$A$1:$K$30</definedName>
    <definedName name="_xlnm.Print_Area" localSheetId="7">'10-6 續1'!$A$1:$K$29</definedName>
    <definedName name="_xlnm.Print_Area" localSheetId="8">'10-6 續2'!$A$1:$K$29</definedName>
    <definedName name="_xlnm.Print_Area" localSheetId="9">'10-6 續3'!$A$1:$K$29</definedName>
    <definedName name="_xlnm.Print_Area" localSheetId="10">'10-6 續4完'!$A$1:$P$29</definedName>
  </definedNames>
  <calcPr fullCalcOnLoad="1"/>
</workbook>
</file>

<file path=xl/sharedStrings.xml><?xml version="1.0" encoding="utf-8"?>
<sst xmlns="http://schemas.openxmlformats.org/spreadsheetml/2006/main" count="902" uniqueCount="289">
  <si>
    <t>-</t>
  </si>
  <si>
    <t>Environment Protection</t>
  </si>
  <si>
    <t>-</t>
  </si>
  <si>
    <t>Environment Protection</t>
  </si>
  <si>
    <t>-</t>
  </si>
  <si>
    <t>By Time Frames</t>
  </si>
  <si>
    <t>-</t>
  </si>
  <si>
    <t>Rate of Over-standard 
Frames</t>
  </si>
  <si>
    <t>No. of Over-standard Frames</t>
  </si>
  <si>
    <t>Year</t>
  </si>
  <si>
    <t>Grand Total</t>
  </si>
  <si>
    <t xml:space="preserve"> Table 10-3. Environmental Noise Monitoring Stations by Over-standard Time Frames</t>
  </si>
  <si>
    <t>Rate of Over-standard 
Frames</t>
  </si>
  <si>
    <t>No. of Over-standard Frames</t>
  </si>
  <si>
    <t>Year</t>
  </si>
  <si>
    <t>Grand Total</t>
  </si>
  <si>
    <t xml:space="preserve"> Table 10-4. Traffic Noise Monitoring Stations by Over-standard Time Frames</t>
  </si>
  <si>
    <t>Environment Protection</t>
  </si>
  <si>
    <t/>
  </si>
  <si>
    <t xml:space="preserve"> Table 10-5. Public Nuisance Petition Cases</t>
  </si>
  <si>
    <t>Environment Protection</t>
  </si>
  <si>
    <t>Table 10-6. Pollution Inspection and Administrative Penalty</t>
  </si>
  <si>
    <t>Environment Protection</t>
  </si>
  <si>
    <t>Environment Protection</t>
  </si>
  <si>
    <t>Environment Protection</t>
  </si>
  <si>
    <t>Environment Protection</t>
  </si>
  <si>
    <t>Air Pollution</t>
  </si>
  <si>
    <t>Environmental Impact Assessment</t>
  </si>
  <si>
    <t>Sulfur Dioxide
(ppm)</t>
  </si>
  <si>
    <t>Carbon Monoxide
(ppm)</t>
  </si>
  <si>
    <t>Nitrogen Dioxide
(ppm)</t>
  </si>
  <si>
    <t>Non-Methane
Hydrocarbon
(ppmC)</t>
  </si>
  <si>
    <t>Ozone
(ppm)</t>
  </si>
  <si>
    <t>No. of Over-standard
Frames</t>
  </si>
  <si>
    <t>No. of Over-standard 
Frames</t>
  </si>
  <si>
    <t>Rate of Over-standard Frames</t>
  </si>
  <si>
    <t>No. of Over-standard Frames</t>
  </si>
  <si>
    <t>Unit : Time Frames</t>
  </si>
  <si>
    <t>Total</t>
  </si>
  <si>
    <t>Unusual Smell Pollutant</t>
  </si>
  <si>
    <t>Noise</t>
  </si>
  <si>
    <t>Water Pollution</t>
  </si>
  <si>
    <t xml:space="preserve">Solid Waste </t>
  </si>
  <si>
    <t>Vibration</t>
  </si>
  <si>
    <t>Environmental Sanitation</t>
  </si>
  <si>
    <t>Others</t>
  </si>
  <si>
    <t>Year &amp; Month</t>
  </si>
  <si>
    <t>Air Pollution
(Excluding Unusual Smell Pollutant)</t>
  </si>
  <si>
    <t>No. of Inspections</t>
  </si>
  <si>
    <t>No. of Penalties</t>
  </si>
  <si>
    <t>Amount of Fines</t>
  </si>
  <si>
    <t>Fines Paid</t>
  </si>
  <si>
    <t>No. of Penalties</t>
  </si>
  <si>
    <t>Amount of Fines</t>
  </si>
  <si>
    <t>No. of Inspections</t>
  </si>
  <si>
    <t>Table 10-6. Pollution Inspection and Administrative Penalty (Cont. 1)</t>
  </si>
  <si>
    <t>Unit : Times ; NT$1,000</t>
  </si>
  <si>
    <t>Table 10-6. Pollution Inspection and Administrative Penalty (Cont. 2)</t>
  </si>
  <si>
    <t>Fines Paid</t>
  </si>
  <si>
    <t>Table 10-6. Pollution Inspection and Administrative Penalty (Cont. 3)</t>
  </si>
  <si>
    <t>Table 10-6. Pollution Inspection and Administrative Penalty (Cont. 4 End)</t>
  </si>
  <si>
    <t>EPBs</t>
  </si>
  <si>
    <t>Contractors</t>
  </si>
  <si>
    <t xml:space="preserve"> Table 10-2. Environmental Air Quality</t>
  </si>
  <si>
    <t>Rate of Over-standard
Frames</t>
  </si>
  <si>
    <t>No. of Over-standard Frames</t>
  </si>
  <si>
    <t xml:space="preserve"> Unit : Cases</t>
  </si>
  <si>
    <t>Unit : Time Frames</t>
  </si>
  <si>
    <t>-</t>
  </si>
  <si>
    <t>-</t>
  </si>
  <si>
    <t>Source : Environmental Protection Administration, Executive Yuan .</t>
  </si>
  <si>
    <t>Source : Environmental Protection Administration, Executive Yuan .</t>
  </si>
  <si>
    <t>AM5~AM7</t>
  </si>
  <si>
    <t>AM7~PM8</t>
  </si>
  <si>
    <t>PM8~PM10</t>
  </si>
  <si>
    <t>PM10~AM5</t>
  </si>
  <si>
    <t>AM7~PM8</t>
  </si>
  <si>
    <t>PM10~AM5</t>
  </si>
  <si>
    <t xml:space="preserve">Source : Environmental Protection Administration, Executive Yuan and Department of Environmental Protection, </t>
  </si>
  <si>
    <t xml:space="preserve">               Taoyuan City Gov.</t>
  </si>
  <si>
    <t>No. of Monitoring Stations, End of Year
(Stations)</t>
  </si>
  <si>
    <t>Monitoring Stations
(Stations)</t>
  </si>
  <si>
    <t>Environment Protection</t>
  </si>
  <si>
    <t>Table 10-1. Collection and Disposal of Municipal Solid Waste</t>
  </si>
  <si>
    <t>Volume of Garbage Generated by Implementing Agencies (Tons)</t>
  </si>
  <si>
    <t>Per Disposal Method</t>
  </si>
  <si>
    <t>Garbage Clearance</t>
  </si>
  <si>
    <t>-</t>
  </si>
  <si>
    <t>Source : Environmental Protection Administration, Executive Yuan .</t>
  </si>
  <si>
    <t>Environment Protection</t>
  </si>
  <si>
    <t xml:space="preserve"> Table 10-1. Collection and Disposal of Municipal Solid Waste (Cont.)</t>
  </si>
  <si>
    <t xml:space="preserve">Volume of Garbage Generated by Implementing Agencies (Tons)                                                                                                    </t>
  </si>
  <si>
    <t xml:space="preserve">By Clearance Units or  Recycling Channels                                                                                          </t>
  </si>
  <si>
    <t>Food Wastes Recycled</t>
  </si>
  <si>
    <t>Volume of Waste Clearance 
Per Day
(Tons)</t>
  </si>
  <si>
    <t>Volume of Waste Clearance Per Capita Per Day
(Kg)</t>
  </si>
  <si>
    <t>Garbage Disposal Rate</t>
  </si>
  <si>
    <t>Waste Recycling Rate</t>
  </si>
  <si>
    <t>Environmental Protection Agencies</t>
  </si>
  <si>
    <t>Entrust by EPA</t>
  </si>
  <si>
    <t>Other Locations</t>
  </si>
  <si>
    <t>Communities, Schools and Organizations</t>
  </si>
  <si>
    <t>-</t>
  </si>
  <si>
    <t xml:space="preserve">               industrial waste, and previously generated garbage that was subsequently moved. </t>
  </si>
  <si>
    <t xml:space="preserve">Note  : 1. The trash disposed of includes mud from the gutters, but excludes recycled materials, dregs, and industrial waste. </t>
  </si>
  <si>
    <t>Subtotal</t>
  </si>
  <si>
    <r>
      <rPr>
        <sz val="10"/>
        <rFont val="華康粗圓體"/>
        <family val="3"/>
      </rPr>
      <t>環境保護</t>
    </r>
  </si>
  <si>
    <r>
      <rPr>
        <sz val="10"/>
        <rFont val="華康粗圓體"/>
        <family val="3"/>
      </rPr>
      <t xml:space="preserve">總計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</si>
  <si>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</si>
  <si>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</si>
  <si>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</si>
  <si>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</si>
  <si>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</si>
  <si>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</si>
  <si>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</si>
  <si>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2016</t>
    </r>
  </si>
  <si>
    <r>
      <rPr>
        <sz val="10"/>
        <rFont val="華康粗圓體"/>
        <family val="3"/>
      </rPr>
      <t>　桃園區</t>
    </r>
    <r>
      <rPr>
        <sz val="10"/>
        <rFont val="Arial Narrow"/>
        <family val="2"/>
      </rPr>
      <t xml:space="preserve"> Taoyuan District</t>
    </r>
  </si>
  <si>
    <r>
      <rPr>
        <sz val="10"/>
        <rFont val="華康粗圓體"/>
        <family val="3"/>
      </rPr>
      <t>　中壢區</t>
    </r>
    <r>
      <rPr>
        <sz val="10"/>
        <rFont val="Arial Narrow"/>
        <family val="2"/>
      </rPr>
      <t xml:space="preserve"> Zhongli District</t>
    </r>
  </si>
  <si>
    <r>
      <rPr>
        <sz val="10"/>
        <rFont val="華康粗圓體"/>
        <family val="3"/>
      </rPr>
      <t>　大溪區</t>
    </r>
    <r>
      <rPr>
        <sz val="10"/>
        <rFont val="Arial Narrow"/>
        <family val="2"/>
      </rPr>
      <t xml:space="preserve"> Daxi District</t>
    </r>
  </si>
  <si>
    <r>
      <rPr>
        <sz val="10"/>
        <rFont val="華康粗圓體"/>
        <family val="3"/>
      </rPr>
      <t>　楊梅區</t>
    </r>
    <r>
      <rPr>
        <sz val="10"/>
        <rFont val="Arial Narrow"/>
        <family val="2"/>
      </rPr>
      <t xml:space="preserve"> Yangmei District</t>
    </r>
  </si>
  <si>
    <r>
      <rPr>
        <sz val="10"/>
        <rFont val="華康粗圓體"/>
        <family val="3"/>
      </rPr>
      <t>　蘆竹區</t>
    </r>
    <r>
      <rPr>
        <sz val="10"/>
        <rFont val="Arial Narrow"/>
        <family val="2"/>
      </rPr>
      <t xml:space="preserve"> Luzhu District</t>
    </r>
  </si>
  <si>
    <r>
      <rPr>
        <sz val="10"/>
        <rFont val="華康粗圓體"/>
        <family val="3"/>
      </rPr>
      <t>　大園區</t>
    </r>
    <r>
      <rPr>
        <sz val="10"/>
        <rFont val="Arial Narrow"/>
        <family val="2"/>
      </rPr>
      <t xml:space="preserve"> Dayuan District</t>
    </r>
  </si>
  <si>
    <r>
      <rPr>
        <sz val="10"/>
        <rFont val="華康粗圓體"/>
        <family val="3"/>
      </rPr>
      <t>　龜山區</t>
    </r>
    <r>
      <rPr>
        <sz val="10"/>
        <rFont val="Arial Narrow"/>
        <family val="2"/>
      </rPr>
      <t xml:space="preserve"> Guishan District</t>
    </r>
  </si>
  <si>
    <r>
      <rPr>
        <sz val="10"/>
        <rFont val="華康粗圓體"/>
        <family val="3"/>
      </rPr>
      <t>　八德區</t>
    </r>
    <r>
      <rPr>
        <sz val="10"/>
        <rFont val="Arial Narrow"/>
        <family val="2"/>
      </rPr>
      <t xml:space="preserve"> Bade District</t>
    </r>
  </si>
  <si>
    <r>
      <rPr>
        <sz val="10"/>
        <rFont val="華康粗圓體"/>
        <family val="3"/>
      </rPr>
      <t>　龍潭區</t>
    </r>
    <r>
      <rPr>
        <sz val="10"/>
        <rFont val="Arial Narrow"/>
        <family val="2"/>
      </rPr>
      <t xml:space="preserve"> Longtan District</t>
    </r>
  </si>
  <si>
    <r>
      <rPr>
        <sz val="10"/>
        <rFont val="華康粗圓體"/>
        <family val="3"/>
      </rPr>
      <t>　平鎮區</t>
    </r>
    <r>
      <rPr>
        <sz val="10"/>
        <rFont val="Arial Narrow"/>
        <family val="2"/>
      </rPr>
      <t xml:space="preserve"> Pingzhen District</t>
    </r>
  </si>
  <si>
    <r>
      <rPr>
        <sz val="10"/>
        <rFont val="華康粗圓體"/>
        <family val="3"/>
      </rPr>
      <t>　新屋區</t>
    </r>
    <r>
      <rPr>
        <sz val="10"/>
        <rFont val="Arial Narrow"/>
        <family val="2"/>
      </rPr>
      <t xml:space="preserve"> Xinwu District</t>
    </r>
  </si>
  <si>
    <r>
      <rPr>
        <sz val="10"/>
        <rFont val="華康粗圓體"/>
        <family val="3"/>
      </rPr>
      <t>　觀音區</t>
    </r>
    <r>
      <rPr>
        <sz val="10"/>
        <rFont val="Arial Narrow"/>
        <family val="2"/>
      </rPr>
      <t xml:space="preserve"> Guanyin District</t>
    </r>
  </si>
  <si>
    <r>
      <rPr>
        <sz val="10"/>
        <rFont val="華康粗圓體"/>
        <family val="3"/>
      </rPr>
      <t>　復興區</t>
    </r>
    <r>
      <rPr>
        <sz val="10"/>
        <rFont val="Arial Narrow"/>
        <family val="2"/>
      </rPr>
      <t xml:space="preserve"> Fuxing District</t>
    </r>
  </si>
  <si>
    <r>
      <rPr>
        <sz val="10"/>
        <rFont val="華康粗圓體"/>
        <family val="3"/>
      </rPr>
      <t xml:space="preserve">年及區別
</t>
    </r>
    <r>
      <rPr>
        <sz val="10"/>
        <rFont val="Arial Narrow"/>
        <family val="2"/>
      </rPr>
      <t>Year &amp; District</t>
    </r>
  </si>
  <si>
    <r>
      <rPr>
        <sz val="10"/>
        <rFont val="華康粗圓體"/>
        <family val="3"/>
      </rPr>
      <t>執行機關垃圾產生量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（公噸）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</si>
  <si>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按處理方式分</t>
    </r>
  </si>
  <si>
    <r>
      <rPr>
        <sz val="10"/>
        <rFont val="華康粗圓體"/>
        <family val="3"/>
      </rPr>
      <t>垃圾清運</t>
    </r>
  </si>
  <si>
    <r>
      <rPr>
        <sz val="10"/>
        <rFont val="華康粗圓體"/>
        <family val="3"/>
      </rPr>
      <t xml:space="preserve">巨大垃圾
回收再利用
</t>
    </r>
    <r>
      <rPr>
        <sz val="10"/>
        <rFont val="Arial Narrow"/>
        <family val="2"/>
      </rPr>
      <t>Bulk Waste Recycling and Reuse</t>
    </r>
  </si>
  <si>
    <r>
      <rPr>
        <sz val="10"/>
        <rFont val="華康粗圓體"/>
        <family val="3"/>
      </rPr>
      <t>廚餘回收</t>
    </r>
    <r>
      <rPr>
        <sz val="10"/>
        <rFont val="Arial Narrow"/>
        <family val="2"/>
      </rPr>
      <t xml:space="preserve">  Food Wastes Recycled</t>
    </r>
  </si>
  <si>
    <r>
      <rPr>
        <sz val="10"/>
        <rFont val="華康粗圓體"/>
        <family val="3"/>
      </rPr>
      <t xml:space="preserve">資源回收
</t>
    </r>
    <r>
      <rPr>
        <sz val="10"/>
        <rFont val="Arial Narrow"/>
        <family val="2"/>
      </rPr>
      <t>Garbage Recycled</t>
    </r>
  </si>
  <si>
    <r>
      <rPr>
        <sz val="10"/>
        <rFont val="華康粗圓體"/>
        <family val="3"/>
      </rPr>
      <t xml:space="preserve">小計
</t>
    </r>
    <r>
      <rPr>
        <sz val="10"/>
        <rFont val="Arial Narrow"/>
        <family val="2"/>
      </rPr>
      <t>Subtotal</t>
    </r>
  </si>
  <si>
    <r>
      <rPr>
        <sz val="10"/>
        <rFont val="華康粗圓體"/>
        <family val="3"/>
      </rPr>
      <t xml:space="preserve">焚化
</t>
    </r>
    <r>
      <rPr>
        <sz val="10"/>
        <rFont val="Arial Narrow"/>
        <family val="2"/>
      </rPr>
      <t>Incineration</t>
    </r>
  </si>
  <si>
    <r>
      <rPr>
        <sz val="10"/>
        <rFont val="華康粗圓體"/>
        <family val="3"/>
      </rPr>
      <t xml:space="preserve">衛生掩埋
</t>
    </r>
    <r>
      <rPr>
        <sz val="10"/>
        <rFont val="Arial Narrow"/>
        <family val="2"/>
      </rPr>
      <t>Sanitary Landfill</t>
    </r>
  </si>
  <si>
    <r>
      <rPr>
        <sz val="10"/>
        <rFont val="華康粗圓體"/>
        <family val="3"/>
      </rPr>
      <t xml:space="preserve">其他
</t>
    </r>
    <r>
      <rPr>
        <sz val="10"/>
        <rFont val="Arial Narrow"/>
        <family val="2"/>
      </rPr>
      <t>Others</t>
    </r>
  </si>
  <si>
    <r>
      <rPr>
        <sz val="10"/>
        <rFont val="華康粗圓體"/>
        <family val="3"/>
      </rPr>
      <t xml:space="preserve">堆肥
</t>
    </r>
    <r>
      <rPr>
        <sz val="10"/>
        <rFont val="Arial Narrow"/>
        <family val="2"/>
      </rPr>
      <t>Composting</t>
    </r>
  </si>
  <si>
    <r>
      <rPr>
        <sz val="10"/>
        <rFont val="華康粗圓體"/>
        <family val="3"/>
      </rPr>
      <t xml:space="preserve">養豬
</t>
    </r>
    <r>
      <rPr>
        <sz val="10"/>
        <rFont val="Arial Narrow"/>
        <family val="2"/>
      </rPr>
      <t>Pig Feed</t>
    </r>
  </si>
  <si>
    <r>
      <rPr>
        <sz val="10"/>
        <rFont val="華康粗圓體"/>
        <family val="3"/>
      </rPr>
      <t xml:space="preserve">其他廚餘
再利用方式
</t>
    </r>
    <r>
      <rPr>
        <sz val="10"/>
        <rFont val="Arial Narrow"/>
        <family val="2"/>
      </rPr>
      <t>Others</t>
    </r>
  </si>
  <si>
    <r>
      <rPr>
        <sz val="10"/>
        <rFont val="華康粗圓體"/>
        <family val="3"/>
      </rPr>
      <t>　　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</rPr>
      <t>一般垃圾含溝泥，不含巨大垃圾、廚餘、回收資源、底渣、事業廢棄物及遷移舊垃圾。</t>
    </r>
  </si>
  <si>
    <r>
      <rPr>
        <sz val="10"/>
        <color indexed="9"/>
        <rFont val="Arial Narrow"/>
        <family val="2"/>
      </rPr>
      <t>Note  :</t>
    </r>
    <r>
      <rPr>
        <sz val="10"/>
        <rFont val="Arial Narrow"/>
        <family val="2"/>
      </rPr>
      <t xml:space="preserve"> 2. Trash includes mud from the gutters, but excludes oversized waste, kitchen waste, recycled materials, dregs, </t>
    </r>
  </si>
  <si>
    <r>
      <rPr>
        <sz val="10"/>
        <rFont val="華康粗圓體"/>
        <family val="3"/>
      </rPr>
      <t>　　　　　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</si>
  <si>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10-1</t>
    </r>
    <r>
      <rPr>
        <sz val="13"/>
        <rFont val="華康粗圓體"/>
        <family val="3"/>
      </rPr>
      <t>、垃圾清運處理概況</t>
    </r>
  </si>
  <si>
    <r>
      <rPr>
        <sz val="10"/>
        <rFont val="華康粗圓體"/>
        <family val="3"/>
      </rPr>
      <t xml:space="preserve">巨大
垃圾焚化
</t>
    </r>
    <r>
      <rPr>
        <sz val="9.5"/>
        <rFont val="Arial Narrow"/>
        <family val="2"/>
      </rPr>
      <t>Bulk Waste Incineration</t>
    </r>
  </si>
  <si>
    <r>
      <rPr>
        <sz val="10"/>
        <rFont val="華康粗圓體"/>
        <family val="3"/>
      </rPr>
      <t xml:space="preserve">巨大垃圾
衛生掩埋
</t>
    </r>
    <r>
      <rPr>
        <sz val="9.5"/>
        <rFont val="Arial Narrow"/>
        <family val="2"/>
      </rPr>
      <t>Bulk Waste Sanitary Landfill</t>
    </r>
  </si>
  <si>
    <r>
      <rPr>
        <sz val="10"/>
        <rFont val="華康粗圓體"/>
        <family val="3"/>
      </rPr>
      <t>執行機關垃圾產生量（公噸）</t>
    </r>
  </si>
  <si>
    <r>
      <rPr>
        <sz val="10"/>
        <rFont val="華康粗圓體"/>
        <family val="3"/>
      </rPr>
      <t xml:space="preserve">垃圾妥善
處理率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％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</si>
  <si>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垃圾
回收率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％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</si>
  <si>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按清運單位或回收管道分</t>
    </r>
    <r>
      <rPr>
        <sz val="10"/>
        <rFont val="Arial Narrow"/>
        <family val="2"/>
      </rPr>
      <t xml:space="preserve">                                                                                       </t>
    </r>
  </si>
  <si>
    <r>
      <rPr>
        <sz val="10"/>
        <rFont val="華康粗圓體"/>
        <family val="3"/>
      </rPr>
      <t>一般垃圾</t>
    </r>
    <r>
      <rPr>
        <sz val="10"/>
        <rFont val="Arial Narrow"/>
        <family val="2"/>
      </rPr>
      <t xml:space="preserve">  General Wastes</t>
    </r>
  </si>
  <si>
    <r>
      <rPr>
        <sz val="10"/>
        <rFont val="華康粗圓體"/>
        <family val="3"/>
      </rPr>
      <t>巨大垃圾</t>
    </r>
    <r>
      <rPr>
        <sz val="10"/>
        <rFont val="Arial Narrow"/>
        <family val="2"/>
      </rPr>
      <t xml:space="preserve">  Bulk Wastes</t>
    </r>
  </si>
  <si>
    <r>
      <rPr>
        <sz val="10"/>
        <rFont val="華康粗圓體"/>
        <family val="3"/>
      </rPr>
      <t>廚餘回收</t>
    </r>
    <r>
      <rPr>
        <sz val="10"/>
        <rFont val="Arial Narrow"/>
        <family val="2"/>
      </rPr>
      <t xml:space="preserve">  </t>
    </r>
  </si>
  <si>
    <r>
      <rPr>
        <sz val="10"/>
        <rFont val="華康粗圓體"/>
        <family val="3"/>
      </rPr>
      <t>資源回收</t>
    </r>
    <r>
      <rPr>
        <sz val="10"/>
        <rFont val="Arial Narrow"/>
        <family val="2"/>
      </rPr>
      <t xml:space="preserve">  Garbage Recycled</t>
    </r>
  </si>
  <si>
    <r>
      <rPr>
        <sz val="10"/>
        <rFont val="華康粗圓體"/>
        <family val="3"/>
      </rPr>
      <t>小計</t>
    </r>
  </si>
  <si>
    <r>
      <rPr>
        <sz val="10"/>
        <rFont val="華康粗圓體"/>
        <family val="3"/>
      </rPr>
      <t>環保單位
自行清運</t>
    </r>
  </si>
  <si>
    <r>
      <rPr>
        <sz val="10"/>
        <rFont val="華康粗圓體"/>
        <family val="3"/>
      </rPr>
      <t>環保單位
委託清運</t>
    </r>
  </si>
  <si>
    <r>
      <rPr>
        <sz val="10"/>
        <rFont val="華康粗圓體"/>
        <family val="3"/>
      </rPr>
      <t>環保單位
回收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</si>
  <si>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10-1</t>
    </r>
    <r>
      <rPr>
        <sz val="13"/>
        <rFont val="華康粗圓體"/>
        <family val="3"/>
      </rPr>
      <t>、垃圾清運處理概況（續）</t>
    </r>
  </si>
  <si>
    <r>
      <rPr>
        <sz val="9.5"/>
        <rFont val="華康粗圓體"/>
        <family val="3"/>
      </rPr>
      <t>公私處所
自行或
委託清運</t>
    </r>
  </si>
  <si>
    <r>
      <rPr>
        <sz val="9.5"/>
        <rFont val="華康粗圓體"/>
        <family val="3"/>
      </rPr>
      <t>平均每日
垃圾清運量
（公噸）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</si>
  <si>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2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February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</si>
  <si>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3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March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</si>
  <si>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4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April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</si>
  <si>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5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May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</si>
  <si>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6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June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</si>
  <si>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7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July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</si>
  <si>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8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August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</si>
  <si>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9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September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</si>
  <si>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>10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October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</si>
  <si>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>11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November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</si>
  <si>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>12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December</t>
    </r>
  </si>
  <si>
    <r>
      <rPr>
        <sz val="10"/>
        <rFont val="華康粗圓體"/>
        <family val="3"/>
      </rPr>
      <t>資料來源：行政院環境保護署。</t>
    </r>
  </si>
  <si>
    <r>
      <rPr>
        <sz val="10"/>
        <rFont val="華康粗圓體"/>
        <family val="3"/>
      </rPr>
      <t xml:space="preserve">年及月別
</t>
    </r>
    <r>
      <rPr>
        <sz val="10"/>
        <rFont val="Arial Narrow"/>
        <family val="2"/>
      </rPr>
      <t>Year &amp; Month</t>
    </r>
  </si>
  <si>
    <r>
      <rPr>
        <sz val="10"/>
        <rFont val="華康粗圓體"/>
        <family val="3"/>
      </rPr>
      <t>監測站數
（站）</t>
    </r>
  </si>
  <si>
    <r>
      <t xml:space="preserve"> </t>
    </r>
    <r>
      <rPr>
        <sz val="10"/>
        <rFont val="華康粗圓體"/>
        <family val="3"/>
      </rPr>
      <t>人工測站</t>
    </r>
    <r>
      <rPr>
        <sz val="10"/>
        <rFont val="Arial Narrow"/>
        <family val="2"/>
      </rPr>
      <t xml:space="preserve"> 
Manual Operation Monitoring Stations</t>
    </r>
  </si>
  <si>
    <r>
      <rPr>
        <sz val="10"/>
        <rFont val="華康粗圓體"/>
        <family val="3"/>
      </rPr>
      <t>自動測站</t>
    </r>
    <r>
      <rPr>
        <sz val="10"/>
        <rFont val="Arial Narrow"/>
        <family val="2"/>
      </rPr>
      <t xml:space="preserve"> 
Auto-monitoring Stations</t>
    </r>
  </si>
  <si>
    <r>
      <rPr>
        <sz val="10"/>
        <rFont val="華康粗圓體"/>
        <family val="3"/>
      </rPr>
      <t>總懸浮微粒</t>
    </r>
    <r>
      <rPr>
        <sz val="10"/>
        <rFont val="Arial Narrow"/>
        <family val="2"/>
      </rPr>
      <t xml:space="preserve">(TSP)
</t>
    </r>
    <r>
      <rPr>
        <sz val="10"/>
        <rFont val="華康粗圓體"/>
        <family val="3"/>
      </rPr>
      <t>（微克</t>
    </r>
    <r>
      <rPr>
        <sz val="10"/>
        <rFont val="Arial Narrow"/>
        <family val="2"/>
      </rPr>
      <t>/</t>
    </r>
    <r>
      <rPr>
        <sz val="10"/>
        <rFont val="華康粗圓體"/>
        <family val="3"/>
      </rPr>
      <t>立方公尺）</t>
    </r>
  </si>
  <si>
    <r>
      <rPr>
        <sz val="10"/>
        <rFont val="華康粗圓體"/>
        <family val="3"/>
      </rPr>
      <t>落塵量
（公噸</t>
    </r>
    <r>
      <rPr>
        <sz val="10"/>
        <rFont val="Arial Narrow"/>
        <family val="2"/>
      </rPr>
      <t>/</t>
    </r>
    <r>
      <rPr>
        <sz val="10"/>
        <rFont val="華康粗圓體"/>
        <family val="3"/>
      </rPr>
      <t>平方公里</t>
    </r>
    <r>
      <rPr>
        <sz val="10"/>
        <rFont val="Arial Narrow"/>
        <family val="2"/>
      </rPr>
      <t>/</t>
    </r>
    <r>
      <rPr>
        <sz val="10"/>
        <rFont val="華康粗圓體"/>
        <family val="3"/>
      </rPr>
      <t>月）</t>
    </r>
  </si>
  <si>
    <r>
      <rPr>
        <sz val="10"/>
        <rFont val="華康粗圓體"/>
        <family val="3"/>
      </rPr>
      <t>粒徑</t>
    </r>
    <r>
      <rPr>
        <sz val="10"/>
        <rFont val="Arial Narrow"/>
        <family val="2"/>
      </rPr>
      <t>10</t>
    </r>
    <r>
      <rPr>
        <sz val="10"/>
        <rFont val="華康粗圓體"/>
        <family val="3"/>
      </rPr>
      <t>微米以下
之懸浮微粒</t>
    </r>
    <r>
      <rPr>
        <sz val="10"/>
        <rFont val="Arial Narrow"/>
        <family val="2"/>
      </rPr>
      <t>(PM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)
(μg/m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</si>
  <si>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二氧化硫
</t>
    </r>
    <r>
      <rPr>
        <sz val="10"/>
        <rFont val="Arial Narrow"/>
        <family val="2"/>
      </rPr>
      <t>(ppm)</t>
    </r>
  </si>
  <si>
    <r>
      <rPr>
        <sz val="10"/>
        <rFont val="華康粗圓體"/>
        <family val="3"/>
      </rPr>
      <t xml:space="preserve">一氧化碳
</t>
    </r>
    <r>
      <rPr>
        <sz val="10"/>
        <rFont val="Arial Narrow"/>
        <family val="2"/>
      </rPr>
      <t>(ppm)</t>
    </r>
  </si>
  <si>
    <r>
      <rPr>
        <sz val="10"/>
        <rFont val="華康粗圓體"/>
        <family val="3"/>
      </rPr>
      <t xml:space="preserve">二氧化氮
</t>
    </r>
    <r>
      <rPr>
        <sz val="10"/>
        <rFont val="Arial Narrow"/>
        <family val="2"/>
      </rPr>
      <t>(ppm)</t>
    </r>
  </si>
  <si>
    <r>
      <rPr>
        <sz val="10"/>
        <rFont val="華康粗圓體"/>
        <family val="3"/>
      </rPr>
      <t xml:space="preserve">非甲烷碳氫化合物
</t>
    </r>
    <r>
      <rPr>
        <sz val="10"/>
        <rFont val="Arial Narrow"/>
        <family val="2"/>
      </rPr>
      <t>(ppmC)</t>
    </r>
  </si>
  <si>
    <r>
      <rPr>
        <sz val="10"/>
        <rFont val="華康粗圓體"/>
        <family val="3"/>
      </rPr>
      <t xml:space="preserve">臭氧
</t>
    </r>
    <r>
      <rPr>
        <sz val="10"/>
        <rFont val="Arial Narrow"/>
        <family val="2"/>
      </rPr>
      <t>(ppm)</t>
    </r>
  </si>
  <si>
    <r>
      <rPr>
        <sz val="10"/>
        <rFont val="華康粗圓體"/>
        <family val="3"/>
      </rPr>
      <t>鉛
（微克</t>
    </r>
    <r>
      <rPr>
        <sz val="10"/>
        <rFont val="Arial Narrow"/>
        <family val="2"/>
      </rPr>
      <t>/</t>
    </r>
    <r>
      <rPr>
        <sz val="10"/>
        <rFont val="華康粗圓體"/>
        <family val="3"/>
      </rPr>
      <t>立方公尺）</t>
    </r>
  </si>
  <si>
    <r>
      <t>Total Suspended Particulate
(μg/m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</si>
  <si>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t>Pb
(μg/m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</si>
  <si>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t>Dustfall
(Ton/Km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/Month)</t>
    </r>
  </si>
  <si>
    <r>
      <t>Suspended Particulate
(PM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)
(μg/m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</si>
  <si>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1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January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</si>
  <si>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10-2</t>
    </r>
    <r>
      <rPr>
        <sz val="13"/>
        <rFont val="華康粗圓體"/>
        <family val="3"/>
      </rPr>
      <t>、環境空氣品質</t>
    </r>
  </si>
  <si>
    <r>
      <rPr>
        <sz val="10"/>
        <color indexed="8"/>
        <rFont val="華康粗圓體"/>
        <family val="3"/>
      </rPr>
      <t>單位：時段</t>
    </r>
  </si>
  <si>
    <r>
      <rPr>
        <sz val="10"/>
        <rFont val="華康粗圓體"/>
        <family val="3"/>
      </rPr>
      <t>年別</t>
    </r>
  </si>
  <si>
    <r>
      <rPr>
        <sz val="10"/>
        <rFont val="華康粗圓體"/>
        <family val="3"/>
      </rPr>
      <t>早（</t>
    </r>
    <r>
      <rPr>
        <sz val="10"/>
        <rFont val="Arial Narrow"/>
        <family val="2"/>
      </rPr>
      <t>5</t>
    </r>
    <r>
      <rPr>
        <sz val="10"/>
        <rFont val="華康粗圓體"/>
        <family val="3"/>
      </rPr>
      <t>～</t>
    </r>
    <r>
      <rPr>
        <sz val="10"/>
        <rFont val="Arial Narrow"/>
        <family val="2"/>
      </rPr>
      <t>7</t>
    </r>
    <r>
      <rPr>
        <sz val="10"/>
        <rFont val="華康粗圓體"/>
        <family val="3"/>
      </rPr>
      <t>時）</t>
    </r>
  </si>
  <si>
    <r>
      <rPr>
        <sz val="10"/>
        <rFont val="華康粗圓體"/>
        <family val="3"/>
      </rPr>
      <t>日（</t>
    </r>
    <r>
      <rPr>
        <sz val="10"/>
        <rFont val="Arial Narrow"/>
        <family val="2"/>
      </rPr>
      <t>7</t>
    </r>
    <r>
      <rPr>
        <sz val="10"/>
        <rFont val="華康粗圓體"/>
        <family val="3"/>
      </rPr>
      <t>～</t>
    </r>
    <r>
      <rPr>
        <sz val="10"/>
        <rFont val="Arial Narrow"/>
        <family val="2"/>
      </rPr>
      <t>20</t>
    </r>
    <r>
      <rPr>
        <sz val="10"/>
        <rFont val="華康粗圓體"/>
        <family val="3"/>
      </rPr>
      <t>時）</t>
    </r>
  </si>
  <si>
    <r>
      <rPr>
        <sz val="10"/>
        <rFont val="華康粗圓體"/>
        <family val="3"/>
      </rPr>
      <t>晚（</t>
    </r>
    <r>
      <rPr>
        <sz val="10"/>
        <rFont val="Arial Narrow"/>
        <family val="2"/>
      </rPr>
      <t>20</t>
    </r>
    <r>
      <rPr>
        <sz val="10"/>
        <rFont val="華康粗圓體"/>
        <family val="3"/>
      </rPr>
      <t>～</t>
    </r>
    <r>
      <rPr>
        <sz val="10"/>
        <rFont val="Arial Narrow"/>
        <family val="2"/>
      </rPr>
      <t>22</t>
    </r>
    <r>
      <rPr>
        <sz val="10"/>
        <rFont val="華康粗圓體"/>
        <family val="3"/>
      </rPr>
      <t>時）</t>
    </r>
  </si>
  <si>
    <r>
      <rPr>
        <sz val="10"/>
        <rFont val="華康粗圓體"/>
        <family val="3"/>
      </rPr>
      <t>夜（</t>
    </r>
    <r>
      <rPr>
        <sz val="10"/>
        <rFont val="Arial Narrow"/>
        <family val="2"/>
      </rPr>
      <t>22</t>
    </r>
    <r>
      <rPr>
        <sz val="10"/>
        <rFont val="華康粗圓體"/>
        <family val="3"/>
      </rPr>
      <t>～</t>
    </r>
    <r>
      <rPr>
        <sz val="10"/>
        <rFont val="Arial Narrow"/>
        <family val="2"/>
      </rPr>
      <t>5</t>
    </r>
    <r>
      <rPr>
        <sz val="10"/>
        <rFont val="華康粗圓體"/>
        <family val="3"/>
      </rPr>
      <t>時）</t>
    </r>
  </si>
  <si>
    <r>
      <rPr>
        <sz val="10"/>
        <rFont val="華康粗圓體"/>
        <family val="3"/>
      </rPr>
      <t>不合格時段數</t>
    </r>
  </si>
  <si>
    <r>
      <rPr>
        <sz val="10"/>
        <rFont val="華康粗圓體"/>
        <family val="3"/>
      </rPr>
      <t>不合格率</t>
    </r>
    <r>
      <rPr>
        <sz val="10"/>
        <rFont val="Arial Narrow"/>
        <family val="2"/>
      </rPr>
      <t>(%)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</si>
  <si>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</si>
  <si>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2009</t>
    </r>
  </si>
  <si>
    <r>
      <rPr>
        <sz val="10"/>
        <rFont val="華康粗圓體"/>
        <family val="3"/>
      </rPr>
      <t>按時段分</t>
    </r>
    <r>
      <rPr>
        <sz val="10"/>
        <rFont val="Arial Narrow"/>
        <family val="2"/>
      </rPr>
      <t xml:space="preserve">  By Time Frames</t>
    </r>
  </si>
  <si>
    <r>
      <rPr>
        <sz val="10"/>
        <rFont val="華康粗圓體"/>
        <family val="3"/>
      </rPr>
      <t xml:space="preserve">日間
</t>
    </r>
    <r>
      <rPr>
        <sz val="10"/>
        <rFont val="Arial Narrow"/>
        <family val="2"/>
      </rPr>
      <t>Day</t>
    </r>
  </si>
  <si>
    <r>
      <rPr>
        <sz val="10"/>
        <rFont val="華康粗圓體"/>
        <family val="3"/>
      </rPr>
      <t xml:space="preserve">晚間
</t>
    </r>
    <r>
      <rPr>
        <sz val="10"/>
        <rFont val="Arial Narrow"/>
        <family val="2"/>
      </rPr>
      <t>Evening</t>
    </r>
  </si>
  <si>
    <r>
      <rPr>
        <sz val="10"/>
        <rFont val="華康粗圓體"/>
        <family val="3"/>
      </rPr>
      <t xml:space="preserve">夜間
</t>
    </r>
    <r>
      <rPr>
        <sz val="10"/>
        <rFont val="Arial Narrow"/>
        <family val="2"/>
      </rPr>
      <t>Night</t>
    </r>
  </si>
  <si>
    <r>
      <rPr>
        <sz val="10"/>
        <rFont val="華康粗圓體"/>
        <family val="3"/>
      </rPr>
      <t>不合格率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％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</si>
  <si>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</si>
  <si>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2015</t>
    </r>
  </si>
  <si>
    <r>
      <rPr>
        <sz val="10"/>
        <rFont val="華康粗圓體"/>
        <family val="3"/>
      </rPr>
      <t>年底監測站數
（站）</t>
    </r>
  </si>
  <si>
    <r>
      <rPr>
        <sz val="10"/>
        <rFont val="華康粗圓體"/>
        <family val="3"/>
      </rPr>
      <t>總　　計</t>
    </r>
  </si>
  <si>
    <r>
      <rPr>
        <sz val="10"/>
        <rFont val="華康粗圓體"/>
        <family val="3"/>
      </rPr>
      <t>按時段分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</si>
  <si>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10-3</t>
    </r>
    <r>
      <rPr>
        <sz val="13"/>
        <rFont val="華康粗圓體"/>
        <family val="3"/>
      </rPr>
      <t>、一般地區環境音量監測不合格情形</t>
    </r>
  </si>
  <si>
    <r>
      <rPr>
        <sz val="10"/>
        <rFont val="華康粗圓體"/>
        <family val="3"/>
      </rPr>
      <t>單位：時段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</si>
  <si>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10-4</t>
    </r>
    <r>
      <rPr>
        <sz val="13"/>
        <rFont val="華康粗圓體"/>
        <family val="3"/>
      </rPr>
      <t>、道路交通音量監測不合格情形</t>
    </r>
  </si>
  <si>
    <r>
      <rPr>
        <sz val="10"/>
        <rFont val="華康粗圓體"/>
        <family val="3"/>
      </rPr>
      <t>單位：件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</si>
  <si>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1 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 xml:space="preserve"> January</t>
    </r>
  </si>
  <si>
    <r>
      <rPr>
        <sz val="10"/>
        <rFont val="華康粗圓體"/>
        <family val="3"/>
      </rPr>
      <t>年及月別</t>
    </r>
  </si>
  <si>
    <r>
      <rPr>
        <sz val="10"/>
        <rFont val="華康粗圓體"/>
        <family val="3"/>
      </rPr>
      <t>合計</t>
    </r>
  </si>
  <si>
    <r>
      <rPr>
        <sz val="10"/>
        <rFont val="華康粗圓體"/>
        <family val="3"/>
      </rPr>
      <t>空氣污染
（不含異味污染物）</t>
    </r>
  </si>
  <si>
    <r>
      <rPr>
        <sz val="10"/>
        <rFont val="華康粗圓體"/>
        <family val="3"/>
      </rPr>
      <t>異味污染物</t>
    </r>
  </si>
  <si>
    <r>
      <rPr>
        <sz val="10"/>
        <rFont val="華康粗圓體"/>
        <family val="3"/>
      </rPr>
      <t>噪音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</si>
  <si>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水污染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</si>
  <si>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廢棄物</t>
    </r>
  </si>
  <si>
    <r>
      <rPr>
        <sz val="10"/>
        <rFont val="華康粗圓體"/>
        <family val="3"/>
      </rPr>
      <t>振動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</si>
  <si>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環境衛生</t>
    </r>
  </si>
  <si>
    <r>
      <rPr>
        <sz val="10"/>
        <rFont val="華康粗圓體"/>
        <family val="3"/>
      </rPr>
      <t>其他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</si>
  <si>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10-5</t>
    </r>
    <r>
      <rPr>
        <sz val="13"/>
        <rFont val="華康粗圓體"/>
        <family val="3"/>
      </rPr>
      <t>、公害陳情受理案件</t>
    </r>
  </si>
  <si>
    <r>
      <rPr>
        <sz val="10"/>
        <rFont val="華康粗圓體"/>
        <family val="3"/>
      </rPr>
      <t>單位：次；千元</t>
    </r>
  </si>
  <si>
    <r>
      <rPr>
        <sz val="10"/>
        <rFont val="華康粗圓體"/>
        <family val="3"/>
      </rPr>
      <t xml:space="preserve">水污染
</t>
    </r>
    <r>
      <rPr>
        <sz val="10"/>
        <rFont val="Arial Narrow"/>
        <family val="2"/>
      </rPr>
      <t>Water Pollution</t>
    </r>
  </si>
  <si>
    <r>
      <rPr>
        <sz val="10"/>
        <rFont val="華康粗圓體"/>
        <family val="3"/>
      </rPr>
      <t xml:space="preserve">廢棄物（不含區資料）
</t>
    </r>
    <r>
      <rPr>
        <sz val="10"/>
        <rFont val="Arial Narrow"/>
        <family val="2"/>
      </rPr>
      <t>Solid Waste Pollution
(District Excluded)</t>
    </r>
  </si>
  <si>
    <r>
      <rPr>
        <sz val="10"/>
        <rFont val="華康粗圓體"/>
        <family val="3"/>
      </rPr>
      <t>稽查次數</t>
    </r>
  </si>
  <si>
    <r>
      <rPr>
        <sz val="10"/>
        <rFont val="華康粗圓體"/>
        <family val="3"/>
      </rPr>
      <t>罰鍰次數</t>
    </r>
  </si>
  <si>
    <r>
      <rPr>
        <sz val="10"/>
        <rFont val="華康粗圓體"/>
        <family val="3"/>
      </rPr>
      <t>罰鍰金額</t>
    </r>
  </si>
  <si>
    <r>
      <rPr>
        <sz val="10"/>
        <rFont val="華康粗圓體"/>
        <family val="3"/>
      </rPr>
      <t>實收罰鍰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</si>
  <si>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10-6</t>
    </r>
    <r>
      <rPr>
        <sz val="13"/>
        <rFont val="華康粗圓體"/>
        <family val="3"/>
      </rPr>
      <t>、環保稽查（查核）概況</t>
    </r>
  </si>
  <si>
    <r>
      <rPr>
        <sz val="10"/>
        <rFont val="華康粗圓體"/>
        <family val="3"/>
      </rPr>
      <t>空氣污染</t>
    </r>
  </si>
  <si>
    <r>
      <rPr>
        <sz val="10"/>
        <rFont val="華康粗圓體"/>
        <family val="3"/>
      </rPr>
      <t xml:space="preserve">噪音
</t>
    </r>
    <r>
      <rPr>
        <sz val="10"/>
        <rFont val="Arial Narrow"/>
        <family val="2"/>
      </rPr>
      <t>Noise Pollution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</si>
  <si>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10-6</t>
    </r>
    <r>
      <rPr>
        <sz val="13"/>
        <rFont val="華康粗圓體"/>
        <family val="3"/>
      </rPr>
      <t>、環保稽查（查核）概況（續</t>
    </r>
    <r>
      <rPr>
        <sz val="13"/>
        <rFont val="Arial Narrow"/>
        <family val="2"/>
      </rPr>
      <t xml:space="preserve"> 1</t>
    </r>
    <r>
      <rPr>
        <sz val="13"/>
        <rFont val="華康粗圓體"/>
        <family val="3"/>
      </rPr>
      <t>）</t>
    </r>
  </si>
  <si>
    <r>
      <rPr>
        <sz val="10"/>
        <rFont val="華康粗圓體"/>
        <family val="3"/>
      </rPr>
      <t xml:space="preserve">毒性化學物質
</t>
    </r>
    <r>
      <rPr>
        <sz val="10"/>
        <rFont val="Arial Narrow"/>
        <family val="2"/>
      </rPr>
      <t>Toxic Chemical Substances</t>
    </r>
  </si>
  <si>
    <r>
      <rPr>
        <sz val="10"/>
        <rFont val="華康粗圓體"/>
        <family val="3"/>
      </rPr>
      <t xml:space="preserve">環境用藥
</t>
    </r>
    <r>
      <rPr>
        <sz val="10"/>
        <rFont val="Arial Narrow"/>
        <family val="2"/>
      </rPr>
      <t>Environmental Agents</t>
    </r>
  </si>
  <si>
    <r>
      <rPr>
        <sz val="10"/>
        <rFont val="華康粗圓體"/>
        <family val="3"/>
      </rPr>
      <t xml:space="preserve">飲用水
</t>
    </r>
    <r>
      <rPr>
        <sz val="10"/>
        <rFont val="Arial Narrow"/>
        <family val="2"/>
      </rPr>
      <t>Drinking Water Pollution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</si>
  <si>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10-6</t>
    </r>
    <r>
      <rPr>
        <sz val="13"/>
        <rFont val="華康粗圓體"/>
        <family val="3"/>
      </rPr>
      <t>、環保稽查（查核）概況（續</t>
    </r>
    <r>
      <rPr>
        <sz val="13"/>
        <rFont val="Arial Narrow"/>
        <family val="2"/>
      </rPr>
      <t xml:space="preserve"> 2</t>
    </r>
    <r>
      <rPr>
        <sz val="13"/>
        <rFont val="華康粗圓體"/>
        <family val="3"/>
      </rPr>
      <t>）</t>
    </r>
  </si>
  <si>
    <r>
      <rPr>
        <sz val="10"/>
        <rFont val="華康粗圓體"/>
        <family val="3"/>
      </rPr>
      <t>環境影響評估</t>
    </r>
  </si>
  <si>
    <r>
      <rPr>
        <sz val="10"/>
        <rFont val="華康粗圓體"/>
        <family val="3"/>
      </rPr>
      <t xml:space="preserve">土壤及地下水污染
</t>
    </r>
    <r>
      <rPr>
        <sz val="10"/>
        <rFont val="Arial Narrow"/>
        <family val="2"/>
      </rPr>
      <t>Soil and Groundwater Pollution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</si>
  <si>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10-6</t>
    </r>
    <r>
      <rPr>
        <sz val="13"/>
        <rFont val="華康粗圓體"/>
        <family val="3"/>
      </rPr>
      <t>、環保稽查（查核）概況（續</t>
    </r>
    <r>
      <rPr>
        <sz val="13"/>
        <rFont val="Arial Narrow"/>
        <family val="2"/>
      </rPr>
      <t xml:space="preserve"> 3</t>
    </r>
    <r>
      <rPr>
        <sz val="13"/>
        <rFont val="華康粗圓體"/>
        <family val="3"/>
      </rPr>
      <t>）</t>
    </r>
  </si>
  <si>
    <r>
      <rPr>
        <sz val="10"/>
        <rFont val="華康粗圓體"/>
        <family val="3"/>
      </rPr>
      <t xml:space="preserve">海洋污染
</t>
    </r>
    <r>
      <rPr>
        <sz val="10"/>
        <rFont val="Arial Narrow"/>
        <family val="2"/>
      </rPr>
      <t>Ocean Pollution</t>
    </r>
  </si>
  <si>
    <r>
      <rPr>
        <sz val="10"/>
        <rFont val="華康粗圓體"/>
        <family val="3"/>
      </rPr>
      <t xml:space="preserve">年（月）底稽查（查核）人力（人）
</t>
    </r>
    <r>
      <rPr>
        <sz val="10"/>
        <rFont val="Arial Narrow"/>
        <family val="2"/>
      </rPr>
      <t>Manpower for Inspection, 
End of Year (Month)     (Persons)</t>
    </r>
  </si>
  <si>
    <r>
      <rPr>
        <sz val="10"/>
        <rFont val="華康粗圓體"/>
        <family val="3"/>
      </rPr>
      <t>環保局人力</t>
    </r>
  </si>
  <si>
    <r>
      <rPr>
        <sz val="10"/>
        <rFont val="華康粗圓體"/>
        <family val="3"/>
      </rPr>
      <t>委外協辦人力</t>
    </r>
  </si>
  <si>
    <r>
      <rPr>
        <sz val="10"/>
        <rFont val="華康粗圓體"/>
        <family val="3"/>
      </rPr>
      <t>　環境保護局
　</t>
    </r>
    <r>
      <rPr>
        <sz val="9.5"/>
        <rFont val="Arial Narrow"/>
        <family val="2"/>
      </rPr>
      <t>Department of Environmental
     Protection</t>
    </r>
  </si>
  <si>
    <t xml:space="preserve">  </t>
  </si>
  <si>
    <r>
      <rPr>
        <sz val="10"/>
        <rFont val="華康粗圓體"/>
        <family val="3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垃圾清運量含溝泥，不含回收資源、底渣、事業廢棄物。</t>
    </r>
  </si>
  <si>
    <t xml:space="preserve">        </t>
  </si>
  <si>
    <t xml:space="preserve">        
</t>
  </si>
  <si>
    <t xml:space="preserve">          </t>
  </si>
  <si>
    <t xml:space="preserve">      </t>
  </si>
  <si>
    <t xml:space="preserve">       
</t>
  </si>
  <si>
    <t xml:space="preserve">           </t>
  </si>
  <si>
    <r>
      <rPr>
        <sz val="10"/>
        <rFont val="華康粗圓體"/>
        <family val="3"/>
      </rPr>
      <t>說明：時段別自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年起變更為日間、晚間及夜間等三個時段，且不同管制區上開三時段定義不同。</t>
    </r>
  </si>
  <si>
    <t>Note : About the time frames, they were changed to day, evening, and night since 2010. Besides, their definitions are different</t>
  </si>
  <si>
    <t xml:space="preserve">           in every control area.</t>
  </si>
  <si>
    <t>Note : About the time frames, they were changed to day, evening, and night since 2010. Besides, their definitions are different</t>
  </si>
  <si>
    <t xml:space="preserve">           in every control area.</t>
  </si>
  <si>
    <t xml:space="preserve">
</t>
  </si>
  <si>
    <t>Year</t>
  </si>
  <si>
    <r>
      <rPr>
        <sz val="10"/>
        <rFont val="華康粗圓體"/>
        <family val="3"/>
      </rPr>
      <t>年底監測站數
（站）</t>
    </r>
  </si>
  <si>
    <r>
      <rPr>
        <sz val="10"/>
        <rFont val="華康粗圓體"/>
        <family val="3"/>
      </rPr>
      <t>年別</t>
    </r>
  </si>
  <si>
    <r>
      <rPr>
        <sz val="10"/>
        <rFont val="華康粗圓體"/>
        <family val="3"/>
      </rPr>
      <t>說明：時段別自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年起變更為日間、晚間及夜間等三個時段，且不同管制區上開三時段定義不同。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</si>
  <si>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2015</t>
    </r>
  </si>
  <si>
    <r>
      <rPr>
        <sz val="10"/>
        <color indexed="8"/>
        <rFont val="華康粗圓體"/>
        <family val="3"/>
      </rPr>
      <t>資料來源：行政院環境保護署及本府環境保護局。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</si>
  <si>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 xml:space="preserve"> 10-6</t>
    </r>
    <r>
      <rPr>
        <sz val="13"/>
        <rFont val="華康粗圓體"/>
        <family val="3"/>
      </rPr>
      <t>、環保稽查（查核）概況（續</t>
    </r>
    <r>
      <rPr>
        <sz val="13"/>
        <rFont val="Arial Narrow"/>
        <family val="2"/>
      </rPr>
      <t xml:space="preserve"> 4 </t>
    </r>
    <r>
      <rPr>
        <sz val="13"/>
        <rFont val="華康粗圓體"/>
        <family val="3"/>
      </rPr>
      <t>完）</t>
    </r>
  </si>
  <si>
    <r>
      <t xml:space="preserve">               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</si>
  <si>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資料來源：行政院環境保護署。</t>
    </r>
  </si>
  <si>
    <r>
      <rPr>
        <sz val="9.5"/>
        <rFont val="華康粗圓體"/>
        <family val="3"/>
      </rPr>
      <t>平</t>
    </r>
    <r>
      <rPr>
        <sz val="9.5"/>
        <rFont val="Arial Narrow"/>
        <family val="2"/>
      </rPr>
      <t xml:space="preserve">    </t>
    </r>
    <r>
      <rPr>
        <sz val="9.5"/>
        <rFont val="華康粗圓體"/>
        <family val="3"/>
      </rPr>
      <t>均
每人每日
垃圾清運量
（公斤）</t>
    </r>
  </si>
  <si>
    <r>
      <rPr>
        <sz val="9.5"/>
        <rFont val="華康粗圓體"/>
        <family val="3"/>
      </rPr>
      <t>社區、學校、機關團體回收</t>
    </r>
  </si>
  <si>
    <r>
      <rPr>
        <sz val="10"/>
        <rFont val="華康粗圓體"/>
        <family val="3"/>
      </rPr>
      <t xml:space="preserve">　環境保護局
</t>
    </r>
    <r>
      <rPr>
        <sz val="10"/>
        <rFont val="Arial Narrow"/>
        <family val="2"/>
      </rPr>
      <t xml:space="preserve">    </t>
    </r>
    <r>
      <rPr>
        <sz val="9.5"/>
        <rFont val="Arial Narrow"/>
        <family val="2"/>
      </rPr>
      <t>Department of Environmental        
     Protection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</si>
  <si>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</si>
  <si>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</si>
  <si>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2017</t>
    </r>
  </si>
  <si>
    <t>-</t>
  </si>
  <si>
    <t>-</t>
  </si>
  <si>
    <t>-</t>
  </si>
  <si>
    <t>-</t>
  </si>
  <si>
    <t>-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</si>
  <si>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2016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</si>
</sst>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0]\-;#,###"/>
    <numFmt numFmtId="177" formatCode="[=0]\-;##,##0.00"/>
    <numFmt numFmtId="178" formatCode="#,##0_);[Red]\(#,##0\)"/>
    <numFmt numFmtId="179" formatCode="#,##0_);\(#,##0\)"/>
    <numFmt numFmtId="180" formatCode="#,##0.00_);\(#,##0.00\)"/>
    <numFmt numFmtId="181" formatCode="0.00_ "/>
    <numFmt numFmtId="182" formatCode="0.000_ "/>
    <numFmt numFmtId="183" formatCode="###,##0"/>
    <numFmt numFmtId="184" formatCode="###,###,##0"/>
    <numFmt numFmtId="185" formatCode="###,##0.000"/>
    <numFmt numFmtId="186" formatCode="[=0]\-;General"/>
    <numFmt numFmtId="187" formatCode="###,##0.00"/>
    <numFmt numFmtId="188" formatCode="#,###,##0"/>
    <numFmt numFmtId="189" formatCode="#,##0;[Red]#,##0"/>
    <numFmt numFmtId="190" formatCode="#,##0.00;[Red]#,##0.00"/>
    <numFmt numFmtId="191" formatCode="0.00_ ;[Red]\-0.00\ 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"/>
      <name val="細明體"/>
      <family val="3"/>
    </font>
    <font>
      <sz val="9.5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0"/>
      <name val="華康粗圓體"/>
      <family val="3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3"/>
      <name val="Arial Narrow"/>
      <family val="2"/>
    </font>
    <font>
      <sz val="13"/>
      <name val="華康粗圓體"/>
      <family val="3"/>
    </font>
    <font>
      <sz val="9.5"/>
      <name val="華康粗圓體"/>
      <family val="3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341"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4" fillId="0" borderId="0" xfId="38" applyFont="1" applyBorder="1" applyAlignment="1" applyProtection="1">
      <alignment horizontal="center" vertical="center"/>
      <protection locked="0"/>
    </xf>
    <xf numFmtId="0" fontId="14" fillId="0" borderId="0" xfId="38" applyFont="1" applyAlignment="1" applyProtection="1">
      <alignment horizontal="center" vertical="center"/>
      <protection locked="0"/>
    </xf>
    <xf numFmtId="0" fontId="5" fillId="0" borderId="0" xfId="38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38" applyFont="1" applyAlignment="1" applyProtection="1" quotePrefix="1">
      <alignment horizontal="right" vertical="center"/>
      <protection locked="0"/>
    </xf>
    <xf numFmtId="0" fontId="6" fillId="0" borderId="0" xfId="38" applyFont="1" applyAlignment="1" applyProtection="1">
      <alignment horizontal="right" vertical="center"/>
      <protection locked="0"/>
    </xf>
    <xf numFmtId="0" fontId="6" fillId="0" borderId="0" xfId="38" applyFont="1" applyBorder="1" applyAlignment="1" applyProtection="1">
      <alignment horizontal="right" vertical="center"/>
      <protection locked="0"/>
    </xf>
    <xf numFmtId="0" fontId="8" fillId="0" borderId="0" xfId="38" applyFont="1" applyBorder="1" applyAlignment="1" applyProtection="1">
      <alignment horizontal="right" vertical="center"/>
      <protection locked="0"/>
    </xf>
    <xf numFmtId="0" fontId="8" fillId="0" borderId="0" xfId="38" applyFont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38" applyFont="1" applyBorder="1" applyAlignment="1" applyProtection="1">
      <alignment horizontal="center" vertical="center" wrapText="1"/>
      <protection locked="0"/>
    </xf>
    <xf numFmtId="0" fontId="6" fillId="0" borderId="12" xfId="38" applyFont="1" applyBorder="1" applyAlignment="1" applyProtection="1">
      <alignment horizontal="center" vertical="center" wrapText="1"/>
      <protection locked="0"/>
    </xf>
    <xf numFmtId="9" fontId="6" fillId="0" borderId="12" xfId="45" applyFont="1" applyBorder="1" applyAlignment="1" applyProtection="1">
      <alignment horizontal="center" vertical="center" wrapText="1"/>
      <protection locked="0"/>
    </xf>
    <xf numFmtId="0" fontId="6" fillId="0" borderId="13" xfId="38" applyFont="1" applyBorder="1" applyAlignment="1" applyProtection="1">
      <alignment horizontal="center" vertical="center" wrapText="1"/>
      <protection locked="0"/>
    </xf>
    <xf numFmtId="0" fontId="8" fillId="0" borderId="0" xfId="38" applyFont="1" applyBorder="1" applyAlignment="1" applyProtection="1">
      <alignment horizontal="center" vertical="center"/>
      <protection locked="0"/>
    </xf>
    <xf numFmtId="0" fontId="8" fillId="0" borderId="0" xfId="38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38" applyFont="1" applyBorder="1" applyAlignment="1" applyProtection="1">
      <alignment horizontal="center" vertical="center" wrapText="1"/>
      <protection locked="0"/>
    </xf>
    <xf numFmtId="0" fontId="11" fillId="0" borderId="15" xfId="38" applyFont="1" applyBorder="1" applyAlignment="1" applyProtection="1">
      <alignment horizontal="center" vertical="center" wrapText="1"/>
      <protection locked="0"/>
    </xf>
    <xf numFmtId="9" fontId="6" fillId="0" borderId="15" xfId="45" applyFont="1" applyBorder="1" applyAlignment="1" applyProtection="1">
      <alignment horizontal="center" vertical="center" wrapText="1"/>
      <protection locked="0"/>
    </xf>
    <xf numFmtId="0" fontId="6" fillId="0" borderId="16" xfId="38" applyFont="1" applyBorder="1" applyAlignment="1" applyProtection="1">
      <alignment horizontal="center" vertical="center" wrapText="1"/>
      <protection locked="0"/>
    </xf>
    <xf numFmtId="186" fontId="6" fillId="0" borderId="17" xfId="0" applyNumberFormat="1" applyFont="1" applyBorder="1" applyAlignment="1" applyProtection="1">
      <alignment vertical="center"/>
      <protection locked="0"/>
    </xf>
    <xf numFmtId="41" fontId="6" fillId="0" borderId="0" xfId="38" applyNumberFormat="1" applyFont="1" applyBorder="1" applyAlignment="1" applyProtection="1">
      <alignment horizontal="right" vertical="center"/>
      <protection locked="0"/>
    </xf>
    <xf numFmtId="37" fontId="8" fillId="0" borderId="0" xfId="38" applyNumberFormat="1" applyFont="1" applyBorder="1" applyAlignment="1" applyProtection="1">
      <alignment vertical="center"/>
      <protection locked="0"/>
    </xf>
    <xf numFmtId="0" fontId="8" fillId="0" borderId="0" xfId="38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41" fontId="6" fillId="0" borderId="0" xfId="38" applyNumberFormat="1" applyFont="1" applyFill="1" applyBorder="1" applyAlignment="1" applyProtection="1">
      <alignment horizontal="right" vertical="center"/>
      <protection locked="0"/>
    </xf>
    <xf numFmtId="37" fontId="8" fillId="0" borderId="0" xfId="38" applyNumberFormat="1" applyFont="1" applyFill="1" applyBorder="1" applyAlignment="1" applyProtection="1">
      <alignment vertical="center"/>
      <protection locked="0"/>
    </xf>
    <xf numFmtId="0" fontId="8" fillId="0" borderId="0" xfId="38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8" fillId="0" borderId="0" xfId="38" applyFont="1" applyBorder="1" applyAlignment="1" applyProtection="1">
      <alignment vertical="center"/>
      <protection locked="0"/>
    </xf>
    <xf numFmtId="179" fontId="23" fillId="0" borderId="0" xfId="0" applyNumberFormat="1" applyFont="1" applyBorder="1" applyAlignment="1" applyProtection="1">
      <alignment horizontal="right" vertical="center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180" fontId="23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9" fontId="2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1" fontId="6" fillId="0" borderId="0" xfId="38" applyNumberFormat="1" applyFont="1" applyBorder="1" applyAlignment="1" applyProtection="1">
      <alignment horizontal="right" vertical="center"/>
      <protection/>
    </xf>
    <xf numFmtId="41" fontId="6" fillId="0" borderId="0" xfId="38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189" fontId="6" fillId="0" borderId="22" xfId="0" applyNumberFormat="1" applyFont="1" applyBorder="1" applyAlignment="1" applyProtection="1">
      <alignment horizontal="right" vertical="center"/>
      <protection locked="0"/>
    </xf>
    <xf numFmtId="189" fontId="6" fillId="0" borderId="0" xfId="0" applyNumberFormat="1" applyFont="1" applyBorder="1" applyAlignment="1" applyProtection="1">
      <alignment horizontal="right" vertical="center"/>
      <protection locked="0"/>
    </xf>
    <xf numFmtId="190" fontId="6" fillId="0" borderId="0" xfId="0" applyNumberFormat="1" applyFont="1" applyBorder="1" applyAlignment="1" applyProtection="1">
      <alignment horizontal="right" vertical="center"/>
      <protection locked="0"/>
    </xf>
    <xf numFmtId="189" fontId="8" fillId="0" borderId="0" xfId="0" applyNumberFormat="1" applyFont="1" applyBorder="1" applyAlignment="1" applyProtection="1">
      <alignment horizontal="right" vertical="center"/>
      <protection locked="0"/>
    </xf>
    <xf numFmtId="190" fontId="8" fillId="0" borderId="0" xfId="0" applyNumberFormat="1" applyFont="1" applyBorder="1" applyAlignment="1" applyProtection="1">
      <alignment horizontal="right"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189" fontId="6" fillId="0" borderId="23" xfId="0" applyNumberFormat="1" applyFont="1" applyBorder="1" applyAlignment="1" applyProtection="1">
      <alignment horizontal="right" vertical="center"/>
      <protection locked="0"/>
    </xf>
    <xf numFmtId="189" fontId="6" fillId="0" borderId="16" xfId="0" applyNumberFormat="1" applyFont="1" applyBorder="1" applyAlignment="1" applyProtection="1">
      <alignment horizontal="right" vertical="center"/>
      <protection locked="0"/>
    </xf>
    <xf numFmtId="190" fontId="6" fillId="0" borderId="16" xfId="0" applyNumberFormat="1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locked="0"/>
    </xf>
    <xf numFmtId="1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88" fontId="6" fillId="0" borderId="0" xfId="0" applyNumberFormat="1" applyFont="1" applyFill="1" applyBorder="1" applyAlignment="1" applyProtection="1">
      <alignment horizontal="right" vertical="center"/>
      <protection locked="0"/>
    </xf>
    <xf numFmtId="188" fontId="6" fillId="0" borderId="22" xfId="0" applyNumberFormat="1" applyFont="1" applyFill="1" applyBorder="1" applyAlignment="1" applyProtection="1">
      <alignment horizontal="right" vertical="center"/>
      <protection locked="0"/>
    </xf>
    <xf numFmtId="191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3" fillId="0" borderId="24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181" fontId="6" fillId="0" borderId="0" xfId="0" applyNumberFormat="1" applyFont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Border="1" applyAlignment="1" applyProtection="1">
      <alignment horizontal="right" vertical="center"/>
      <protection locked="0"/>
    </xf>
    <xf numFmtId="182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181" fontId="6" fillId="0" borderId="0" xfId="0" applyNumberFormat="1" applyFont="1" applyFill="1" applyAlignment="1" applyProtection="1">
      <alignment horizontal="right" vertical="center"/>
      <protection locked="0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183" fontId="6" fillId="0" borderId="16" xfId="0" applyNumberFormat="1" applyFont="1" applyBorder="1" applyAlignment="1" applyProtection="1">
      <alignment horizontal="right" vertical="center"/>
      <protection locked="0"/>
    </xf>
    <xf numFmtId="185" fontId="6" fillId="0" borderId="16" xfId="0" applyNumberFormat="1" applyFont="1" applyBorder="1" applyAlignment="1" applyProtection="1">
      <alignment horizontal="right" vertical="center"/>
      <protection locked="0"/>
    </xf>
    <xf numFmtId="187" fontId="6" fillId="0" borderId="16" xfId="0" applyNumberFormat="1" applyFont="1" applyBorder="1" applyAlignment="1" applyProtection="1">
      <alignment horizontal="right" vertical="center"/>
      <protection locked="0"/>
    </xf>
    <xf numFmtId="179" fontId="6" fillId="0" borderId="0" xfId="0" applyNumberFormat="1" applyFont="1" applyBorder="1" applyAlignment="1" applyProtection="1">
      <alignment vertical="center"/>
      <protection locked="0"/>
    </xf>
    <xf numFmtId="180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horizontal="left" vertical="center"/>
      <protection locked="0"/>
    </xf>
    <xf numFmtId="0" fontId="6" fillId="32" borderId="0" xfId="0" applyFont="1" applyFill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horizontal="right" vertical="center"/>
      <protection locked="0"/>
    </xf>
    <xf numFmtId="0" fontId="8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vertical="center"/>
      <protection locked="0"/>
    </xf>
    <xf numFmtId="0" fontId="16" fillId="32" borderId="0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vertical="center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11" fillId="32" borderId="19" xfId="0" applyFont="1" applyFill="1" applyBorder="1" applyAlignment="1" applyProtection="1">
      <alignment horizontal="center" vertical="center" wrapText="1"/>
      <protection locked="0"/>
    </xf>
    <xf numFmtId="0" fontId="6" fillId="32" borderId="29" xfId="0" applyFont="1" applyFill="1" applyBorder="1" applyAlignment="1" applyProtection="1">
      <alignment horizontal="center" vertical="center" wrapText="1"/>
      <protection locked="0"/>
    </xf>
    <xf numFmtId="0" fontId="6" fillId="32" borderId="30" xfId="0" applyFont="1" applyFill="1" applyBorder="1" applyAlignment="1" applyProtection="1">
      <alignment horizontal="center" vertical="center" wrapText="1"/>
      <protection locked="0"/>
    </xf>
    <xf numFmtId="0" fontId="11" fillId="32" borderId="21" xfId="0" applyFont="1" applyFill="1" applyBorder="1" applyAlignment="1" applyProtection="1">
      <alignment horizontal="center" vertical="center" wrapText="1"/>
      <protection locked="0"/>
    </xf>
    <xf numFmtId="0" fontId="11" fillId="32" borderId="15" xfId="0" applyFont="1" applyFill="1" applyBorder="1" applyAlignment="1" applyProtection="1">
      <alignment horizontal="center" vertical="center" wrapText="1"/>
      <protection locked="0"/>
    </xf>
    <xf numFmtId="178" fontId="6" fillId="32" borderId="17" xfId="0" applyNumberFormat="1" applyFont="1" applyFill="1" applyBorder="1" applyAlignment="1" applyProtection="1">
      <alignment vertical="center"/>
      <protection locked="0"/>
    </xf>
    <xf numFmtId="41" fontId="6" fillId="32" borderId="0" xfId="35" applyNumberFormat="1" applyFont="1" applyFill="1" applyBorder="1" applyAlignment="1" applyProtection="1">
      <alignment horizontal="right" vertical="center"/>
      <protection locked="0"/>
    </xf>
    <xf numFmtId="41" fontId="6" fillId="32" borderId="0" xfId="0" applyNumberFormat="1" applyFont="1" applyFill="1" applyBorder="1" applyAlignment="1" applyProtection="1">
      <alignment horizontal="right" vertical="center"/>
      <protection locked="0"/>
    </xf>
    <xf numFmtId="41" fontId="6" fillId="32" borderId="0" xfId="0" applyNumberFormat="1" applyFont="1" applyFill="1" applyAlignment="1" applyProtection="1">
      <alignment horizontal="right" vertical="center"/>
      <protection locked="0"/>
    </xf>
    <xf numFmtId="43" fontId="6" fillId="32" borderId="0" xfId="0" applyNumberFormat="1" applyFont="1" applyFill="1" applyAlignment="1" applyProtection="1">
      <alignment horizontal="right" vertical="center"/>
      <protection locked="0"/>
    </xf>
    <xf numFmtId="0" fontId="8" fillId="32" borderId="0" xfId="0" applyFont="1" applyFill="1" applyAlignment="1" applyProtection="1">
      <alignment vertical="center"/>
      <protection locked="0"/>
    </xf>
    <xf numFmtId="184" fontId="6" fillId="32" borderId="17" xfId="34" applyNumberFormat="1" applyFont="1" applyFill="1" applyBorder="1" applyAlignment="1" applyProtection="1">
      <alignment vertical="center"/>
      <protection locked="0"/>
    </xf>
    <xf numFmtId="43" fontId="6" fillId="32" borderId="0" xfId="36" applyNumberFormat="1" applyFont="1" applyFill="1" applyBorder="1" applyAlignment="1" applyProtection="1">
      <alignment horizontal="right" vertical="center"/>
      <protection locked="0"/>
    </xf>
    <xf numFmtId="178" fontId="6" fillId="32" borderId="17" xfId="0" applyNumberFormat="1" applyFont="1" applyFill="1" applyBorder="1" applyAlignment="1" applyProtection="1">
      <alignment vertical="center" wrapText="1"/>
      <protection locked="0"/>
    </xf>
    <xf numFmtId="41" fontId="6" fillId="0" borderId="0" xfId="35" applyNumberFormat="1" applyFont="1" applyFill="1" applyBorder="1" applyAlignment="1" applyProtection="1">
      <alignment horizontal="right" vertical="center"/>
      <protection locked="0"/>
    </xf>
    <xf numFmtId="43" fontId="6" fillId="0" borderId="0" xfId="36" applyNumberFormat="1" applyFont="1" applyFill="1" applyBorder="1" applyAlignment="1" applyProtection="1">
      <alignment horizontal="right" vertical="center"/>
      <protection locked="0"/>
    </xf>
    <xf numFmtId="186" fontId="6" fillId="32" borderId="17" xfId="0" applyNumberFormat="1" applyFont="1" applyFill="1" applyBorder="1" applyAlignment="1" applyProtection="1">
      <alignment vertical="center" wrapText="1"/>
      <protection locked="0"/>
    </xf>
    <xf numFmtId="43" fontId="6" fillId="0" borderId="0" xfId="0" applyNumberFormat="1" applyFont="1" applyFill="1" applyAlignment="1" applyProtection="1">
      <alignment horizontal="right" vertical="center"/>
      <protection locked="0"/>
    </xf>
    <xf numFmtId="184" fontId="6" fillId="32" borderId="17" xfId="34" applyNumberFormat="1" applyFont="1" applyFill="1" applyBorder="1" applyAlignment="1" applyProtection="1">
      <alignment vertical="center" wrapText="1"/>
      <protection locked="0"/>
    </xf>
    <xf numFmtId="0" fontId="6" fillId="32" borderId="0" xfId="0" applyFont="1" applyFill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horizontal="center" vertical="center"/>
      <protection locked="0"/>
    </xf>
    <xf numFmtId="41" fontId="6" fillId="32" borderId="0" xfId="34" applyNumberFormat="1" applyFont="1" applyFill="1" applyBorder="1" applyAlignment="1" applyProtection="1">
      <alignment horizontal="right" vertical="center"/>
      <protection locked="0"/>
    </xf>
    <xf numFmtId="41" fontId="6" fillId="0" borderId="0" xfId="34" applyNumberFormat="1" applyFont="1" applyFill="1" applyBorder="1" applyAlignment="1" applyProtection="1">
      <alignment horizontal="right" vertical="center"/>
      <protection locked="0"/>
    </xf>
    <xf numFmtId="189" fontId="6" fillId="32" borderId="0" xfId="0" applyNumberFormat="1" applyFont="1" applyFill="1" applyBorder="1" applyAlignment="1" applyProtection="1">
      <alignment horizontal="right" vertical="center"/>
      <protection locked="0"/>
    </xf>
    <xf numFmtId="0" fontId="6" fillId="32" borderId="0" xfId="0" applyFont="1" applyFill="1" applyBorder="1" applyAlignment="1" applyProtection="1">
      <alignment vertical="center"/>
      <protection locked="0"/>
    </xf>
    <xf numFmtId="49" fontId="6" fillId="32" borderId="0" xfId="0" applyNumberFormat="1" applyFont="1" applyFill="1" applyAlignment="1" applyProtection="1">
      <alignment horizontal="left" vertical="center"/>
      <protection locked="0"/>
    </xf>
    <xf numFmtId="49" fontId="6" fillId="32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38" applyFont="1" applyFill="1" applyAlignment="1" applyProtection="1">
      <alignment horizontal="right" vertical="center"/>
      <protection locked="0"/>
    </xf>
    <xf numFmtId="0" fontId="6" fillId="0" borderId="0" xfId="38" applyFont="1" applyFill="1" applyAlignment="1" applyProtection="1" quotePrefix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31" xfId="38" applyFont="1" applyFill="1" applyBorder="1" applyAlignment="1" applyProtection="1">
      <alignment horizontal="center" vertical="center" wrapText="1"/>
      <protection locked="0"/>
    </xf>
    <xf numFmtId="0" fontId="6" fillId="0" borderId="25" xfId="38" applyFont="1" applyFill="1" applyBorder="1" applyAlignment="1" applyProtection="1">
      <alignment horizontal="center" vertical="center" wrapText="1"/>
      <protection locked="0"/>
    </xf>
    <xf numFmtId="0" fontId="6" fillId="0" borderId="19" xfId="38" applyFont="1" applyFill="1" applyBorder="1" applyAlignment="1" applyProtection="1">
      <alignment horizontal="center" vertical="center" wrapText="1"/>
      <protection locked="0"/>
    </xf>
    <xf numFmtId="0" fontId="6" fillId="0" borderId="32" xfId="38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1" xfId="38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right" vertical="center"/>
      <protection locked="0"/>
    </xf>
    <xf numFmtId="176" fontId="6" fillId="0" borderId="16" xfId="37" applyNumberFormat="1" applyFont="1" applyFill="1" applyBorder="1" applyAlignment="1" applyProtection="1">
      <alignment horizontal="left" vertical="center"/>
      <protection locked="0"/>
    </xf>
    <xf numFmtId="176" fontId="6" fillId="0" borderId="16" xfId="38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4" fillId="0" borderId="0" xfId="38" applyFont="1" applyFill="1" applyAlignment="1" applyProtection="1">
      <alignment horizontal="center" vertical="center"/>
      <protection locked="0"/>
    </xf>
    <xf numFmtId="0" fontId="5" fillId="0" borderId="0" xfId="38" applyFont="1" applyFill="1" applyAlignment="1" applyProtection="1">
      <alignment horizontal="center" vertical="center"/>
      <protection locked="0"/>
    </xf>
    <xf numFmtId="0" fontId="8" fillId="0" borderId="0" xfId="38" applyFont="1" applyFill="1" applyAlignment="1" applyProtection="1">
      <alignment horizontal="right" vertical="center"/>
      <protection locked="0"/>
    </xf>
    <xf numFmtId="0" fontId="8" fillId="0" borderId="0" xfId="38" applyFont="1" applyFill="1" applyAlignment="1" applyProtection="1">
      <alignment horizontal="center" vertical="center"/>
      <protection locked="0"/>
    </xf>
    <xf numFmtId="0" fontId="6" fillId="0" borderId="22" xfId="38" applyFont="1" applyFill="1" applyBorder="1" applyAlignment="1" applyProtection="1">
      <alignment horizontal="center" vertical="center" wrapText="1"/>
      <protection locked="0"/>
    </xf>
    <xf numFmtId="0" fontId="6" fillId="0" borderId="33" xfId="38" applyFont="1" applyFill="1" applyBorder="1" applyAlignment="1" applyProtection="1">
      <alignment horizontal="center" vertical="center" wrapText="1"/>
      <protection locked="0"/>
    </xf>
    <xf numFmtId="0" fontId="6" fillId="0" borderId="25" xfId="38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26" xfId="38" applyFont="1" applyFill="1" applyBorder="1" applyAlignment="1" applyProtection="1">
      <alignment horizontal="center" vertical="center" wrapText="1"/>
      <protection locked="0"/>
    </xf>
    <xf numFmtId="0" fontId="6" fillId="0" borderId="34" xfId="38" applyFont="1" applyFill="1" applyBorder="1" applyAlignment="1" applyProtection="1">
      <alignment horizontal="center" vertical="center" wrapText="1"/>
      <protection locked="0"/>
    </xf>
    <xf numFmtId="41" fontId="6" fillId="0" borderId="0" xfId="38" applyNumberFormat="1" applyFont="1" applyFill="1" applyBorder="1" applyAlignment="1" applyProtection="1">
      <alignment horizontal="center" vertical="center"/>
      <protection locked="0"/>
    </xf>
    <xf numFmtId="176" fontId="6" fillId="0" borderId="14" xfId="38" applyNumberFormat="1" applyFont="1" applyFill="1" applyBorder="1" applyAlignment="1" applyProtection="1">
      <alignment horizontal="right" vertical="center"/>
      <protection locked="0"/>
    </xf>
    <xf numFmtId="0" fontId="13" fillId="0" borderId="0" xfId="38" applyFont="1" applyFill="1" applyBorder="1" applyAlignment="1" applyProtection="1">
      <alignment vertical="center"/>
      <protection locked="0"/>
    </xf>
    <xf numFmtId="0" fontId="6" fillId="0" borderId="0" xfId="38" applyFont="1" applyFill="1" applyBorder="1" applyAlignment="1" applyProtection="1">
      <alignment horizontal="center" vertical="center" wrapText="1"/>
      <protection locked="0"/>
    </xf>
    <xf numFmtId="0" fontId="6" fillId="0" borderId="29" xfId="38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176" fontId="8" fillId="0" borderId="14" xfId="38" applyNumberFormat="1" applyFont="1" applyFill="1" applyBorder="1" applyAlignment="1" applyProtection="1">
      <alignment horizontal="right" vertical="center"/>
      <protection locked="0"/>
    </xf>
    <xf numFmtId="176" fontId="8" fillId="0" borderId="16" xfId="38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1" fontId="6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184" fontId="6" fillId="32" borderId="0" xfId="0" applyNumberFormat="1" applyFont="1" applyFill="1" applyBorder="1" applyAlignment="1" applyProtection="1">
      <alignment vertical="center"/>
      <protection locked="0"/>
    </xf>
    <xf numFmtId="178" fontId="6" fillId="32" borderId="0" xfId="0" applyNumberFormat="1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 applyProtection="1">
      <alignment vertical="center"/>
      <protection locked="0"/>
    </xf>
    <xf numFmtId="184" fontId="6" fillId="32" borderId="14" xfId="34" applyNumberFormat="1" applyFont="1" applyFill="1" applyBorder="1" applyAlignment="1" applyProtection="1">
      <alignment vertical="center" wrapText="1"/>
      <protection locked="0"/>
    </xf>
    <xf numFmtId="41" fontId="6" fillId="0" borderId="16" xfId="35" applyNumberFormat="1" applyFont="1" applyFill="1" applyBorder="1" applyAlignment="1" applyProtection="1">
      <alignment horizontal="right" vertical="center"/>
      <protection locked="0"/>
    </xf>
    <xf numFmtId="43" fontId="6" fillId="0" borderId="16" xfId="36" applyNumberFormat="1" applyFont="1" applyFill="1" applyBorder="1" applyAlignment="1" applyProtection="1">
      <alignment horizontal="right" vertical="center"/>
      <protection locked="0"/>
    </xf>
    <xf numFmtId="41" fontId="6" fillId="0" borderId="16" xfId="38" applyNumberFormat="1" applyFont="1" applyFill="1" applyBorder="1" applyAlignment="1" applyProtection="1">
      <alignment horizontal="right" vertical="center"/>
      <protection/>
    </xf>
    <xf numFmtId="41" fontId="6" fillId="0" borderId="16" xfId="38" applyNumberFormat="1" applyFont="1" applyFill="1" applyBorder="1" applyAlignment="1" applyProtection="1">
      <alignment horizontal="right" vertical="center"/>
      <protection locked="0"/>
    </xf>
    <xf numFmtId="41" fontId="6" fillId="0" borderId="16" xfId="38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16" xfId="34" applyNumberFormat="1" applyFont="1" applyFill="1" applyBorder="1" applyAlignment="1" applyProtection="1">
      <alignment horizontal="right" vertical="center"/>
      <protection locked="0"/>
    </xf>
    <xf numFmtId="43" fontId="6" fillId="0" borderId="0" xfId="35" applyNumberFormat="1" applyFont="1" applyFill="1" applyBorder="1" applyAlignment="1" applyProtection="1">
      <alignment horizontal="right" vertical="center"/>
      <protection locked="0"/>
    </xf>
    <xf numFmtId="41" fontId="6" fillId="0" borderId="23" xfId="35" applyNumberFormat="1" applyFont="1" applyFill="1" applyBorder="1" applyAlignment="1" applyProtection="1">
      <alignment horizontal="right" vertical="center"/>
      <protection locked="0"/>
    </xf>
    <xf numFmtId="41" fontId="6" fillId="0" borderId="23" xfId="34" applyNumberFormat="1" applyFont="1" applyFill="1" applyBorder="1" applyAlignment="1" applyProtection="1">
      <alignment horizontal="right" vertical="center"/>
      <protection locked="0"/>
    </xf>
    <xf numFmtId="41" fontId="6" fillId="32" borderId="0" xfId="38" applyNumberFormat="1" applyFont="1" applyFill="1" applyBorder="1" applyAlignment="1" applyProtection="1">
      <alignment horizontal="right" vertical="center"/>
      <protection/>
    </xf>
    <xf numFmtId="41" fontId="6" fillId="32" borderId="0" xfId="38" applyNumberFormat="1" applyFont="1" applyFill="1" applyBorder="1" applyAlignment="1" applyProtection="1">
      <alignment horizontal="right" vertical="center"/>
      <protection locked="0"/>
    </xf>
    <xf numFmtId="41" fontId="6" fillId="32" borderId="0" xfId="38" applyNumberFormat="1" applyFont="1" applyFill="1" applyBorder="1" applyAlignment="1" applyProtection="1">
      <alignment vertical="center"/>
      <protection locked="0"/>
    </xf>
    <xf numFmtId="41" fontId="6" fillId="32" borderId="0" xfId="38" applyNumberFormat="1" applyFont="1" applyFill="1" applyBorder="1" applyAlignment="1" applyProtection="1">
      <alignment horizontal="center" vertical="center"/>
      <protection locked="0"/>
    </xf>
    <xf numFmtId="41" fontId="5" fillId="0" borderId="0" xfId="0" applyNumberFormat="1" applyFont="1" applyFill="1" applyAlignment="1" applyProtection="1">
      <alignment vertical="center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35" xfId="0" applyFont="1" applyFill="1" applyBorder="1" applyAlignment="1" applyProtection="1">
      <alignment horizontal="center" vertical="center" wrapText="1"/>
      <protection locked="0"/>
    </xf>
    <xf numFmtId="0" fontId="6" fillId="32" borderId="36" xfId="0" applyFont="1" applyFill="1" applyBorder="1" applyAlignment="1" applyProtection="1">
      <alignment horizontal="center" vertical="center" wrapText="1"/>
      <protection locked="0"/>
    </xf>
    <xf numFmtId="0" fontId="6" fillId="32" borderId="21" xfId="0" applyFont="1" applyFill="1" applyBorder="1" applyAlignment="1" applyProtection="1">
      <alignment horizontal="center" vertical="center" wrapText="1"/>
      <protection locked="0"/>
    </xf>
    <xf numFmtId="0" fontId="18" fillId="32" borderId="0" xfId="0" applyFont="1" applyFill="1" applyBorder="1" applyAlignment="1" applyProtection="1">
      <alignment horizontal="center" vertical="center"/>
      <protection locked="0"/>
    </xf>
    <xf numFmtId="0" fontId="18" fillId="32" borderId="0" xfId="0" applyFont="1" applyFill="1" applyAlignment="1" applyProtection="1">
      <alignment horizontal="center" vertical="center"/>
      <protection locked="0"/>
    </xf>
    <xf numFmtId="0" fontId="6" fillId="32" borderId="37" xfId="0" applyFont="1" applyFill="1" applyBorder="1" applyAlignment="1" applyProtection="1">
      <alignment horizontal="center" vertical="center" wrapText="1"/>
      <protection locked="0"/>
    </xf>
    <xf numFmtId="0" fontId="6" fillId="32" borderId="38" xfId="0" applyFont="1" applyFill="1" applyBorder="1" applyAlignment="1" applyProtection="1">
      <alignment horizontal="center" vertical="center" wrapText="1"/>
      <protection locked="0"/>
    </xf>
    <xf numFmtId="0" fontId="6" fillId="32" borderId="39" xfId="0" applyFont="1" applyFill="1" applyBorder="1" applyAlignment="1" applyProtection="1">
      <alignment horizontal="center" vertical="center" wrapText="1"/>
      <protection locked="0"/>
    </xf>
    <xf numFmtId="0" fontId="6" fillId="32" borderId="40" xfId="0" applyFont="1" applyFill="1" applyBorder="1" applyAlignment="1" applyProtection="1">
      <alignment horizontal="center" vertical="center" wrapText="1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41" xfId="0" applyFont="1" applyFill="1" applyBorder="1" applyAlignment="1" applyProtection="1">
      <alignment horizontal="center" vertical="center" wrapText="1"/>
      <protection locked="0"/>
    </xf>
    <xf numFmtId="0" fontId="6" fillId="32" borderId="36" xfId="0" applyFont="1" applyFill="1" applyBorder="1" applyAlignment="1" applyProtection="1">
      <alignment horizontal="center" vertical="center" wrapText="1"/>
      <protection locked="0"/>
    </xf>
    <xf numFmtId="0" fontId="6" fillId="32" borderId="42" xfId="0" applyFont="1" applyFill="1" applyBorder="1" applyAlignment="1" applyProtection="1">
      <alignment horizontal="center" vertical="center" wrapText="1"/>
      <protection locked="0"/>
    </xf>
    <xf numFmtId="0" fontId="6" fillId="32" borderId="42" xfId="0" applyFont="1" applyFill="1" applyBorder="1" applyAlignment="1" applyProtection="1">
      <alignment horizontal="center" vertical="center"/>
      <protection locked="0"/>
    </xf>
    <xf numFmtId="0" fontId="6" fillId="32" borderId="43" xfId="0" applyFont="1" applyFill="1" applyBorder="1" applyAlignment="1" applyProtection="1">
      <alignment horizontal="center" vertical="center" wrapText="1"/>
      <protection locked="0"/>
    </xf>
    <xf numFmtId="0" fontId="6" fillId="32" borderId="35" xfId="0" applyFont="1" applyFill="1" applyBorder="1" applyAlignment="1" applyProtection="1">
      <alignment horizontal="center" vertical="center" wrapText="1"/>
      <protection locked="0"/>
    </xf>
    <xf numFmtId="0" fontId="6" fillId="32" borderId="40" xfId="0" applyFont="1" applyFill="1" applyBorder="1" applyAlignment="1" applyProtection="1">
      <alignment vertical="center"/>
      <protection locked="0"/>
    </xf>
    <xf numFmtId="0" fontId="6" fillId="32" borderId="44" xfId="0" applyFont="1" applyFill="1" applyBorder="1" applyAlignment="1" applyProtection="1">
      <alignment horizontal="center" vertical="center" wrapText="1"/>
      <protection locked="0"/>
    </xf>
    <xf numFmtId="0" fontId="11" fillId="32" borderId="12" xfId="0" applyFont="1" applyFill="1" applyBorder="1" applyAlignment="1" applyProtection="1">
      <alignment horizontal="center" vertical="center" wrapText="1"/>
      <protection locked="0"/>
    </xf>
    <xf numFmtId="0" fontId="11" fillId="32" borderId="20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 applyProtection="1">
      <alignment horizontal="center" vertical="center" wrapText="1"/>
      <protection locked="0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0" fontId="6" fillId="32" borderId="45" xfId="0" applyFont="1" applyFill="1" applyBorder="1" applyAlignment="1" applyProtection="1">
      <alignment horizontal="center" vertical="center" wrapText="1"/>
      <protection locked="0"/>
    </xf>
    <xf numFmtId="0" fontId="6" fillId="32" borderId="46" xfId="0" applyFont="1" applyFill="1" applyBorder="1" applyAlignment="1" applyProtection="1">
      <alignment horizontal="center" vertical="center" wrapText="1"/>
      <protection locked="0"/>
    </xf>
    <xf numFmtId="0" fontId="6" fillId="32" borderId="21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11" fillId="0" borderId="49" xfId="0" applyNumberFormat="1" applyFont="1" applyBorder="1" applyAlignment="1" applyProtection="1">
      <alignment horizontal="center" vertical="center" wrapText="1"/>
      <protection locked="0"/>
    </xf>
    <xf numFmtId="49" fontId="11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50" xfId="0" applyNumberFormat="1" applyFont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9" fontId="6" fillId="0" borderId="52" xfId="0" applyNumberFormat="1" applyFont="1" applyBorder="1" applyAlignment="1" applyProtection="1">
      <alignment horizontal="center" vertical="center" wrapText="1"/>
      <protection locked="0"/>
    </xf>
    <xf numFmtId="49" fontId="6" fillId="0" borderId="49" xfId="0" applyNumberFormat="1" applyFont="1" applyBorder="1" applyAlignment="1" applyProtection="1">
      <alignment horizontal="center" vertical="center" wrapText="1"/>
      <protection locked="0"/>
    </xf>
    <xf numFmtId="49" fontId="6" fillId="0" borderId="45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46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48" xfId="0" applyNumberFormat="1" applyFont="1" applyBorder="1" applyAlignment="1" applyProtection="1">
      <alignment horizontal="distributed" vertical="center" wrapText="1"/>
      <protection locked="0"/>
    </xf>
    <xf numFmtId="49" fontId="6" fillId="0" borderId="40" xfId="0" applyNumberFormat="1" applyFont="1" applyBorder="1" applyAlignment="1" applyProtection="1">
      <alignment horizontal="distributed" vertical="center" wrapText="1"/>
      <protection locked="0"/>
    </xf>
    <xf numFmtId="49" fontId="6" fillId="0" borderId="13" xfId="0" applyNumberFormat="1" applyFont="1" applyBorder="1" applyAlignment="1" applyProtection="1">
      <alignment horizontal="distributed" vertical="center" wrapText="1"/>
      <protection locked="0"/>
    </xf>
    <xf numFmtId="49" fontId="6" fillId="0" borderId="40" xfId="0" applyNumberFormat="1" applyFont="1" applyBorder="1" applyAlignment="1" applyProtection="1">
      <alignment horizontal="center" vertical="center" wrapText="1"/>
      <protection locked="0"/>
    </xf>
    <xf numFmtId="49" fontId="6" fillId="0" borderId="53" xfId="0" applyNumberFormat="1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distributed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9" fontId="18" fillId="0" borderId="0" xfId="45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38" applyFont="1" applyAlignment="1" applyProtection="1">
      <alignment horizontal="center" vertical="center"/>
      <protection locked="0"/>
    </xf>
    <xf numFmtId="0" fontId="6" fillId="0" borderId="54" xfId="38" applyFont="1" applyFill="1" applyBorder="1" applyAlignment="1" applyProtection="1">
      <alignment horizontal="center" vertical="center" wrapText="1"/>
      <protection locked="0"/>
    </xf>
    <xf numFmtId="0" fontId="6" fillId="0" borderId="47" xfId="38" applyFont="1" applyFill="1" applyBorder="1" applyAlignment="1" applyProtection="1">
      <alignment horizontal="center" vertical="center" wrapText="1"/>
      <protection locked="0"/>
    </xf>
    <xf numFmtId="0" fontId="6" fillId="0" borderId="40" xfId="38" applyFont="1" applyFill="1" applyBorder="1" applyAlignment="1" applyProtection="1">
      <alignment horizontal="center" vertical="center" wrapText="1"/>
      <protection locked="0"/>
    </xf>
    <xf numFmtId="0" fontId="6" fillId="0" borderId="44" xfId="38" applyFont="1" applyFill="1" applyBorder="1" applyAlignment="1" applyProtection="1">
      <alignment horizontal="center" vertical="center" wrapText="1"/>
      <protection locked="0"/>
    </xf>
    <xf numFmtId="9" fontId="18" fillId="0" borderId="0" xfId="45" applyFont="1" applyFill="1" applyAlignment="1" applyProtection="1">
      <alignment horizontal="center" vertical="center"/>
      <protection locked="0"/>
    </xf>
    <xf numFmtId="0" fontId="6" fillId="0" borderId="16" xfId="38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48" xfId="38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9" fontId="18" fillId="0" borderId="0" xfId="45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55" xfId="38" applyFont="1" applyFill="1" applyBorder="1" applyAlignment="1" applyProtection="1">
      <alignment horizontal="center" vertical="center" wrapText="1"/>
      <protection locked="0"/>
    </xf>
    <xf numFmtId="9" fontId="18" fillId="0" borderId="0" xfId="45" applyFont="1" applyFill="1" applyAlignment="1" applyProtection="1">
      <alignment horizontal="center" vertical="center" wrapText="1"/>
      <protection locked="0"/>
    </xf>
    <xf numFmtId="0" fontId="6" fillId="0" borderId="56" xfId="38" applyFont="1" applyFill="1" applyBorder="1" applyAlignment="1" applyProtection="1">
      <alignment horizontal="center" vertical="center" wrapText="1"/>
      <protection locked="0"/>
    </xf>
    <xf numFmtId="0" fontId="6" fillId="0" borderId="48" xfId="38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right" vertical="center"/>
      <protection locked="0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一般_Sheet2" xfId="35"/>
    <cellStyle name="一般_Sheet3" xfId="36"/>
    <cellStyle name="一般_Sheet6" xfId="37"/>
    <cellStyle name="一般_Sheet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219075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21907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219075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21907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Normal="130" zoomScaleSheetLayoutView="100" zoomScalePageLayoutView="0" workbookViewId="0" topLeftCell="A1">
      <pane xSplit="1" ySplit="8" topLeftCell="B9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6.5"/>
  <cols>
    <col min="1" max="1" width="20.375" style="158" customWidth="1"/>
    <col min="2" max="7" width="10.625" style="158" customWidth="1"/>
    <col min="8" max="8" width="14.625" style="158" customWidth="1"/>
    <col min="9" max="9" width="11.625" style="158" customWidth="1"/>
    <col min="10" max="13" width="11.125" style="158" customWidth="1"/>
    <col min="14" max="14" width="11.625" style="158" customWidth="1"/>
    <col min="15" max="16384" width="9.00390625" style="158" customWidth="1"/>
  </cols>
  <sheetData>
    <row r="1" spans="1:14" s="132" customFormat="1" ht="18" customHeight="1">
      <c r="A1" s="129" t="s">
        <v>106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 t="s">
        <v>82</v>
      </c>
    </row>
    <row r="2" spans="1:14" s="133" customFormat="1" ht="24.75" customHeight="1">
      <c r="A2" s="237" t="s">
        <v>146</v>
      </c>
      <c r="B2" s="238"/>
      <c r="C2" s="238"/>
      <c r="D2" s="238"/>
      <c r="E2" s="238"/>
      <c r="F2" s="238"/>
      <c r="G2" s="238"/>
      <c r="H2" s="237" t="s">
        <v>83</v>
      </c>
      <c r="I2" s="238"/>
      <c r="J2" s="238"/>
      <c r="K2" s="238"/>
      <c r="L2" s="238"/>
      <c r="M2" s="238"/>
      <c r="N2" s="238"/>
    </row>
    <row r="3" spans="1:14" s="159" customFormat="1" ht="13.5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149" customFormat="1" ht="15.75" customHeight="1">
      <c r="A4" s="239" t="s">
        <v>129</v>
      </c>
      <c r="B4" s="242" t="s">
        <v>130</v>
      </c>
      <c r="C4" s="242"/>
      <c r="D4" s="242"/>
      <c r="E4" s="242"/>
      <c r="F4" s="242"/>
      <c r="G4" s="242"/>
      <c r="H4" s="242" t="s">
        <v>84</v>
      </c>
      <c r="I4" s="242"/>
      <c r="J4" s="242"/>
      <c r="K4" s="242"/>
      <c r="L4" s="242"/>
      <c r="M4" s="242"/>
      <c r="N4" s="242"/>
    </row>
    <row r="5" spans="1:14" s="149" customFormat="1" ht="15.75" customHeight="1">
      <c r="A5" s="240"/>
      <c r="B5" s="243" t="s">
        <v>107</v>
      </c>
      <c r="C5" s="245" t="s">
        <v>131</v>
      </c>
      <c r="D5" s="246"/>
      <c r="E5" s="246"/>
      <c r="F5" s="246"/>
      <c r="G5" s="246"/>
      <c r="H5" s="246" t="s">
        <v>85</v>
      </c>
      <c r="I5" s="246"/>
      <c r="J5" s="246"/>
      <c r="K5" s="246"/>
      <c r="L5" s="246"/>
      <c r="M5" s="246"/>
      <c r="N5" s="243"/>
    </row>
    <row r="6" spans="1:14" s="149" customFormat="1" ht="15.75" customHeight="1">
      <c r="A6" s="240"/>
      <c r="B6" s="243"/>
      <c r="C6" s="245" t="s">
        <v>132</v>
      </c>
      <c r="D6" s="247"/>
      <c r="E6" s="247"/>
      <c r="F6" s="247"/>
      <c r="G6" s="247"/>
      <c r="H6" s="233" t="s">
        <v>86</v>
      </c>
      <c r="I6" s="243" t="s">
        <v>133</v>
      </c>
      <c r="J6" s="243" t="s">
        <v>134</v>
      </c>
      <c r="K6" s="248"/>
      <c r="L6" s="248"/>
      <c r="M6" s="248"/>
      <c r="N6" s="248" t="s">
        <v>135</v>
      </c>
    </row>
    <row r="7" spans="1:14" s="149" customFormat="1" ht="12.75" customHeight="1">
      <c r="A7" s="240"/>
      <c r="B7" s="243"/>
      <c r="C7" s="248" t="s">
        <v>136</v>
      </c>
      <c r="D7" s="245" t="s">
        <v>137</v>
      </c>
      <c r="E7" s="233"/>
      <c r="F7" s="245" t="s">
        <v>138</v>
      </c>
      <c r="G7" s="233"/>
      <c r="H7" s="243" t="s">
        <v>139</v>
      </c>
      <c r="I7" s="243"/>
      <c r="J7" s="243" t="s">
        <v>136</v>
      </c>
      <c r="K7" s="248" t="s">
        <v>140</v>
      </c>
      <c r="L7" s="248" t="s">
        <v>141</v>
      </c>
      <c r="M7" s="248" t="s">
        <v>142</v>
      </c>
      <c r="N7" s="248"/>
    </row>
    <row r="8" spans="1:14" s="149" customFormat="1" ht="56.25" customHeight="1" thickBot="1">
      <c r="A8" s="241"/>
      <c r="B8" s="244"/>
      <c r="C8" s="249"/>
      <c r="D8" s="249"/>
      <c r="E8" s="234" t="s">
        <v>147</v>
      </c>
      <c r="F8" s="249"/>
      <c r="G8" s="234" t="s">
        <v>148</v>
      </c>
      <c r="H8" s="244"/>
      <c r="I8" s="244"/>
      <c r="J8" s="244"/>
      <c r="K8" s="249"/>
      <c r="L8" s="249"/>
      <c r="M8" s="249"/>
      <c r="N8" s="249"/>
    </row>
    <row r="9" spans="1:14" s="149" customFormat="1" ht="22.5" customHeight="1">
      <c r="A9" s="144" t="s">
        <v>108</v>
      </c>
      <c r="B9" s="147">
        <v>620425.526</v>
      </c>
      <c r="C9" s="160">
        <v>354257.787</v>
      </c>
      <c r="D9" s="160">
        <v>346292.732</v>
      </c>
      <c r="E9" s="160">
        <v>2054.482</v>
      </c>
      <c r="F9" s="160">
        <v>7965.055</v>
      </c>
      <c r="G9" s="147">
        <v>182.805</v>
      </c>
      <c r="H9" s="147" t="s">
        <v>6</v>
      </c>
      <c r="I9" s="160">
        <v>5072.809</v>
      </c>
      <c r="J9" s="160">
        <v>65775.61</v>
      </c>
      <c r="K9" s="160">
        <v>3649.33</v>
      </c>
      <c r="L9" s="160">
        <v>62126.28</v>
      </c>
      <c r="M9" s="147" t="s">
        <v>6</v>
      </c>
      <c r="N9" s="147">
        <v>195319.32</v>
      </c>
    </row>
    <row r="10" spans="1:14" s="149" customFormat="1" ht="22.5" customHeight="1">
      <c r="A10" s="144" t="s">
        <v>109</v>
      </c>
      <c r="B10" s="147">
        <v>664982.911</v>
      </c>
      <c r="C10" s="160">
        <v>345334.648</v>
      </c>
      <c r="D10" s="160">
        <v>345050.928</v>
      </c>
      <c r="E10" s="160">
        <v>1818.548</v>
      </c>
      <c r="F10" s="160">
        <v>283.71999999999997</v>
      </c>
      <c r="G10" s="147">
        <v>8.84</v>
      </c>
      <c r="H10" s="147" t="s">
        <v>6</v>
      </c>
      <c r="I10" s="160">
        <v>6723.572</v>
      </c>
      <c r="J10" s="160">
        <v>71759.833</v>
      </c>
      <c r="K10" s="160">
        <v>7395.099</v>
      </c>
      <c r="L10" s="160">
        <v>64364.734</v>
      </c>
      <c r="M10" s="160" t="s">
        <v>6</v>
      </c>
      <c r="N10" s="147">
        <v>241164.858</v>
      </c>
    </row>
    <row r="11" spans="1:14" s="149" customFormat="1" ht="22.5" customHeight="1">
      <c r="A11" s="144" t="s">
        <v>110</v>
      </c>
      <c r="B11" s="147">
        <v>703603.661</v>
      </c>
      <c r="C11" s="160">
        <v>335064.109</v>
      </c>
      <c r="D11" s="160">
        <v>334762.599</v>
      </c>
      <c r="E11" s="160">
        <v>1424.653</v>
      </c>
      <c r="F11" s="160">
        <v>301.51</v>
      </c>
      <c r="G11" s="147" t="s">
        <v>6</v>
      </c>
      <c r="H11" s="147" t="s">
        <v>6</v>
      </c>
      <c r="I11" s="160">
        <v>8503.382</v>
      </c>
      <c r="J11" s="160">
        <v>77812.411</v>
      </c>
      <c r="K11" s="160">
        <v>8191.917</v>
      </c>
      <c r="L11" s="160">
        <v>69620.494</v>
      </c>
      <c r="M11" s="160" t="s">
        <v>6</v>
      </c>
      <c r="N11" s="147">
        <v>282223.759</v>
      </c>
    </row>
    <row r="12" spans="1:14" s="149" customFormat="1" ht="22.5" customHeight="1">
      <c r="A12" s="144" t="s">
        <v>111</v>
      </c>
      <c r="B12" s="160">
        <v>671696.289</v>
      </c>
      <c r="C12" s="160">
        <v>296605.711</v>
      </c>
      <c r="D12" s="160">
        <v>296120.321</v>
      </c>
      <c r="E12" s="160">
        <v>973.101</v>
      </c>
      <c r="F12" s="160">
        <v>485.39</v>
      </c>
      <c r="G12" s="147">
        <v>147.12</v>
      </c>
      <c r="H12" s="147" t="s">
        <v>6</v>
      </c>
      <c r="I12" s="160">
        <v>6680.192</v>
      </c>
      <c r="J12" s="160">
        <v>90435.113</v>
      </c>
      <c r="K12" s="160">
        <v>9616.208</v>
      </c>
      <c r="L12" s="160">
        <v>80809.886</v>
      </c>
      <c r="M12" s="160">
        <v>9.019</v>
      </c>
      <c r="N12" s="147">
        <v>277975.273</v>
      </c>
    </row>
    <row r="13" spans="1:14" s="149" customFormat="1" ht="22.5" customHeight="1">
      <c r="A13" s="150" t="s">
        <v>112</v>
      </c>
      <c r="B13" s="160">
        <v>714860.043</v>
      </c>
      <c r="C13" s="160">
        <v>299173.275</v>
      </c>
      <c r="D13" s="160">
        <v>298174.24500000005</v>
      </c>
      <c r="E13" s="160">
        <v>204.215</v>
      </c>
      <c r="F13" s="160">
        <v>1051</v>
      </c>
      <c r="G13" s="147">
        <v>52.745</v>
      </c>
      <c r="H13" s="147" t="s">
        <v>6</v>
      </c>
      <c r="I13" s="160">
        <v>6109.868</v>
      </c>
      <c r="J13" s="160">
        <v>107573.254</v>
      </c>
      <c r="K13" s="160">
        <v>11028.751</v>
      </c>
      <c r="L13" s="160">
        <v>96544.503</v>
      </c>
      <c r="M13" s="160" t="s">
        <v>6</v>
      </c>
      <c r="N13" s="160">
        <v>302003.646</v>
      </c>
    </row>
    <row r="14" spans="1:14" s="149" customFormat="1" ht="22.5" customHeight="1">
      <c r="A14" s="150" t="s">
        <v>113</v>
      </c>
      <c r="B14" s="160">
        <v>766684.001</v>
      </c>
      <c r="C14" s="160">
        <v>327919.699</v>
      </c>
      <c r="D14" s="160">
        <v>326485.229</v>
      </c>
      <c r="E14" s="160">
        <v>298.379</v>
      </c>
      <c r="F14" s="160">
        <v>1434.47</v>
      </c>
      <c r="G14" s="147">
        <v>93.44</v>
      </c>
      <c r="H14" s="147" t="s">
        <v>6</v>
      </c>
      <c r="I14" s="160">
        <v>2277.626</v>
      </c>
      <c r="J14" s="160">
        <v>109077.857</v>
      </c>
      <c r="K14" s="160">
        <v>11636.538</v>
      </c>
      <c r="L14" s="160">
        <v>97441.319</v>
      </c>
      <c r="M14" s="160" t="s">
        <v>6</v>
      </c>
      <c r="N14" s="160">
        <v>327408.819</v>
      </c>
    </row>
    <row r="15" spans="1:14" s="149" customFormat="1" ht="22.5" customHeight="1">
      <c r="A15" s="150" t="s">
        <v>114</v>
      </c>
      <c r="B15" s="160">
        <v>804315.696</v>
      </c>
      <c r="C15" s="160">
        <v>353136.545</v>
      </c>
      <c r="D15" s="160">
        <v>351977.25</v>
      </c>
      <c r="E15" s="160">
        <v>381.86</v>
      </c>
      <c r="F15" s="160">
        <v>1159.295</v>
      </c>
      <c r="G15" s="147">
        <v>45.74</v>
      </c>
      <c r="H15" s="147" t="s">
        <v>87</v>
      </c>
      <c r="I15" s="160">
        <v>1042.964</v>
      </c>
      <c r="J15" s="160">
        <v>104032.342</v>
      </c>
      <c r="K15" s="160">
        <v>10285.581</v>
      </c>
      <c r="L15" s="160">
        <v>93746.761</v>
      </c>
      <c r="M15" s="160" t="s">
        <v>87</v>
      </c>
      <c r="N15" s="160">
        <v>346103.845</v>
      </c>
    </row>
    <row r="16" spans="1:14" s="149" customFormat="1" ht="22.5" customHeight="1">
      <c r="A16" s="150" t="s">
        <v>272</v>
      </c>
      <c r="B16" s="160">
        <v>731654</v>
      </c>
      <c r="C16" s="160">
        <v>374137</v>
      </c>
      <c r="D16" s="160">
        <v>373303</v>
      </c>
      <c r="E16" s="160">
        <v>2946.91</v>
      </c>
      <c r="F16" s="160">
        <v>834.05</v>
      </c>
      <c r="G16" s="147">
        <v>8.38</v>
      </c>
      <c r="H16" s="147">
        <v>0</v>
      </c>
      <c r="I16" s="160">
        <v>454.737</v>
      </c>
      <c r="J16" s="160">
        <v>30091.23</v>
      </c>
      <c r="K16" s="160">
        <v>2001.803</v>
      </c>
      <c r="L16" s="160">
        <v>28089.423</v>
      </c>
      <c r="M16" s="160">
        <v>0</v>
      </c>
      <c r="N16" s="160">
        <v>326971.19</v>
      </c>
    </row>
    <row r="17" spans="1:14" s="149" customFormat="1" ht="22.5" customHeight="1">
      <c r="A17" s="152" t="s">
        <v>115</v>
      </c>
      <c r="B17" s="161">
        <v>792116</v>
      </c>
      <c r="C17" s="161">
        <v>387906</v>
      </c>
      <c r="D17" s="161">
        <v>360060</v>
      </c>
      <c r="E17" s="161">
        <v>5641</v>
      </c>
      <c r="F17" s="161">
        <v>602</v>
      </c>
      <c r="G17" s="161">
        <v>7</v>
      </c>
      <c r="H17" s="161">
        <v>27245.06</v>
      </c>
      <c r="I17" s="161">
        <v>987</v>
      </c>
      <c r="J17" s="161">
        <v>25915</v>
      </c>
      <c r="K17" s="161">
        <v>1049</v>
      </c>
      <c r="L17" s="161">
        <v>24866</v>
      </c>
      <c r="M17" s="161">
        <v>0</v>
      </c>
      <c r="N17" s="161">
        <v>377307</v>
      </c>
    </row>
    <row r="18" spans="1:14" s="149" customFormat="1" ht="22.5" customHeight="1">
      <c r="A18" s="144" t="s">
        <v>280</v>
      </c>
      <c r="B18" s="161">
        <f>SUM(C18,I18,J18,N18)</f>
        <v>890147.24</v>
      </c>
      <c r="C18" s="161">
        <f>SUM(D18,F18,H18)</f>
        <v>379198.97000000003</v>
      </c>
      <c r="D18" s="161">
        <v>367739.94</v>
      </c>
      <c r="E18" s="161" t="s">
        <v>283</v>
      </c>
      <c r="F18" s="161">
        <v>631</v>
      </c>
      <c r="G18" s="161" t="s">
        <v>283</v>
      </c>
      <c r="H18" s="161">
        <v>10828.03</v>
      </c>
      <c r="I18" s="161">
        <v>1187.31</v>
      </c>
      <c r="J18" s="161">
        <f>SUM(K18,L18,M18)</f>
        <v>22459.8</v>
      </c>
      <c r="K18" s="161">
        <v>897.21</v>
      </c>
      <c r="L18" s="161">
        <v>21562.18</v>
      </c>
      <c r="M18" s="161">
        <v>0.41</v>
      </c>
      <c r="N18" s="161">
        <v>487301.16</v>
      </c>
    </row>
    <row r="19" spans="1:14" s="149" customFormat="1" ht="36.75" customHeight="1">
      <c r="A19" s="155" t="s">
        <v>253</v>
      </c>
      <c r="B19" s="161">
        <f aca="true" t="shared" si="0" ref="B19:B32">SUM(C19,I19,J19,N19)</f>
        <v>65246.02</v>
      </c>
      <c r="C19" s="161">
        <f>SUM(D19,F19,H19)</f>
        <v>22611.87</v>
      </c>
      <c r="D19" s="161">
        <v>22611.87</v>
      </c>
      <c r="E19" s="161" t="s">
        <v>283</v>
      </c>
      <c r="F19" s="161" t="s">
        <v>283</v>
      </c>
      <c r="G19" s="161" t="s">
        <v>283</v>
      </c>
      <c r="H19" s="161" t="s">
        <v>283</v>
      </c>
      <c r="I19" s="161">
        <v>778.06</v>
      </c>
      <c r="J19" s="161">
        <f aca="true" t="shared" si="1" ref="J19:J32">SUM(K19,L19,M19)</f>
        <v>0</v>
      </c>
      <c r="K19" s="161" t="s">
        <v>283</v>
      </c>
      <c r="L19" s="161" t="s">
        <v>283</v>
      </c>
      <c r="M19" s="161" t="s">
        <v>283</v>
      </c>
      <c r="N19" s="161">
        <v>41856.09</v>
      </c>
    </row>
    <row r="20" spans="1:14" s="149" customFormat="1" ht="22.5" customHeight="1">
      <c r="A20" s="157" t="s">
        <v>116</v>
      </c>
      <c r="B20" s="161">
        <f t="shared" si="0"/>
        <v>148209.47999999998</v>
      </c>
      <c r="C20" s="161">
        <f aca="true" t="shared" si="2" ref="C20:C32">SUM(D20,F20,H20)</f>
        <v>73985.59</v>
      </c>
      <c r="D20" s="161">
        <v>73985.59</v>
      </c>
      <c r="E20" s="161" t="s">
        <v>284</v>
      </c>
      <c r="F20" s="161" t="s">
        <v>283</v>
      </c>
      <c r="G20" s="161" t="s">
        <v>283</v>
      </c>
      <c r="H20" s="161" t="s">
        <v>283</v>
      </c>
      <c r="I20" s="161">
        <v>1.9</v>
      </c>
      <c r="J20" s="161">
        <f t="shared" si="1"/>
        <v>3402.61</v>
      </c>
      <c r="K20" s="161" t="s">
        <v>283</v>
      </c>
      <c r="L20" s="161">
        <v>3402.61</v>
      </c>
      <c r="M20" s="161" t="s">
        <v>283</v>
      </c>
      <c r="N20" s="161">
        <v>70819.38</v>
      </c>
    </row>
    <row r="21" spans="1:14" s="149" customFormat="1" ht="22.5" customHeight="1">
      <c r="A21" s="157" t="s">
        <v>117</v>
      </c>
      <c r="B21" s="161">
        <f t="shared" si="0"/>
        <v>170774.94</v>
      </c>
      <c r="C21" s="161">
        <f t="shared" si="2"/>
        <v>86989.58</v>
      </c>
      <c r="D21" s="161">
        <v>86358.58</v>
      </c>
      <c r="E21" s="161" t="s">
        <v>283</v>
      </c>
      <c r="F21" s="161">
        <v>631</v>
      </c>
      <c r="G21" s="161" t="s">
        <v>283</v>
      </c>
      <c r="H21" s="161" t="s">
        <v>283</v>
      </c>
      <c r="I21" s="161">
        <v>199.3</v>
      </c>
      <c r="J21" s="161">
        <f t="shared" si="1"/>
        <v>2260.54</v>
      </c>
      <c r="K21" s="161" t="s">
        <v>283</v>
      </c>
      <c r="L21" s="161">
        <v>2260.54</v>
      </c>
      <c r="M21" s="161" t="s">
        <v>283</v>
      </c>
      <c r="N21" s="161">
        <v>81325.52</v>
      </c>
    </row>
    <row r="22" spans="1:14" s="149" customFormat="1" ht="22.5" customHeight="1">
      <c r="A22" s="157" t="s">
        <v>118</v>
      </c>
      <c r="B22" s="161">
        <f t="shared" si="0"/>
        <v>40468.96000000001</v>
      </c>
      <c r="C22" s="161">
        <f t="shared" si="2"/>
        <v>16097.12</v>
      </c>
      <c r="D22" s="161">
        <v>16097.12</v>
      </c>
      <c r="E22" s="161" t="s">
        <v>283</v>
      </c>
      <c r="F22" s="161" t="s">
        <v>283</v>
      </c>
      <c r="G22" s="161" t="s">
        <v>283</v>
      </c>
      <c r="H22" s="161" t="s">
        <v>283</v>
      </c>
      <c r="I22" s="161">
        <v>14</v>
      </c>
      <c r="J22" s="161">
        <f t="shared" si="1"/>
        <v>1062.73</v>
      </c>
      <c r="K22" s="161">
        <v>29.1</v>
      </c>
      <c r="L22" s="161">
        <v>1033.63</v>
      </c>
      <c r="M22" s="161" t="s">
        <v>283</v>
      </c>
      <c r="N22" s="161">
        <v>23295.11</v>
      </c>
    </row>
    <row r="23" spans="1:14" s="149" customFormat="1" ht="22.5" customHeight="1">
      <c r="A23" s="157" t="s">
        <v>119</v>
      </c>
      <c r="B23" s="161">
        <f t="shared" si="0"/>
        <v>50277.05</v>
      </c>
      <c r="C23" s="161">
        <f t="shared" si="2"/>
        <v>23847.16</v>
      </c>
      <c r="D23" s="161">
        <v>21538.13</v>
      </c>
      <c r="E23" s="161" t="s">
        <v>284</v>
      </c>
      <c r="F23" s="161" t="s">
        <v>283</v>
      </c>
      <c r="G23" s="161" t="s">
        <v>283</v>
      </c>
      <c r="H23" s="161">
        <v>2309.03</v>
      </c>
      <c r="I23" s="161">
        <v>43.34</v>
      </c>
      <c r="J23" s="161">
        <f t="shared" si="1"/>
        <v>1506.6</v>
      </c>
      <c r="K23" s="161">
        <v>410.5</v>
      </c>
      <c r="L23" s="161">
        <v>1096.1</v>
      </c>
      <c r="M23" s="161" t="s">
        <v>283</v>
      </c>
      <c r="N23" s="161">
        <v>24879.95</v>
      </c>
    </row>
    <row r="24" spans="1:14" s="149" customFormat="1" ht="22.5" customHeight="1">
      <c r="A24" s="157" t="s">
        <v>120</v>
      </c>
      <c r="B24" s="161">
        <f t="shared" si="0"/>
        <v>58489.19</v>
      </c>
      <c r="C24" s="161">
        <f t="shared" si="2"/>
        <v>22256.78</v>
      </c>
      <c r="D24" s="161">
        <v>22256.78</v>
      </c>
      <c r="E24" s="161" t="s">
        <v>283</v>
      </c>
      <c r="F24" s="161" t="s">
        <v>283</v>
      </c>
      <c r="G24" s="161" t="s">
        <v>283</v>
      </c>
      <c r="H24" s="161" t="s">
        <v>283</v>
      </c>
      <c r="I24" s="161" t="s">
        <v>283</v>
      </c>
      <c r="J24" s="161">
        <f t="shared" si="1"/>
        <v>1550</v>
      </c>
      <c r="K24" s="161">
        <v>1.91</v>
      </c>
      <c r="L24" s="161">
        <v>1548.09</v>
      </c>
      <c r="M24" s="161" t="s">
        <v>283</v>
      </c>
      <c r="N24" s="161">
        <v>34682.41</v>
      </c>
    </row>
    <row r="25" spans="1:14" s="149" customFormat="1" ht="22.5" customHeight="1">
      <c r="A25" s="157" t="s">
        <v>121</v>
      </c>
      <c r="B25" s="161">
        <f t="shared" si="0"/>
        <v>29120.21</v>
      </c>
      <c r="C25" s="161">
        <f t="shared" si="2"/>
        <v>11444.91</v>
      </c>
      <c r="D25" s="161">
        <v>11444.91</v>
      </c>
      <c r="E25" s="161" t="s">
        <v>283</v>
      </c>
      <c r="F25" s="161" t="s">
        <v>283</v>
      </c>
      <c r="G25" s="161" t="s">
        <v>283</v>
      </c>
      <c r="H25" s="161" t="s">
        <v>283</v>
      </c>
      <c r="I25" s="161" t="s">
        <v>283</v>
      </c>
      <c r="J25" s="161">
        <f t="shared" si="1"/>
        <v>417.06</v>
      </c>
      <c r="K25" s="161" t="s">
        <v>283</v>
      </c>
      <c r="L25" s="161">
        <v>417.06</v>
      </c>
      <c r="M25" s="161" t="s">
        <v>283</v>
      </c>
      <c r="N25" s="161">
        <v>17258.24</v>
      </c>
    </row>
    <row r="26" spans="1:14" s="149" customFormat="1" ht="22.5" customHeight="1">
      <c r="A26" s="157" t="s">
        <v>122</v>
      </c>
      <c r="B26" s="161">
        <f t="shared" si="0"/>
        <v>78685.57</v>
      </c>
      <c r="C26" s="161">
        <f t="shared" si="2"/>
        <v>31969.22</v>
      </c>
      <c r="D26" s="161">
        <v>31969.22</v>
      </c>
      <c r="E26" s="161" t="s">
        <v>284</v>
      </c>
      <c r="F26" s="161" t="s">
        <v>283</v>
      </c>
      <c r="G26" s="161" t="s">
        <v>283</v>
      </c>
      <c r="H26" s="161" t="s">
        <v>283</v>
      </c>
      <c r="I26" s="161">
        <v>36.9</v>
      </c>
      <c r="J26" s="161">
        <f t="shared" si="1"/>
        <v>3679.78</v>
      </c>
      <c r="K26" s="161" t="s">
        <v>283</v>
      </c>
      <c r="L26" s="161">
        <v>3679.78</v>
      </c>
      <c r="M26" s="161" t="s">
        <v>283</v>
      </c>
      <c r="N26" s="161">
        <v>42999.67</v>
      </c>
    </row>
    <row r="27" spans="1:14" s="149" customFormat="1" ht="22.5" customHeight="1">
      <c r="A27" s="157" t="s">
        <v>123</v>
      </c>
      <c r="B27" s="161">
        <f t="shared" si="0"/>
        <v>41608.2</v>
      </c>
      <c r="C27" s="161">
        <f t="shared" si="2"/>
        <v>15411.5</v>
      </c>
      <c r="D27" s="161">
        <v>15411.5</v>
      </c>
      <c r="E27" s="161" t="s">
        <v>283</v>
      </c>
      <c r="F27" s="161" t="s">
        <v>283</v>
      </c>
      <c r="G27" s="161" t="s">
        <v>283</v>
      </c>
      <c r="H27" s="161" t="s">
        <v>283</v>
      </c>
      <c r="I27" s="161">
        <v>10.41</v>
      </c>
      <c r="J27" s="161">
        <f t="shared" si="1"/>
        <v>1893.12</v>
      </c>
      <c r="K27" s="161" t="s">
        <v>283</v>
      </c>
      <c r="L27" s="161">
        <v>1893.12</v>
      </c>
      <c r="M27" s="161" t="s">
        <v>283</v>
      </c>
      <c r="N27" s="161">
        <v>24293.17</v>
      </c>
    </row>
    <row r="28" spans="1:14" s="149" customFormat="1" ht="22.5" customHeight="1">
      <c r="A28" s="157" t="s">
        <v>124</v>
      </c>
      <c r="B28" s="161">
        <f t="shared" si="0"/>
        <v>43859.259999999995</v>
      </c>
      <c r="C28" s="161">
        <f t="shared" si="2"/>
        <v>12756.79</v>
      </c>
      <c r="D28" s="161">
        <v>12756.79</v>
      </c>
      <c r="E28" s="161" t="s">
        <v>283</v>
      </c>
      <c r="F28" s="161" t="s">
        <v>283</v>
      </c>
      <c r="G28" s="161" t="s">
        <v>283</v>
      </c>
      <c r="H28" s="161" t="s">
        <v>283</v>
      </c>
      <c r="I28" s="161">
        <v>5.21</v>
      </c>
      <c r="J28" s="161">
        <f t="shared" si="1"/>
        <v>1738.5900000000001</v>
      </c>
      <c r="K28" s="161">
        <v>312.94</v>
      </c>
      <c r="L28" s="161">
        <v>1425.65</v>
      </c>
      <c r="M28" s="161" t="s">
        <v>283</v>
      </c>
      <c r="N28" s="161">
        <v>29358.67</v>
      </c>
    </row>
    <row r="29" spans="1:14" s="149" customFormat="1" ht="22.5" customHeight="1">
      <c r="A29" s="157" t="s">
        <v>125</v>
      </c>
      <c r="B29" s="161">
        <f t="shared" si="0"/>
        <v>126491.82</v>
      </c>
      <c r="C29" s="161">
        <f t="shared" si="2"/>
        <v>40528.98</v>
      </c>
      <c r="D29" s="161">
        <v>40528.98</v>
      </c>
      <c r="E29" s="161" t="s">
        <v>284</v>
      </c>
      <c r="F29" s="161" t="s">
        <v>283</v>
      </c>
      <c r="G29" s="161" t="s">
        <v>283</v>
      </c>
      <c r="H29" s="161" t="s">
        <v>283</v>
      </c>
      <c r="I29" s="161">
        <v>98.2</v>
      </c>
      <c r="J29" s="161">
        <f t="shared" si="1"/>
        <v>4497.67</v>
      </c>
      <c r="K29" s="161" t="s">
        <v>283</v>
      </c>
      <c r="L29" s="161">
        <v>4497.67</v>
      </c>
      <c r="M29" s="161" t="s">
        <v>283</v>
      </c>
      <c r="N29" s="161">
        <v>81366.97</v>
      </c>
    </row>
    <row r="30" spans="1:14" s="149" customFormat="1" ht="22.5" customHeight="1">
      <c r="A30" s="157" t="s">
        <v>126</v>
      </c>
      <c r="B30" s="161">
        <f t="shared" si="0"/>
        <v>11842.18</v>
      </c>
      <c r="C30" s="161">
        <f t="shared" si="2"/>
        <v>4758.61</v>
      </c>
      <c r="D30" s="161">
        <v>4758.61</v>
      </c>
      <c r="E30" s="161" t="s">
        <v>283</v>
      </c>
      <c r="F30" s="161" t="s">
        <v>283</v>
      </c>
      <c r="G30" s="161" t="s">
        <v>283</v>
      </c>
      <c r="H30" s="161" t="s">
        <v>283</v>
      </c>
      <c r="I30" s="161" t="s">
        <v>283</v>
      </c>
      <c r="J30" s="161">
        <f t="shared" si="1"/>
        <v>218.41</v>
      </c>
      <c r="K30" s="161" t="s">
        <v>283</v>
      </c>
      <c r="L30" s="161">
        <v>218.41</v>
      </c>
      <c r="M30" s="161" t="s">
        <v>283</v>
      </c>
      <c r="N30" s="161">
        <v>6865.16</v>
      </c>
    </row>
    <row r="31" spans="1:14" s="149" customFormat="1" ht="22.5" customHeight="1">
      <c r="A31" s="157" t="s">
        <v>127</v>
      </c>
      <c r="B31" s="161">
        <f t="shared" si="0"/>
        <v>21368.2</v>
      </c>
      <c r="C31" s="161">
        <f t="shared" si="2"/>
        <v>14486.35</v>
      </c>
      <c r="D31" s="161">
        <v>5967.35</v>
      </c>
      <c r="E31" s="161" t="s">
        <v>283</v>
      </c>
      <c r="F31" s="161" t="s">
        <v>283</v>
      </c>
      <c r="G31" s="161" t="s">
        <v>283</v>
      </c>
      <c r="H31" s="161">
        <v>8519</v>
      </c>
      <c r="I31" s="161" t="s">
        <v>283</v>
      </c>
      <c r="J31" s="161">
        <f t="shared" si="1"/>
        <v>92.47</v>
      </c>
      <c r="K31" s="161">
        <v>2.95</v>
      </c>
      <c r="L31" s="161">
        <v>89.52</v>
      </c>
      <c r="M31" s="161" t="s">
        <v>283</v>
      </c>
      <c r="N31" s="161">
        <v>6789.38</v>
      </c>
    </row>
    <row r="32" spans="1:14" s="149" customFormat="1" ht="22.5" customHeight="1" thickBot="1">
      <c r="A32" s="216" t="s">
        <v>128</v>
      </c>
      <c r="B32" s="227">
        <f t="shared" si="0"/>
        <v>3706.2000000000003</v>
      </c>
      <c r="C32" s="224">
        <f t="shared" si="2"/>
        <v>2054.52</v>
      </c>
      <c r="D32" s="224">
        <v>2054.52</v>
      </c>
      <c r="E32" s="224" t="s">
        <v>284</v>
      </c>
      <c r="F32" s="224" t="s">
        <v>283</v>
      </c>
      <c r="G32" s="224" t="s">
        <v>283</v>
      </c>
      <c r="H32" s="224" t="s">
        <v>285</v>
      </c>
      <c r="I32" s="224" t="s">
        <v>285</v>
      </c>
      <c r="J32" s="224">
        <f t="shared" si="1"/>
        <v>140.24</v>
      </c>
      <c r="K32" s="224">
        <v>139.83</v>
      </c>
      <c r="L32" s="224" t="s">
        <v>285</v>
      </c>
      <c r="M32" s="224">
        <v>0.41</v>
      </c>
      <c r="N32" s="224">
        <v>1511.44</v>
      </c>
    </row>
    <row r="33" spans="1:14" s="135" customFormat="1" ht="12" customHeight="1">
      <c r="A33" s="129" t="s">
        <v>175</v>
      </c>
      <c r="B33" s="162"/>
      <c r="C33" s="162"/>
      <c r="D33" s="162"/>
      <c r="E33" s="162"/>
      <c r="F33" s="162"/>
      <c r="G33" s="130"/>
      <c r="H33" s="163" t="s">
        <v>88</v>
      </c>
      <c r="I33" s="159"/>
      <c r="J33" s="159"/>
      <c r="K33" s="163"/>
      <c r="L33" s="130"/>
      <c r="M33" s="163"/>
      <c r="N33" s="130"/>
    </row>
    <row r="34" spans="1:14" s="132" customFormat="1" ht="12" customHeight="1">
      <c r="A34" s="164" t="s">
        <v>255</v>
      </c>
      <c r="B34" s="130"/>
      <c r="C34" s="130"/>
      <c r="D34" s="130"/>
      <c r="E34" s="130"/>
      <c r="F34" s="130"/>
      <c r="G34" s="130"/>
      <c r="H34" s="165" t="s">
        <v>104</v>
      </c>
      <c r="I34" s="129"/>
      <c r="J34" s="130"/>
      <c r="K34" s="165"/>
      <c r="L34" s="130"/>
      <c r="M34" s="130"/>
      <c r="N34" s="130"/>
    </row>
    <row r="35" spans="1:14" s="132" customFormat="1" ht="12" customHeight="1">
      <c r="A35" s="129" t="s">
        <v>143</v>
      </c>
      <c r="B35" s="130"/>
      <c r="C35" s="130"/>
      <c r="D35" s="130"/>
      <c r="E35" s="130"/>
      <c r="F35" s="130"/>
      <c r="G35" s="130"/>
      <c r="H35" s="158" t="s">
        <v>144</v>
      </c>
      <c r="I35" s="130"/>
      <c r="J35" s="130"/>
      <c r="K35" s="158"/>
      <c r="L35" s="130"/>
      <c r="M35" s="130"/>
      <c r="N35" s="130"/>
    </row>
    <row r="36" spans="1:14" s="132" customFormat="1" ht="12" customHeight="1">
      <c r="A36" s="129" t="s">
        <v>145</v>
      </c>
      <c r="B36" s="130"/>
      <c r="C36" s="130"/>
      <c r="D36" s="130"/>
      <c r="E36" s="130"/>
      <c r="F36" s="130"/>
      <c r="G36" s="130"/>
      <c r="H36" s="158" t="s">
        <v>103</v>
      </c>
      <c r="I36" s="130"/>
      <c r="J36" s="130"/>
      <c r="K36" s="158"/>
      <c r="L36" s="130"/>
      <c r="M36" s="130"/>
      <c r="N36" s="130"/>
    </row>
    <row r="37" ht="13.5">
      <c r="H37" s="149"/>
    </row>
  </sheetData>
  <sheetProtection formatCells="0" formatRows="0" insertRows="0" deleteRows="0"/>
  <mergeCells count="20">
    <mergeCell ref="J6:M6"/>
    <mergeCell ref="N6:N8"/>
    <mergeCell ref="C7:C8"/>
    <mergeCell ref="D7:D8"/>
    <mergeCell ref="F7:F8"/>
    <mergeCell ref="H7:H8"/>
    <mergeCell ref="J7:J8"/>
    <mergeCell ref="K7:K8"/>
    <mergeCell ref="L7:L8"/>
    <mergeCell ref="M7:M8"/>
    <mergeCell ref="A2:G2"/>
    <mergeCell ref="H2:N2"/>
    <mergeCell ref="A4:A8"/>
    <mergeCell ref="B4:G4"/>
    <mergeCell ref="H4:N4"/>
    <mergeCell ref="B5:B8"/>
    <mergeCell ref="C5:G5"/>
    <mergeCell ref="H5:N5"/>
    <mergeCell ref="C6:G6"/>
    <mergeCell ref="I6:I8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"/>
  <sheetViews>
    <sheetView showGridLines="0" view="pageBreakPreview" zoomScaleNormal="55" zoomScaleSheetLayoutView="100" zoomScalePageLayoutView="0" workbookViewId="0" topLeftCell="A1">
      <pane xSplit="1" ySplit="6" topLeftCell="C22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6.5"/>
  <cols>
    <col min="1" max="1" width="16.625" style="186" customWidth="1"/>
    <col min="2" max="5" width="17.625" style="186" customWidth="1"/>
    <col min="6" max="11" width="14.625" style="186" customWidth="1"/>
    <col min="12" max="16384" width="9.00390625" style="186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3" t="s">
        <v>24</v>
      </c>
      <c r="L1" s="4"/>
      <c r="S1" s="4"/>
      <c r="T1" s="6"/>
      <c r="U1" s="4"/>
    </row>
    <row r="2" spans="1:11" s="166" customFormat="1" ht="24.75" customHeight="1">
      <c r="A2" s="333" t="s">
        <v>248</v>
      </c>
      <c r="B2" s="333"/>
      <c r="C2" s="333"/>
      <c r="D2" s="333"/>
      <c r="E2" s="333"/>
      <c r="F2" s="326" t="s">
        <v>59</v>
      </c>
      <c r="G2" s="326"/>
      <c r="H2" s="326"/>
      <c r="I2" s="326"/>
      <c r="J2" s="326"/>
      <c r="K2" s="326"/>
    </row>
    <row r="3" spans="1:11" s="169" customFormat="1" ht="15" customHeight="1" thickBot="1">
      <c r="A3" s="167"/>
      <c r="B3" s="116"/>
      <c r="C3" s="116"/>
      <c r="D3" s="167"/>
      <c r="E3" s="116" t="s">
        <v>231</v>
      </c>
      <c r="F3" s="167"/>
      <c r="G3" s="167"/>
      <c r="H3" s="167"/>
      <c r="I3" s="167"/>
      <c r="J3" s="327" t="s">
        <v>56</v>
      </c>
      <c r="K3" s="327"/>
    </row>
    <row r="4" spans="1:11" s="170" customFormat="1" ht="45" customHeight="1">
      <c r="A4" s="328" t="s">
        <v>176</v>
      </c>
      <c r="B4" s="324" t="s">
        <v>244</v>
      </c>
      <c r="C4" s="334"/>
      <c r="D4" s="331" t="s">
        <v>246</v>
      </c>
      <c r="E4" s="335"/>
      <c r="F4" s="324" t="s">
        <v>27</v>
      </c>
      <c r="G4" s="261"/>
      <c r="H4" s="323" t="s">
        <v>247</v>
      </c>
      <c r="I4" s="323"/>
      <c r="J4" s="323"/>
      <c r="K4" s="331"/>
    </row>
    <row r="5" spans="1:11" s="170" customFormat="1" ht="21" customHeight="1">
      <c r="A5" s="329"/>
      <c r="B5" s="202" t="s">
        <v>236</v>
      </c>
      <c r="C5" s="175" t="s">
        <v>237</v>
      </c>
      <c r="D5" s="172" t="s">
        <v>234</v>
      </c>
      <c r="E5" s="81" t="s">
        <v>235</v>
      </c>
      <c r="F5" s="174" t="s">
        <v>236</v>
      </c>
      <c r="G5" s="81" t="s">
        <v>237</v>
      </c>
      <c r="H5" s="172" t="s">
        <v>234</v>
      </c>
      <c r="I5" s="172" t="s">
        <v>235</v>
      </c>
      <c r="J5" s="172" t="s">
        <v>236</v>
      </c>
      <c r="K5" s="172" t="s">
        <v>237</v>
      </c>
    </row>
    <row r="6" spans="1:11" s="170" customFormat="1" ht="21" customHeight="1" thickBot="1">
      <c r="A6" s="330"/>
      <c r="B6" s="195" t="s">
        <v>53</v>
      </c>
      <c r="C6" s="197" t="s">
        <v>51</v>
      </c>
      <c r="D6" s="180" t="s">
        <v>54</v>
      </c>
      <c r="E6" s="177" t="s">
        <v>52</v>
      </c>
      <c r="F6" s="196" t="s">
        <v>53</v>
      </c>
      <c r="G6" s="178" t="s">
        <v>58</v>
      </c>
      <c r="H6" s="180" t="s">
        <v>54</v>
      </c>
      <c r="I6" s="180" t="s">
        <v>52</v>
      </c>
      <c r="J6" s="180" t="s">
        <v>53</v>
      </c>
      <c r="K6" s="197" t="s">
        <v>58</v>
      </c>
    </row>
    <row r="7" spans="1:11" s="37" customFormat="1" ht="28.5" customHeight="1">
      <c r="A7" s="28" t="s">
        <v>108</v>
      </c>
      <c r="B7" s="34">
        <v>580</v>
      </c>
      <c r="C7" s="34">
        <v>120</v>
      </c>
      <c r="D7" s="34">
        <v>22</v>
      </c>
      <c r="E7" s="34">
        <v>0</v>
      </c>
      <c r="F7" s="34">
        <v>0</v>
      </c>
      <c r="G7" s="34">
        <v>0</v>
      </c>
      <c r="H7" s="34">
        <v>18</v>
      </c>
      <c r="I7" s="34">
        <v>2</v>
      </c>
      <c r="J7" s="34">
        <v>1200</v>
      </c>
      <c r="K7" s="34">
        <v>0</v>
      </c>
    </row>
    <row r="8" spans="1:11" s="37" customFormat="1" ht="28.5" customHeight="1">
      <c r="A8" s="28" t="s">
        <v>109</v>
      </c>
      <c r="B8" s="34">
        <v>0</v>
      </c>
      <c r="C8" s="34">
        <v>0</v>
      </c>
      <c r="D8" s="34">
        <v>1</v>
      </c>
      <c r="E8" s="34">
        <v>4</v>
      </c>
      <c r="F8" s="34">
        <v>2100</v>
      </c>
      <c r="G8" s="34">
        <v>2100</v>
      </c>
      <c r="H8" s="34">
        <v>4</v>
      </c>
      <c r="I8" s="34">
        <v>0</v>
      </c>
      <c r="J8" s="34">
        <v>0</v>
      </c>
      <c r="K8" s="34">
        <v>228.89</v>
      </c>
    </row>
    <row r="9" spans="1:11" s="37" customFormat="1" ht="28.5" customHeight="1">
      <c r="A9" s="28" t="s">
        <v>110</v>
      </c>
      <c r="B9" s="34">
        <v>0</v>
      </c>
      <c r="C9" s="34">
        <v>0</v>
      </c>
      <c r="D9" s="34">
        <v>19</v>
      </c>
      <c r="E9" s="34">
        <v>2</v>
      </c>
      <c r="F9" s="34">
        <v>600</v>
      </c>
      <c r="G9" s="34">
        <v>600</v>
      </c>
      <c r="H9" s="34">
        <v>287</v>
      </c>
      <c r="I9" s="34">
        <v>0</v>
      </c>
      <c r="J9" s="34">
        <v>0</v>
      </c>
      <c r="K9" s="34">
        <v>0</v>
      </c>
    </row>
    <row r="10" spans="1:11" s="37" customFormat="1" ht="28.5" customHeight="1">
      <c r="A10" s="28" t="s">
        <v>111</v>
      </c>
      <c r="B10" s="34">
        <v>60</v>
      </c>
      <c r="C10" s="34">
        <v>60</v>
      </c>
      <c r="D10" s="34">
        <v>2</v>
      </c>
      <c r="E10" s="34">
        <v>1</v>
      </c>
      <c r="F10" s="34">
        <v>300</v>
      </c>
      <c r="G10" s="34">
        <v>0</v>
      </c>
      <c r="H10" s="34">
        <v>0</v>
      </c>
      <c r="I10" s="34">
        <v>0</v>
      </c>
      <c r="J10" s="34">
        <v>0</v>
      </c>
      <c r="K10" s="34">
        <v>962.11</v>
      </c>
    </row>
    <row r="11" spans="1:11" s="37" customFormat="1" ht="28.5" customHeight="1">
      <c r="A11" s="33" t="s">
        <v>112</v>
      </c>
      <c r="B11" s="34">
        <v>60</v>
      </c>
      <c r="C11" s="34">
        <v>60</v>
      </c>
      <c r="D11" s="34">
        <v>68</v>
      </c>
      <c r="E11" s="34">
        <v>6</v>
      </c>
      <c r="F11" s="34">
        <v>1800</v>
      </c>
      <c r="G11" s="34">
        <v>1500</v>
      </c>
      <c r="H11" s="34">
        <v>14</v>
      </c>
      <c r="I11" s="34">
        <v>1</v>
      </c>
      <c r="J11" s="34">
        <v>100</v>
      </c>
      <c r="K11" s="34">
        <v>0</v>
      </c>
    </row>
    <row r="12" spans="1:11" s="37" customFormat="1" ht="28.5" customHeight="1">
      <c r="A12" s="33" t="s">
        <v>113</v>
      </c>
      <c r="B12" s="34">
        <v>60</v>
      </c>
      <c r="C12" s="34">
        <v>60</v>
      </c>
      <c r="D12" s="34">
        <v>176</v>
      </c>
      <c r="E12" s="34">
        <v>4</v>
      </c>
      <c r="F12" s="34">
        <v>1200</v>
      </c>
      <c r="G12" s="34">
        <v>1800</v>
      </c>
      <c r="H12" s="34">
        <v>198</v>
      </c>
      <c r="I12" s="34">
        <v>16</v>
      </c>
      <c r="J12" s="34">
        <v>1880</v>
      </c>
      <c r="K12" s="34">
        <v>560</v>
      </c>
    </row>
    <row r="13" spans="1:11" s="37" customFormat="1" ht="28.5" customHeight="1">
      <c r="A13" s="38" t="s">
        <v>114</v>
      </c>
      <c r="B13" s="34" t="s">
        <v>69</v>
      </c>
      <c r="C13" s="34" t="s">
        <v>69</v>
      </c>
      <c r="D13" s="34">
        <v>182</v>
      </c>
      <c r="E13" s="34">
        <v>2</v>
      </c>
      <c r="F13" s="34">
        <v>600</v>
      </c>
      <c r="G13" s="34">
        <v>600</v>
      </c>
      <c r="H13" s="34">
        <v>14</v>
      </c>
      <c r="I13" s="34">
        <v>15</v>
      </c>
      <c r="J13" s="34">
        <v>1850</v>
      </c>
      <c r="K13" s="34">
        <v>1440</v>
      </c>
    </row>
    <row r="14" spans="1:11" s="37" customFormat="1" ht="28.5" customHeight="1">
      <c r="A14" s="38" t="s">
        <v>272</v>
      </c>
      <c r="B14" s="34">
        <v>0</v>
      </c>
      <c r="C14" s="34">
        <v>0</v>
      </c>
      <c r="D14" s="34">
        <v>192</v>
      </c>
      <c r="E14" s="34">
        <v>2</v>
      </c>
      <c r="F14" s="34">
        <v>600</v>
      </c>
      <c r="G14" s="34">
        <v>300</v>
      </c>
      <c r="H14" s="34">
        <v>2</v>
      </c>
      <c r="I14" s="34">
        <v>26</v>
      </c>
      <c r="J14" s="34">
        <v>5800</v>
      </c>
      <c r="K14" s="34">
        <v>2670</v>
      </c>
    </row>
    <row r="15" spans="1:11" s="37" customFormat="1" ht="28.5" customHeight="1">
      <c r="A15" s="38" t="s">
        <v>281</v>
      </c>
      <c r="B15" s="34">
        <v>0</v>
      </c>
      <c r="C15" s="34">
        <v>0</v>
      </c>
      <c r="D15" s="34">
        <v>190</v>
      </c>
      <c r="E15" s="34">
        <v>3</v>
      </c>
      <c r="F15" s="34">
        <v>2825</v>
      </c>
      <c r="G15" s="34">
        <v>2025</v>
      </c>
      <c r="H15" s="34">
        <v>5</v>
      </c>
      <c r="I15" s="34">
        <v>18</v>
      </c>
      <c r="J15" s="34">
        <v>4450</v>
      </c>
      <c r="K15" s="34">
        <v>2561</v>
      </c>
    </row>
    <row r="16" spans="1:11" s="37" customFormat="1" ht="28.5" customHeight="1">
      <c r="A16" s="28" t="s">
        <v>280</v>
      </c>
      <c r="B16" s="229">
        <v>0</v>
      </c>
      <c r="C16" s="229">
        <v>0</v>
      </c>
      <c r="D16" s="229">
        <v>174</v>
      </c>
      <c r="E16" s="229">
        <v>1</v>
      </c>
      <c r="F16" s="229">
        <v>300</v>
      </c>
      <c r="G16" s="229">
        <v>300</v>
      </c>
      <c r="H16" s="229">
        <v>7</v>
      </c>
      <c r="I16" s="229">
        <v>17</v>
      </c>
      <c r="J16" s="229">
        <v>5300</v>
      </c>
      <c r="K16" s="229">
        <v>1621.34</v>
      </c>
    </row>
    <row r="17" spans="1:11" s="37" customFormat="1" ht="28.5" customHeight="1">
      <c r="A17" s="33" t="s">
        <v>219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3</v>
      </c>
      <c r="J17" s="34">
        <v>950</v>
      </c>
      <c r="K17" s="34">
        <v>48.5</v>
      </c>
    </row>
    <row r="18" spans="1:11" s="37" customFormat="1" ht="28.5" customHeight="1">
      <c r="A18" s="33" t="s">
        <v>164</v>
      </c>
      <c r="B18" s="34">
        <v>0</v>
      </c>
      <c r="C18" s="34">
        <v>0</v>
      </c>
      <c r="D18" s="34">
        <v>15</v>
      </c>
      <c r="E18" s="34">
        <v>0</v>
      </c>
      <c r="F18" s="34">
        <v>0</v>
      </c>
      <c r="G18" s="34">
        <v>0</v>
      </c>
      <c r="H18" s="34">
        <v>1</v>
      </c>
      <c r="I18" s="34">
        <v>2</v>
      </c>
      <c r="J18" s="34">
        <v>150</v>
      </c>
      <c r="K18" s="34">
        <v>182.5</v>
      </c>
    </row>
    <row r="19" spans="1:11" s="37" customFormat="1" ht="28.5" customHeight="1">
      <c r="A19" s="33" t="s">
        <v>165</v>
      </c>
      <c r="B19" s="229">
        <v>0</v>
      </c>
      <c r="C19" s="229">
        <v>0</v>
      </c>
      <c r="D19" s="229">
        <v>26</v>
      </c>
      <c r="E19" s="229">
        <v>0</v>
      </c>
      <c r="F19" s="229">
        <v>0</v>
      </c>
      <c r="G19" s="229">
        <v>0</v>
      </c>
      <c r="H19" s="229">
        <v>6</v>
      </c>
      <c r="I19" s="229">
        <v>0</v>
      </c>
      <c r="J19" s="229">
        <v>0</v>
      </c>
      <c r="K19" s="229">
        <v>132.5</v>
      </c>
    </row>
    <row r="20" spans="1:11" s="37" customFormat="1" ht="28.5" customHeight="1">
      <c r="A20" s="33" t="s">
        <v>166</v>
      </c>
      <c r="B20" s="34">
        <v>0</v>
      </c>
      <c r="C20" s="34">
        <v>0</v>
      </c>
      <c r="D20" s="34">
        <v>21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32.5</v>
      </c>
    </row>
    <row r="21" spans="1:11" s="37" customFormat="1" ht="28.5" customHeight="1">
      <c r="A21" s="33" t="s">
        <v>167</v>
      </c>
      <c r="B21" s="34">
        <v>0</v>
      </c>
      <c r="C21" s="34">
        <v>0</v>
      </c>
      <c r="D21" s="34">
        <v>13</v>
      </c>
      <c r="E21" s="34">
        <v>0</v>
      </c>
      <c r="F21" s="34">
        <v>0</v>
      </c>
      <c r="G21" s="34">
        <v>0</v>
      </c>
      <c r="H21" s="34">
        <v>0</v>
      </c>
      <c r="I21" s="34">
        <v>4</v>
      </c>
      <c r="J21" s="34">
        <v>2300</v>
      </c>
      <c r="K21" s="34">
        <v>212.5</v>
      </c>
    </row>
    <row r="22" spans="1:11" s="37" customFormat="1" ht="28.5" customHeight="1">
      <c r="A22" s="33" t="s">
        <v>168</v>
      </c>
      <c r="B22" s="34">
        <v>0</v>
      </c>
      <c r="C22" s="34">
        <v>0</v>
      </c>
      <c r="D22" s="34">
        <v>14</v>
      </c>
      <c r="E22" s="34">
        <v>0</v>
      </c>
      <c r="F22" s="34">
        <v>0</v>
      </c>
      <c r="G22" s="34">
        <v>0</v>
      </c>
      <c r="H22" s="34">
        <v>0</v>
      </c>
      <c r="I22" s="34">
        <v>4</v>
      </c>
      <c r="J22" s="34">
        <v>1450</v>
      </c>
      <c r="K22" s="34">
        <v>162.5</v>
      </c>
    </row>
    <row r="23" spans="1:11" s="37" customFormat="1" ht="28.5" customHeight="1">
      <c r="A23" s="33" t="s">
        <v>169</v>
      </c>
      <c r="B23" s="34">
        <v>0</v>
      </c>
      <c r="C23" s="34">
        <v>0</v>
      </c>
      <c r="D23" s="34">
        <v>10</v>
      </c>
      <c r="E23" s="34">
        <v>1</v>
      </c>
      <c r="F23" s="34">
        <v>300</v>
      </c>
      <c r="G23" s="34">
        <v>0</v>
      </c>
      <c r="H23" s="34">
        <v>0</v>
      </c>
      <c r="I23" s="34">
        <v>0</v>
      </c>
      <c r="J23" s="34">
        <v>0</v>
      </c>
      <c r="K23" s="34">
        <v>300</v>
      </c>
    </row>
    <row r="24" spans="1:11" s="37" customFormat="1" ht="28.5" customHeight="1">
      <c r="A24" s="33" t="s">
        <v>170</v>
      </c>
      <c r="B24" s="34">
        <v>0</v>
      </c>
      <c r="C24" s="34">
        <v>0</v>
      </c>
      <c r="D24" s="34">
        <v>20</v>
      </c>
      <c r="E24" s="34">
        <v>0</v>
      </c>
      <c r="F24" s="34">
        <v>0</v>
      </c>
      <c r="G24" s="34">
        <v>300</v>
      </c>
      <c r="H24" s="34">
        <v>0</v>
      </c>
      <c r="I24" s="34">
        <v>2</v>
      </c>
      <c r="J24" s="34">
        <v>200</v>
      </c>
      <c r="K24" s="34">
        <v>0</v>
      </c>
    </row>
    <row r="25" spans="1:11" s="37" customFormat="1" ht="28.5" customHeight="1">
      <c r="A25" s="33" t="s">
        <v>171</v>
      </c>
      <c r="B25" s="229">
        <v>0</v>
      </c>
      <c r="C25" s="229">
        <v>0</v>
      </c>
      <c r="D25" s="229">
        <v>16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150</v>
      </c>
    </row>
    <row r="26" spans="1:11" s="37" customFormat="1" ht="28.5" customHeight="1">
      <c r="A26" s="33" t="s">
        <v>172</v>
      </c>
      <c r="B26" s="229">
        <v>0</v>
      </c>
      <c r="C26" s="229">
        <v>0</v>
      </c>
      <c r="D26" s="229">
        <v>16</v>
      </c>
      <c r="E26" s="229">
        <v>0</v>
      </c>
      <c r="F26" s="229">
        <v>0</v>
      </c>
      <c r="G26" s="229">
        <v>0</v>
      </c>
      <c r="H26" s="229">
        <v>0</v>
      </c>
      <c r="I26" s="229">
        <v>2</v>
      </c>
      <c r="J26" s="229">
        <v>250</v>
      </c>
      <c r="K26" s="229">
        <v>300</v>
      </c>
    </row>
    <row r="27" spans="1:11" s="37" customFormat="1" ht="28.5" customHeight="1">
      <c r="A27" s="33" t="s">
        <v>173</v>
      </c>
      <c r="B27" s="229">
        <v>0</v>
      </c>
      <c r="C27" s="229">
        <v>0</v>
      </c>
      <c r="D27" s="229">
        <v>18</v>
      </c>
      <c r="E27" s="229">
        <v>0</v>
      </c>
      <c r="F27" s="229">
        <v>0</v>
      </c>
      <c r="G27" s="229">
        <v>0</v>
      </c>
      <c r="H27" s="229">
        <v>0</v>
      </c>
      <c r="I27" s="229">
        <v>0</v>
      </c>
      <c r="J27" s="229">
        <v>0</v>
      </c>
      <c r="K27" s="229">
        <v>100</v>
      </c>
    </row>
    <row r="28" spans="1:11" s="37" customFormat="1" ht="28.5" customHeight="1">
      <c r="A28" s="33" t="s">
        <v>174</v>
      </c>
      <c r="B28" s="229">
        <v>0</v>
      </c>
      <c r="C28" s="229">
        <v>0</v>
      </c>
      <c r="D28" s="229">
        <v>5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0</v>
      </c>
      <c r="K28" s="229">
        <v>0.34</v>
      </c>
    </row>
    <row r="29" spans="1:11" s="184" customFormat="1" ht="3" customHeight="1" thickBot="1">
      <c r="A29" s="200"/>
      <c r="B29" s="183"/>
      <c r="C29" s="183"/>
      <c r="D29" s="183"/>
      <c r="E29" s="183"/>
      <c r="F29" s="183"/>
      <c r="G29" s="183"/>
      <c r="H29" s="183"/>
      <c r="I29" s="183"/>
      <c r="J29" s="183"/>
      <c r="K29" s="183"/>
    </row>
    <row r="30" spans="2:11" ht="15.75">
      <c r="B30" s="232"/>
      <c r="C30" s="232"/>
      <c r="D30" s="232"/>
      <c r="E30" s="232"/>
      <c r="F30" s="232"/>
      <c r="G30" s="232"/>
      <c r="H30" s="232"/>
      <c r="I30" s="232"/>
      <c r="J30" s="232"/>
      <c r="K30" s="232"/>
    </row>
  </sheetData>
  <sheetProtection formatCells="0" formatRows="0" insertRows="0" deleteRows="0"/>
  <mergeCells count="8">
    <mergeCell ref="J3:K3"/>
    <mergeCell ref="A2:E2"/>
    <mergeCell ref="F2:K2"/>
    <mergeCell ref="D4:E4"/>
    <mergeCell ref="F4:G4"/>
    <mergeCell ref="A4:A6"/>
    <mergeCell ref="B4:C4"/>
    <mergeCell ref="H4:K4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"/>
  <sheetViews>
    <sheetView showGridLines="0" view="pageBreakPreview" zoomScale="85" zoomScaleNormal="40" zoomScaleSheetLayoutView="85" workbookViewId="0" topLeftCell="A1">
      <pane xSplit="1" ySplit="6" topLeftCell="B7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6.5"/>
  <cols>
    <col min="1" max="1" width="16.625" style="186" customWidth="1"/>
    <col min="2" max="5" width="17.625" style="186" customWidth="1"/>
    <col min="6" max="11" width="14.625" style="186" customWidth="1"/>
    <col min="12" max="12" width="9.00390625" style="186" customWidth="1"/>
    <col min="13" max="13" width="9.50390625" style="186" customWidth="1"/>
    <col min="14" max="14" width="8.625" style="186" customWidth="1"/>
    <col min="15" max="15" width="8.875" style="186" customWidth="1"/>
    <col min="16" max="16" width="9.25390625" style="186" customWidth="1"/>
    <col min="17" max="17" width="8.75390625" style="186" customWidth="1"/>
    <col min="18" max="19" width="9.25390625" style="186" customWidth="1"/>
    <col min="20" max="20" width="11.125" style="186" customWidth="1"/>
    <col min="21" max="22" width="9.50390625" style="186" customWidth="1"/>
    <col min="23" max="23" width="10.25390625" style="186" customWidth="1"/>
    <col min="24" max="24" width="9.375" style="186" customWidth="1"/>
    <col min="25" max="25" width="10.875" style="186" customWidth="1"/>
    <col min="26" max="16384" width="9.00390625" style="186" customWidth="1"/>
  </cols>
  <sheetData>
    <row r="1" spans="1:21" s="5" customFormat="1" ht="18" customHeight="1">
      <c r="A1" s="1" t="s">
        <v>106</v>
      </c>
      <c r="B1" s="2"/>
      <c r="C1" s="2"/>
      <c r="D1" s="2"/>
      <c r="E1" s="51"/>
      <c r="F1" s="2"/>
      <c r="G1" s="2"/>
      <c r="H1" s="2"/>
      <c r="I1" s="2"/>
      <c r="J1" s="2"/>
      <c r="K1" s="3" t="s">
        <v>25</v>
      </c>
      <c r="L1" s="187"/>
      <c r="S1" s="4"/>
      <c r="T1" s="6"/>
      <c r="U1" s="4"/>
    </row>
    <row r="2" spans="1:21" s="166" customFormat="1" ht="24.75" customHeight="1">
      <c r="A2" s="326" t="s">
        <v>274</v>
      </c>
      <c r="B2" s="326"/>
      <c r="C2" s="326"/>
      <c r="D2" s="326"/>
      <c r="E2" s="326"/>
      <c r="F2" s="337" t="s">
        <v>60</v>
      </c>
      <c r="G2" s="326"/>
      <c r="H2" s="326"/>
      <c r="I2" s="326"/>
      <c r="J2" s="326"/>
      <c r="K2" s="326"/>
      <c r="L2" s="188"/>
      <c r="M2" s="188"/>
      <c r="N2" s="189"/>
      <c r="O2" s="189"/>
      <c r="P2" s="189"/>
      <c r="Q2" s="189"/>
      <c r="R2" s="189"/>
      <c r="S2" s="189"/>
      <c r="T2" s="189"/>
      <c r="U2" s="189"/>
    </row>
    <row r="3" spans="1:21" s="169" customFormat="1" ht="15" customHeight="1" thickBot="1">
      <c r="A3" s="167"/>
      <c r="B3" s="167"/>
      <c r="C3" s="167"/>
      <c r="D3" s="167"/>
      <c r="E3" s="116" t="s">
        <v>231</v>
      </c>
      <c r="F3" s="167"/>
      <c r="G3" s="167"/>
      <c r="H3" s="167"/>
      <c r="I3" s="167"/>
      <c r="J3" s="340" t="s">
        <v>56</v>
      </c>
      <c r="K3" s="34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1" s="170" customFormat="1" ht="45" customHeight="1">
      <c r="A4" s="328" t="s">
        <v>176</v>
      </c>
      <c r="B4" s="336" t="s">
        <v>249</v>
      </c>
      <c r="C4" s="324"/>
      <c r="D4" s="324"/>
      <c r="E4" s="325"/>
      <c r="F4" s="324" t="s">
        <v>139</v>
      </c>
      <c r="G4" s="324"/>
      <c r="H4" s="324"/>
      <c r="I4" s="324"/>
      <c r="J4" s="338" t="s">
        <v>250</v>
      </c>
      <c r="K4" s="339"/>
      <c r="L4" s="191"/>
      <c r="M4" s="191"/>
      <c r="N4" s="191"/>
      <c r="O4" s="191"/>
      <c r="P4" s="191"/>
      <c r="Q4" s="191"/>
      <c r="R4" s="191"/>
      <c r="S4" s="191"/>
      <c r="T4" s="191"/>
      <c r="U4" s="191"/>
    </row>
    <row r="5" spans="1:21" s="170" customFormat="1" ht="21" customHeight="1">
      <c r="A5" s="329"/>
      <c r="B5" s="192" t="s">
        <v>234</v>
      </c>
      <c r="C5" s="172" t="s">
        <v>235</v>
      </c>
      <c r="D5" s="172" t="s">
        <v>236</v>
      </c>
      <c r="E5" s="173" t="s">
        <v>237</v>
      </c>
      <c r="F5" s="174" t="s">
        <v>234</v>
      </c>
      <c r="G5" s="172" t="s">
        <v>235</v>
      </c>
      <c r="H5" s="172" t="s">
        <v>236</v>
      </c>
      <c r="I5" s="172" t="s">
        <v>237</v>
      </c>
      <c r="J5" s="193" t="s">
        <v>251</v>
      </c>
      <c r="K5" s="194" t="s">
        <v>252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</row>
    <row r="6" spans="1:21" s="170" customFormat="1" ht="21" customHeight="1" thickBot="1">
      <c r="A6" s="330"/>
      <c r="B6" s="195" t="s">
        <v>48</v>
      </c>
      <c r="C6" s="180" t="s">
        <v>49</v>
      </c>
      <c r="D6" s="180" t="s">
        <v>50</v>
      </c>
      <c r="E6" s="178" t="s">
        <v>51</v>
      </c>
      <c r="F6" s="196" t="s">
        <v>54</v>
      </c>
      <c r="G6" s="180" t="s">
        <v>52</v>
      </c>
      <c r="H6" s="180" t="s">
        <v>53</v>
      </c>
      <c r="I6" s="197" t="s">
        <v>51</v>
      </c>
      <c r="J6" s="198" t="s">
        <v>61</v>
      </c>
      <c r="K6" s="197" t="s">
        <v>62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1" s="37" customFormat="1" ht="28.5" customHeight="1">
      <c r="A7" s="28" t="s">
        <v>108</v>
      </c>
      <c r="B7" s="34">
        <v>0</v>
      </c>
      <c r="C7" s="34">
        <v>0</v>
      </c>
      <c r="D7" s="34">
        <v>0</v>
      </c>
      <c r="E7" s="34">
        <v>0</v>
      </c>
      <c r="F7" s="34">
        <v>3</v>
      </c>
      <c r="G7" s="34">
        <v>2</v>
      </c>
      <c r="H7" s="34">
        <v>73</v>
      </c>
      <c r="I7" s="34">
        <v>0</v>
      </c>
      <c r="J7" s="199">
        <v>70</v>
      </c>
      <c r="K7" s="199">
        <v>21</v>
      </c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s="37" customFormat="1" ht="28.5" customHeight="1">
      <c r="A8" s="28" t="s">
        <v>109</v>
      </c>
      <c r="B8" s="34">
        <v>10</v>
      </c>
      <c r="C8" s="34">
        <v>0</v>
      </c>
      <c r="D8" s="34">
        <v>0</v>
      </c>
      <c r="E8" s="34">
        <v>0</v>
      </c>
      <c r="F8" s="34">
        <v>1</v>
      </c>
      <c r="G8" s="34">
        <v>4</v>
      </c>
      <c r="H8" s="34">
        <v>117.4</v>
      </c>
      <c r="I8" s="34">
        <v>112.4</v>
      </c>
      <c r="J8" s="199">
        <v>72</v>
      </c>
      <c r="K8" s="199">
        <v>23</v>
      </c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s="37" customFormat="1" ht="28.5" customHeight="1">
      <c r="A9" s="28" t="s">
        <v>110</v>
      </c>
      <c r="B9" s="34">
        <v>283</v>
      </c>
      <c r="C9" s="34">
        <v>0</v>
      </c>
      <c r="D9" s="34">
        <v>0</v>
      </c>
      <c r="E9" s="34">
        <v>0</v>
      </c>
      <c r="F9" s="34">
        <v>3</v>
      </c>
      <c r="G9" s="34">
        <v>15</v>
      </c>
      <c r="H9" s="34">
        <v>205</v>
      </c>
      <c r="I9" s="34">
        <v>190</v>
      </c>
      <c r="J9" s="199">
        <v>75</v>
      </c>
      <c r="K9" s="199">
        <v>15</v>
      </c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s="37" customFormat="1" ht="28.5" customHeight="1">
      <c r="A10" s="28" t="s">
        <v>111</v>
      </c>
      <c r="B10" s="34">
        <v>259</v>
      </c>
      <c r="C10" s="34">
        <v>0</v>
      </c>
      <c r="D10" s="34">
        <v>0</v>
      </c>
      <c r="E10" s="34">
        <v>0</v>
      </c>
      <c r="F10" s="34">
        <v>1</v>
      </c>
      <c r="G10" s="34">
        <v>23</v>
      </c>
      <c r="H10" s="34">
        <v>114.5</v>
      </c>
      <c r="I10" s="34">
        <v>59</v>
      </c>
      <c r="J10" s="199">
        <v>72</v>
      </c>
      <c r="K10" s="199">
        <v>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s="37" customFormat="1" ht="28.5" customHeight="1">
      <c r="A11" s="33" t="s">
        <v>112</v>
      </c>
      <c r="B11" s="34">
        <v>257</v>
      </c>
      <c r="C11" s="34">
        <v>0</v>
      </c>
      <c r="D11" s="34">
        <v>0</v>
      </c>
      <c r="E11" s="34">
        <v>0</v>
      </c>
      <c r="F11" s="34">
        <v>2</v>
      </c>
      <c r="G11" s="34">
        <v>5</v>
      </c>
      <c r="H11" s="34">
        <v>350</v>
      </c>
      <c r="I11" s="34">
        <v>351.2</v>
      </c>
      <c r="J11" s="199">
        <v>89</v>
      </c>
      <c r="K11" s="199">
        <v>10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s="37" customFormat="1" ht="28.5" customHeight="1">
      <c r="A12" s="33" t="s">
        <v>113</v>
      </c>
      <c r="B12" s="34">
        <v>281</v>
      </c>
      <c r="C12" s="34">
        <v>0</v>
      </c>
      <c r="D12" s="34">
        <v>0</v>
      </c>
      <c r="E12" s="34">
        <v>0</v>
      </c>
      <c r="F12" s="34">
        <v>1</v>
      </c>
      <c r="G12" s="34">
        <v>3</v>
      </c>
      <c r="H12" s="34">
        <v>15</v>
      </c>
      <c r="I12" s="34">
        <v>22</v>
      </c>
      <c r="J12" s="199">
        <v>114</v>
      </c>
      <c r="K12" s="199">
        <v>8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7" customFormat="1" ht="28.5" customHeight="1">
      <c r="A13" s="38" t="s">
        <v>114</v>
      </c>
      <c r="B13" s="34">
        <v>320</v>
      </c>
      <c r="C13" s="34">
        <v>1</v>
      </c>
      <c r="D13" s="34">
        <v>300</v>
      </c>
      <c r="E13" s="34">
        <v>300</v>
      </c>
      <c r="F13" s="34">
        <v>2</v>
      </c>
      <c r="G13" s="34">
        <v>2</v>
      </c>
      <c r="H13" s="34">
        <v>10</v>
      </c>
      <c r="I13" s="34">
        <v>10</v>
      </c>
      <c r="J13" s="199">
        <v>90</v>
      </c>
      <c r="K13" s="199">
        <v>5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7" customFormat="1" ht="28.5" customHeight="1">
      <c r="A14" s="38" t="s">
        <v>272</v>
      </c>
      <c r="B14" s="34">
        <v>326</v>
      </c>
      <c r="C14" s="34">
        <v>0</v>
      </c>
      <c r="D14" s="34">
        <v>0</v>
      </c>
      <c r="E14" s="34">
        <v>0</v>
      </c>
      <c r="F14" s="34">
        <v>0</v>
      </c>
      <c r="G14" s="34">
        <v>3</v>
      </c>
      <c r="H14" s="34">
        <v>15</v>
      </c>
      <c r="I14" s="34">
        <v>22.99</v>
      </c>
      <c r="J14" s="199">
        <v>85</v>
      </c>
      <c r="K14" s="199">
        <v>4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7" customFormat="1" ht="28.5" customHeight="1">
      <c r="A15" s="38" t="s">
        <v>281</v>
      </c>
      <c r="B15" s="34">
        <v>335</v>
      </c>
      <c r="C15" s="34">
        <v>0</v>
      </c>
      <c r="D15" s="34">
        <v>0</v>
      </c>
      <c r="E15" s="34">
        <v>0</v>
      </c>
      <c r="F15" s="34">
        <v>0</v>
      </c>
      <c r="G15" s="34">
        <v>15</v>
      </c>
      <c r="H15" s="34">
        <v>75</v>
      </c>
      <c r="I15" s="34">
        <v>20</v>
      </c>
      <c r="J15" s="199">
        <v>91</v>
      </c>
      <c r="K15" s="199">
        <v>6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7" customFormat="1" ht="28.5" customHeight="1">
      <c r="A16" s="28" t="s">
        <v>280</v>
      </c>
      <c r="B16" s="229">
        <v>344</v>
      </c>
      <c r="C16" s="229">
        <v>1</v>
      </c>
      <c r="D16" s="229">
        <v>200</v>
      </c>
      <c r="E16" s="229">
        <v>200</v>
      </c>
      <c r="F16" s="229">
        <v>1</v>
      </c>
      <c r="G16" s="229">
        <v>16</v>
      </c>
      <c r="H16" s="229">
        <v>178</v>
      </c>
      <c r="I16" s="229">
        <v>126.75</v>
      </c>
      <c r="J16" s="230">
        <v>122</v>
      </c>
      <c r="K16" s="229">
        <v>5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7" customFormat="1" ht="28.5" customHeight="1">
      <c r="A17" s="33" t="s">
        <v>219</v>
      </c>
      <c r="B17" s="34">
        <v>28</v>
      </c>
      <c r="C17" s="34">
        <v>0</v>
      </c>
      <c r="D17" s="34">
        <v>0</v>
      </c>
      <c r="E17" s="34">
        <v>0</v>
      </c>
      <c r="F17" s="34">
        <v>0</v>
      </c>
      <c r="G17" s="34">
        <v>1</v>
      </c>
      <c r="H17" s="34">
        <v>3</v>
      </c>
      <c r="I17" s="34">
        <v>15</v>
      </c>
      <c r="J17" s="199">
        <v>96</v>
      </c>
      <c r="K17" s="199">
        <v>9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7" customFormat="1" ht="28.5" customHeight="1">
      <c r="A18" s="33" t="s">
        <v>164</v>
      </c>
      <c r="B18" s="34">
        <v>29</v>
      </c>
      <c r="C18" s="34">
        <v>0</v>
      </c>
      <c r="D18" s="34">
        <v>0</v>
      </c>
      <c r="E18" s="34">
        <v>0</v>
      </c>
      <c r="F18" s="34">
        <v>0</v>
      </c>
      <c r="G18" s="34">
        <v>2</v>
      </c>
      <c r="H18" s="34">
        <v>10</v>
      </c>
      <c r="I18" s="34">
        <v>8</v>
      </c>
      <c r="J18" s="199">
        <v>102</v>
      </c>
      <c r="K18" s="199">
        <v>6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7" customFormat="1" ht="28.5" customHeight="1">
      <c r="A19" s="33" t="s">
        <v>165</v>
      </c>
      <c r="B19" s="229">
        <v>28</v>
      </c>
      <c r="C19" s="229">
        <v>0</v>
      </c>
      <c r="D19" s="229">
        <v>0</v>
      </c>
      <c r="E19" s="229">
        <v>0</v>
      </c>
      <c r="F19" s="229">
        <v>0</v>
      </c>
      <c r="G19" s="229">
        <v>1</v>
      </c>
      <c r="H19" s="229">
        <v>5</v>
      </c>
      <c r="I19" s="229">
        <v>5</v>
      </c>
      <c r="J19" s="231">
        <v>113</v>
      </c>
      <c r="K19" s="231">
        <v>10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s="37" customFormat="1" ht="28.5" customHeight="1">
      <c r="A20" s="33" t="s">
        <v>166</v>
      </c>
      <c r="B20" s="34">
        <v>28</v>
      </c>
      <c r="C20" s="34">
        <v>0</v>
      </c>
      <c r="D20" s="34">
        <v>0</v>
      </c>
      <c r="E20" s="34">
        <v>0</v>
      </c>
      <c r="F20" s="34">
        <v>0</v>
      </c>
      <c r="G20" s="34">
        <v>2</v>
      </c>
      <c r="H20" s="34">
        <v>10</v>
      </c>
      <c r="I20" s="34">
        <v>0</v>
      </c>
      <c r="J20" s="199">
        <v>116</v>
      </c>
      <c r="K20" s="199">
        <v>8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7" customFormat="1" ht="28.5" customHeight="1">
      <c r="A21" s="33" t="s">
        <v>167</v>
      </c>
      <c r="B21" s="34">
        <v>31</v>
      </c>
      <c r="C21" s="34">
        <v>0</v>
      </c>
      <c r="D21" s="34">
        <v>0</v>
      </c>
      <c r="E21" s="34">
        <v>0</v>
      </c>
      <c r="F21" s="34">
        <v>0</v>
      </c>
      <c r="G21" s="34">
        <v>2</v>
      </c>
      <c r="H21" s="34">
        <v>10</v>
      </c>
      <c r="I21" s="34">
        <v>10</v>
      </c>
      <c r="J21" s="199">
        <v>110</v>
      </c>
      <c r="K21" s="199">
        <v>8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7" customFormat="1" ht="28.5" customHeight="1">
      <c r="A22" s="33" t="s">
        <v>168</v>
      </c>
      <c r="B22" s="34">
        <v>28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10</v>
      </c>
      <c r="J22" s="199">
        <v>100</v>
      </c>
      <c r="K22" s="199">
        <v>6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7" customFormat="1" ht="28.5" customHeight="1">
      <c r="A23" s="33" t="s">
        <v>169</v>
      </c>
      <c r="B23" s="34">
        <v>30</v>
      </c>
      <c r="C23" s="34">
        <v>0</v>
      </c>
      <c r="D23" s="34">
        <v>0</v>
      </c>
      <c r="E23" s="34">
        <v>0</v>
      </c>
      <c r="F23" s="34">
        <v>0</v>
      </c>
      <c r="G23" s="34">
        <v>1</v>
      </c>
      <c r="H23" s="34">
        <v>5</v>
      </c>
      <c r="I23" s="34">
        <v>0</v>
      </c>
      <c r="J23" s="199">
        <v>103</v>
      </c>
      <c r="K23" s="199">
        <v>10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7" customFormat="1" ht="28.5" customHeight="1">
      <c r="A24" s="33" t="s">
        <v>170</v>
      </c>
      <c r="B24" s="34">
        <v>28</v>
      </c>
      <c r="C24" s="34">
        <v>1</v>
      </c>
      <c r="D24" s="34">
        <v>200</v>
      </c>
      <c r="E24" s="34">
        <v>0</v>
      </c>
      <c r="F24" s="34">
        <v>0</v>
      </c>
      <c r="G24" s="34">
        <v>1</v>
      </c>
      <c r="H24" s="34">
        <v>5</v>
      </c>
      <c r="I24" s="34">
        <v>0</v>
      </c>
      <c r="J24" s="199">
        <v>107</v>
      </c>
      <c r="K24" s="199">
        <v>6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7" customFormat="1" ht="28.5" customHeight="1">
      <c r="A25" s="33" t="s">
        <v>171</v>
      </c>
      <c r="B25" s="229">
        <v>29</v>
      </c>
      <c r="C25" s="229">
        <v>0</v>
      </c>
      <c r="D25" s="229">
        <v>0</v>
      </c>
      <c r="E25" s="229">
        <v>0</v>
      </c>
      <c r="F25" s="229">
        <v>0</v>
      </c>
      <c r="G25" s="229">
        <v>1</v>
      </c>
      <c r="H25" s="229">
        <v>60</v>
      </c>
      <c r="I25" s="229">
        <v>5</v>
      </c>
      <c r="J25" s="231">
        <v>106</v>
      </c>
      <c r="K25" s="231">
        <v>9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7" customFormat="1" ht="28.5" customHeight="1">
      <c r="A26" s="33" t="s">
        <v>172</v>
      </c>
      <c r="B26" s="229">
        <v>28</v>
      </c>
      <c r="C26" s="229">
        <v>0</v>
      </c>
      <c r="D26" s="229">
        <v>0</v>
      </c>
      <c r="E26" s="229">
        <v>200</v>
      </c>
      <c r="F26" s="229">
        <v>0</v>
      </c>
      <c r="G26" s="229">
        <v>0</v>
      </c>
      <c r="H26" s="229">
        <v>0</v>
      </c>
      <c r="I26" s="229">
        <v>0</v>
      </c>
      <c r="J26" s="231">
        <v>110</v>
      </c>
      <c r="K26" s="231">
        <v>7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7" customFormat="1" ht="28.5" customHeight="1">
      <c r="A27" s="33" t="s">
        <v>173</v>
      </c>
      <c r="B27" s="229">
        <v>29</v>
      </c>
      <c r="C27" s="229">
        <v>0</v>
      </c>
      <c r="D27" s="229">
        <v>0</v>
      </c>
      <c r="E27" s="229">
        <v>0</v>
      </c>
      <c r="F27" s="229">
        <v>1</v>
      </c>
      <c r="G27" s="229">
        <v>3</v>
      </c>
      <c r="H27" s="229">
        <v>15</v>
      </c>
      <c r="I27" s="229">
        <v>13.75</v>
      </c>
      <c r="J27" s="231">
        <v>108</v>
      </c>
      <c r="K27" s="231">
        <v>4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7" customFormat="1" ht="28.5" customHeight="1">
      <c r="A28" s="33" t="s">
        <v>174</v>
      </c>
      <c r="B28" s="229">
        <v>28</v>
      </c>
      <c r="C28" s="229">
        <v>0</v>
      </c>
      <c r="D28" s="229">
        <v>0</v>
      </c>
      <c r="E28" s="229">
        <v>0</v>
      </c>
      <c r="F28" s="229">
        <v>0</v>
      </c>
      <c r="G28" s="229">
        <v>2</v>
      </c>
      <c r="H28" s="229">
        <v>55</v>
      </c>
      <c r="I28" s="229">
        <v>60</v>
      </c>
      <c r="J28" s="231">
        <v>122</v>
      </c>
      <c r="K28" s="231">
        <v>5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184" customFormat="1" ht="3" customHeight="1" thickBot="1">
      <c r="A29" s="200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201"/>
      <c r="M29" s="201"/>
      <c r="N29" s="201"/>
      <c r="O29" s="201"/>
      <c r="P29" s="201"/>
      <c r="Q29" s="201"/>
      <c r="R29" s="201"/>
      <c r="S29" s="201"/>
      <c r="T29" s="201"/>
      <c r="U29" s="201"/>
    </row>
    <row r="30" spans="2:11" ht="15.75">
      <c r="B30" s="232"/>
      <c r="C30" s="232"/>
      <c r="D30" s="232"/>
      <c r="E30" s="232"/>
      <c r="F30" s="232"/>
      <c r="G30" s="232"/>
      <c r="H30" s="232"/>
      <c r="I30" s="232"/>
      <c r="J30" s="232"/>
      <c r="K30" s="232"/>
    </row>
  </sheetData>
  <sheetProtection formatCells="0" formatRows="0" insertRows="0" deleteRows="0"/>
  <mergeCells count="7">
    <mergeCell ref="A2:E2"/>
    <mergeCell ref="F2:K2"/>
    <mergeCell ref="A4:A6"/>
    <mergeCell ref="B4:E4"/>
    <mergeCell ref="F4:I4"/>
    <mergeCell ref="J4:K4"/>
    <mergeCell ref="J3:K3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view="pageBreakPreview" zoomScaleNormal="115" zoomScaleSheetLayoutView="100" zoomScalePageLayoutView="0" workbookViewId="0" topLeftCell="A1">
      <pane xSplit="1" ySplit="8" topLeftCell="B9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6.5"/>
  <cols>
    <col min="1" max="1" width="20.375" style="158" customWidth="1"/>
    <col min="2" max="2" width="7.875" style="158" customWidth="1"/>
    <col min="3" max="3" width="9.375" style="158" customWidth="1"/>
    <col min="4" max="5" width="8.125" style="158" customWidth="1"/>
    <col min="6" max="6" width="7.875" style="158" customWidth="1"/>
    <col min="7" max="7" width="9.375" style="158" customWidth="1"/>
    <col min="8" max="8" width="8.625" style="158" customWidth="1"/>
    <col min="9" max="9" width="8.125" style="158" customWidth="1"/>
    <col min="10" max="10" width="9.625" style="158" customWidth="1"/>
    <col min="11" max="11" width="11.625" style="158" customWidth="1"/>
    <col min="12" max="12" width="8.125" style="158" customWidth="1"/>
    <col min="13" max="13" width="9.625" style="158" customWidth="1"/>
    <col min="14" max="14" width="11.625" style="158" customWidth="1"/>
    <col min="15" max="16" width="9.625" style="158" customWidth="1"/>
    <col min="17" max="18" width="8.125" style="158" customWidth="1"/>
    <col min="19" max="16384" width="9.00390625" style="158" customWidth="1"/>
  </cols>
  <sheetData>
    <row r="1" spans="1:18" s="132" customFormat="1" ht="18" customHeight="1">
      <c r="A1" s="129" t="s">
        <v>106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30"/>
      <c r="P1" s="130"/>
      <c r="Q1" s="130"/>
      <c r="R1" s="131" t="s">
        <v>89</v>
      </c>
    </row>
    <row r="2" spans="1:18" s="133" customFormat="1" ht="24.75" customHeight="1">
      <c r="A2" s="237" t="s">
        <v>161</v>
      </c>
      <c r="B2" s="237"/>
      <c r="C2" s="237"/>
      <c r="D2" s="237"/>
      <c r="E2" s="237"/>
      <c r="F2" s="237"/>
      <c r="G2" s="237"/>
      <c r="H2" s="237"/>
      <c r="I2" s="237"/>
      <c r="J2" s="237" t="s">
        <v>90</v>
      </c>
      <c r="K2" s="238"/>
      <c r="L2" s="238"/>
      <c r="M2" s="238"/>
      <c r="N2" s="238"/>
      <c r="O2" s="238"/>
      <c r="P2" s="238"/>
      <c r="Q2" s="238"/>
      <c r="R2" s="238"/>
    </row>
    <row r="3" spans="1:18" s="135" customFormat="1" ht="13.5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s="136" customFormat="1" ht="15.75" customHeight="1">
      <c r="A4" s="239" t="s">
        <v>129</v>
      </c>
      <c r="B4" s="242" t="s">
        <v>149</v>
      </c>
      <c r="C4" s="242"/>
      <c r="D4" s="242"/>
      <c r="E4" s="250"/>
      <c r="F4" s="250"/>
      <c r="G4" s="250"/>
      <c r="H4" s="250"/>
      <c r="I4" s="250"/>
      <c r="J4" s="242" t="s">
        <v>91</v>
      </c>
      <c r="K4" s="242"/>
      <c r="L4" s="242"/>
      <c r="M4" s="242"/>
      <c r="N4" s="251"/>
      <c r="O4" s="252" t="s">
        <v>163</v>
      </c>
      <c r="P4" s="252" t="s">
        <v>277</v>
      </c>
      <c r="Q4" s="254" t="s">
        <v>150</v>
      </c>
      <c r="R4" s="256" t="s">
        <v>151</v>
      </c>
    </row>
    <row r="5" spans="1:18" s="136" customFormat="1" ht="15.75" customHeight="1">
      <c r="A5" s="240"/>
      <c r="B5" s="246" t="s">
        <v>152</v>
      </c>
      <c r="C5" s="246"/>
      <c r="D5" s="246"/>
      <c r="E5" s="246"/>
      <c r="F5" s="246"/>
      <c r="G5" s="246"/>
      <c r="H5" s="246"/>
      <c r="I5" s="246"/>
      <c r="J5" s="246" t="s">
        <v>92</v>
      </c>
      <c r="K5" s="246"/>
      <c r="L5" s="246"/>
      <c r="M5" s="246"/>
      <c r="N5" s="243"/>
      <c r="O5" s="253"/>
      <c r="P5" s="253"/>
      <c r="Q5" s="255"/>
      <c r="R5" s="257"/>
    </row>
    <row r="6" spans="1:18" s="136" customFormat="1" ht="20.25" customHeight="1">
      <c r="A6" s="240"/>
      <c r="B6" s="246" t="s">
        <v>153</v>
      </c>
      <c r="C6" s="246"/>
      <c r="D6" s="246"/>
      <c r="E6" s="243"/>
      <c r="F6" s="243" t="s">
        <v>154</v>
      </c>
      <c r="G6" s="248"/>
      <c r="H6" s="248"/>
      <c r="I6" s="235" t="s">
        <v>155</v>
      </c>
      <c r="J6" s="246" t="s">
        <v>93</v>
      </c>
      <c r="K6" s="243"/>
      <c r="L6" s="245" t="s">
        <v>156</v>
      </c>
      <c r="M6" s="246"/>
      <c r="N6" s="243"/>
      <c r="O6" s="253"/>
      <c r="P6" s="253"/>
      <c r="Q6" s="255"/>
      <c r="R6" s="257"/>
    </row>
    <row r="7" spans="1:18" s="136" customFormat="1" ht="39.75" customHeight="1">
      <c r="A7" s="240"/>
      <c r="B7" s="137" t="s">
        <v>157</v>
      </c>
      <c r="C7" s="138" t="s">
        <v>158</v>
      </c>
      <c r="D7" s="138" t="s">
        <v>159</v>
      </c>
      <c r="E7" s="139" t="s">
        <v>162</v>
      </c>
      <c r="F7" s="138" t="s">
        <v>157</v>
      </c>
      <c r="G7" s="138" t="s">
        <v>158</v>
      </c>
      <c r="H7" s="139" t="s">
        <v>162</v>
      </c>
      <c r="I7" s="138" t="s">
        <v>157</v>
      </c>
      <c r="J7" s="140" t="s">
        <v>160</v>
      </c>
      <c r="K7" s="139" t="s">
        <v>278</v>
      </c>
      <c r="L7" s="138" t="s">
        <v>157</v>
      </c>
      <c r="M7" s="138" t="s">
        <v>160</v>
      </c>
      <c r="N7" s="139" t="s">
        <v>278</v>
      </c>
      <c r="O7" s="255" t="s">
        <v>94</v>
      </c>
      <c r="P7" s="255" t="s">
        <v>95</v>
      </c>
      <c r="Q7" s="255" t="s">
        <v>96</v>
      </c>
      <c r="R7" s="257" t="s">
        <v>97</v>
      </c>
    </row>
    <row r="8" spans="1:18" s="136" customFormat="1" ht="42" customHeight="1" thickBot="1">
      <c r="A8" s="241"/>
      <c r="B8" s="141" t="s">
        <v>105</v>
      </c>
      <c r="C8" s="142" t="s">
        <v>98</v>
      </c>
      <c r="D8" s="236" t="s">
        <v>99</v>
      </c>
      <c r="E8" s="236" t="s">
        <v>100</v>
      </c>
      <c r="F8" s="236" t="s">
        <v>105</v>
      </c>
      <c r="G8" s="142" t="s">
        <v>98</v>
      </c>
      <c r="H8" s="236" t="s">
        <v>100</v>
      </c>
      <c r="I8" s="236" t="s">
        <v>105</v>
      </c>
      <c r="J8" s="143" t="s">
        <v>98</v>
      </c>
      <c r="K8" s="142" t="s">
        <v>101</v>
      </c>
      <c r="L8" s="236" t="s">
        <v>105</v>
      </c>
      <c r="M8" s="142" t="s">
        <v>98</v>
      </c>
      <c r="N8" s="142" t="s">
        <v>101</v>
      </c>
      <c r="O8" s="258"/>
      <c r="P8" s="258"/>
      <c r="Q8" s="258"/>
      <c r="R8" s="259"/>
    </row>
    <row r="9" spans="1:18" s="149" customFormat="1" ht="24" customHeight="1">
      <c r="A9" s="144" t="s">
        <v>108</v>
      </c>
      <c r="B9" s="145">
        <v>352020.5</v>
      </c>
      <c r="C9" s="147">
        <v>352020.5</v>
      </c>
      <c r="D9" s="147" t="s">
        <v>6</v>
      </c>
      <c r="E9" s="147" t="s">
        <v>6</v>
      </c>
      <c r="F9" s="145">
        <v>7310.096</v>
      </c>
      <c r="G9" s="147">
        <v>7020.626</v>
      </c>
      <c r="H9" s="147">
        <v>289.47</v>
      </c>
      <c r="I9" s="145">
        <v>65775.61</v>
      </c>
      <c r="J9" s="147">
        <v>25889.93</v>
      </c>
      <c r="K9" s="147">
        <v>39885.68</v>
      </c>
      <c r="L9" s="145">
        <v>195319.32</v>
      </c>
      <c r="M9" s="147">
        <v>37222.417</v>
      </c>
      <c r="N9" s="147">
        <v>158096.903</v>
      </c>
      <c r="O9" s="146">
        <v>968</v>
      </c>
      <c r="P9" s="148">
        <v>0.497</v>
      </c>
      <c r="Q9" s="148">
        <v>100</v>
      </c>
      <c r="R9" s="148">
        <v>42.902</v>
      </c>
    </row>
    <row r="10" spans="1:18" s="149" customFormat="1" ht="24" customHeight="1">
      <c r="A10" s="144" t="s">
        <v>109</v>
      </c>
      <c r="B10" s="145">
        <v>343507.26</v>
      </c>
      <c r="C10" s="147">
        <v>343507.26</v>
      </c>
      <c r="D10" s="147" t="s">
        <v>6</v>
      </c>
      <c r="E10" s="147" t="s">
        <v>6</v>
      </c>
      <c r="F10" s="145">
        <v>8550.96</v>
      </c>
      <c r="G10" s="147">
        <v>8293.41</v>
      </c>
      <c r="H10" s="147">
        <v>257.55</v>
      </c>
      <c r="I10" s="145">
        <v>71759.833</v>
      </c>
      <c r="J10" s="147">
        <v>27848.354</v>
      </c>
      <c r="K10" s="146">
        <v>43911.479</v>
      </c>
      <c r="L10" s="145">
        <v>241164.858</v>
      </c>
      <c r="M10" s="147">
        <v>35542.741</v>
      </c>
      <c r="N10" s="147">
        <v>205622.117</v>
      </c>
      <c r="O10" s="146">
        <v>946.1223232876712</v>
      </c>
      <c r="P10" s="148">
        <v>0.481</v>
      </c>
      <c r="Q10" s="148">
        <v>100</v>
      </c>
      <c r="R10" s="148">
        <v>48.068</v>
      </c>
    </row>
    <row r="11" spans="1:18" s="149" customFormat="1" ht="24" customHeight="1">
      <c r="A11" s="144" t="s">
        <v>110</v>
      </c>
      <c r="B11" s="145">
        <v>333639.456</v>
      </c>
      <c r="C11" s="147">
        <v>333639.456</v>
      </c>
      <c r="D11" s="147" t="s">
        <v>6</v>
      </c>
      <c r="E11" s="147" t="s">
        <v>6</v>
      </c>
      <c r="F11" s="145">
        <v>9928.035</v>
      </c>
      <c r="G11" s="147">
        <v>9592.05</v>
      </c>
      <c r="H11" s="147">
        <v>335.985</v>
      </c>
      <c r="I11" s="145">
        <v>77812.411</v>
      </c>
      <c r="J11" s="147">
        <v>28244.362</v>
      </c>
      <c r="K11" s="146">
        <v>49568.049</v>
      </c>
      <c r="L11" s="145">
        <v>282223.759</v>
      </c>
      <c r="M11" s="147">
        <v>31140.544</v>
      </c>
      <c r="N11" s="147">
        <v>251083.215</v>
      </c>
      <c r="O11" s="146">
        <v>917.9838602739726</v>
      </c>
      <c r="P11" s="148">
        <v>0.461</v>
      </c>
      <c r="Q11" s="148">
        <v>100</v>
      </c>
      <c r="R11" s="148">
        <v>52.379</v>
      </c>
    </row>
    <row r="12" spans="1:18" s="149" customFormat="1" ht="24" customHeight="1">
      <c r="A12" s="144" t="s">
        <v>111</v>
      </c>
      <c r="B12" s="145">
        <v>295485.49</v>
      </c>
      <c r="C12" s="147">
        <v>288042.3</v>
      </c>
      <c r="D12" s="147">
        <v>7443.19</v>
      </c>
      <c r="E12" s="147" t="s">
        <v>6</v>
      </c>
      <c r="F12" s="145">
        <v>7800.413</v>
      </c>
      <c r="G12" s="147">
        <v>7470.031</v>
      </c>
      <c r="H12" s="147">
        <v>330.382</v>
      </c>
      <c r="I12" s="145">
        <v>90435.113</v>
      </c>
      <c r="J12" s="147">
        <v>29851.12</v>
      </c>
      <c r="K12" s="146">
        <v>60583.993</v>
      </c>
      <c r="L12" s="145">
        <v>277975.273</v>
      </c>
      <c r="M12" s="147">
        <v>30337.331</v>
      </c>
      <c r="N12" s="147">
        <v>247637.942</v>
      </c>
      <c r="O12" s="146">
        <v>812.6183863013699</v>
      </c>
      <c r="P12" s="148">
        <v>0.405</v>
      </c>
      <c r="Q12" s="148">
        <v>100</v>
      </c>
      <c r="R12" s="148">
        <v>55.842999999999996</v>
      </c>
    </row>
    <row r="13" spans="1:18" s="149" customFormat="1" ht="24" customHeight="1">
      <c r="A13" s="150" t="s">
        <v>112</v>
      </c>
      <c r="B13" s="145">
        <v>298916.315</v>
      </c>
      <c r="C13" s="145">
        <v>279059.455</v>
      </c>
      <c r="D13" s="145">
        <v>19856.86</v>
      </c>
      <c r="E13" s="145" t="s">
        <v>6</v>
      </c>
      <c r="F13" s="145">
        <v>6366.828</v>
      </c>
      <c r="G13" s="145">
        <v>6285.599</v>
      </c>
      <c r="H13" s="145">
        <v>81.229</v>
      </c>
      <c r="I13" s="145">
        <v>107573.254</v>
      </c>
      <c r="J13" s="145">
        <v>29683.52</v>
      </c>
      <c r="K13" s="145">
        <v>77889.734</v>
      </c>
      <c r="L13" s="145">
        <v>302003.646</v>
      </c>
      <c r="M13" s="145">
        <v>31119.161</v>
      </c>
      <c r="N13" s="145">
        <v>270884.485</v>
      </c>
      <c r="O13" s="145">
        <v>817</v>
      </c>
      <c r="P13" s="151">
        <v>0.404</v>
      </c>
      <c r="Q13" s="151">
        <v>100</v>
      </c>
      <c r="R13" s="151">
        <v>58.15</v>
      </c>
    </row>
    <row r="14" spans="1:18" s="149" customFormat="1" ht="24" customHeight="1">
      <c r="A14" s="150" t="s">
        <v>113</v>
      </c>
      <c r="B14" s="145">
        <v>327527.88</v>
      </c>
      <c r="C14" s="145">
        <v>313754.52</v>
      </c>
      <c r="D14" s="145">
        <v>13773.36</v>
      </c>
      <c r="E14" s="145" t="s">
        <v>6</v>
      </c>
      <c r="F14" s="145">
        <v>2669.445</v>
      </c>
      <c r="G14" s="145">
        <v>2508.24</v>
      </c>
      <c r="H14" s="145">
        <v>161.205</v>
      </c>
      <c r="I14" s="145">
        <v>109077.857</v>
      </c>
      <c r="J14" s="145">
        <v>30507.877</v>
      </c>
      <c r="K14" s="145">
        <v>78569.98</v>
      </c>
      <c r="L14" s="145">
        <v>327408.819</v>
      </c>
      <c r="M14" s="145">
        <v>27759.459</v>
      </c>
      <c r="N14" s="145">
        <v>299649.359</v>
      </c>
      <c r="O14" s="145">
        <v>898.4101342465754</v>
      </c>
      <c r="P14" s="151">
        <v>0.441</v>
      </c>
      <c r="Q14" s="151">
        <v>100</v>
      </c>
      <c r="R14" s="151">
        <v>57.229</v>
      </c>
    </row>
    <row r="15" spans="1:18" s="149" customFormat="1" ht="24" customHeight="1">
      <c r="A15" s="150" t="s">
        <v>114</v>
      </c>
      <c r="B15" s="145">
        <v>352708.945</v>
      </c>
      <c r="C15" s="145">
        <v>352708.945</v>
      </c>
      <c r="D15" s="145" t="s">
        <v>102</v>
      </c>
      <c r="E15" s="145" t="s">
        <v>102</v>
      </c>
      <c r="F15" s="145">
        <v>1470.564</v>
      </c>
      <c r="G15" s="145">
        <v>1438.119</v>
      </c>
      <c r="H15" s="145">
        <v>32.445</v>
      </c>
      <c r="I15" s="145">
        <v>104032.342</v>
      </c>
      <c r="J15" s="145">
        <v>26357.78</v>
      </c>
      <c r="K15" s="145">
        <v>77674.562</v>
      </c>
      <c r="L15" s="145">
        <v>346103.845</v>
      </c>
      <c r="M15" s="145">
        <v>39779.219</v>
      </c>
      <c r="N15" s="145">
        <v>306324.626</v>
      </c>
      <c r="O15" s="145">
        <v>967.4973835616438</v>
      </c>
      <c r="P15" s="151">
        <v>0.47</v>
      </c>
      <c r="Q15" s="151">
        <f>1*100</f>
        <v>100</v>
      </c>
      <c r="R15" s="151">
        <v>56.09499999999999</v>
      </c>
    </row>
    <row r="16" spans="1:18" s="149" customFormat="1" ht="24" customHeight="1">
      <c r="A16" s="150" t="s">
        <v>272</v>
      </c>
      <c r="B16" s="145">
        <v>370844.48</v>
      </c>
      <c r="C16" s="145">
        <v>370844.48</v>
      </c>
      <c r="D16" s="145">
        <v>0</v>
      </c>
      <c r="E16" s="145">
        <v>0</v>
      </c>
      <c r="F16" s="145">
        <v>3410.027</v>
      </c>
      <c r="G16" s="145">
        <v>3380.942</v>
      </c>
      <c r="H16" s="145">
        <v>29.085</v>
      </c>
      <c r="I16" s="145">
        <v>30091.226</v>
      </c>
      <c r="J16" s="145">
        <v>23506.883</v>
      </c>
      <c r="K16" s="145">
        <v>6584.343</v>
      </c>
      <c r="L16" s="145">
        <v>326971.189</v>
      </c>
      <c r="M16" s="145">
        <v>41840.67</v>
      </c>
      <c r="N16" s="145">
        <v>285130.519</v>
      </c>
      <c r="O16" s="145">
        <v>1025</v>
      </c>
      <c r="P16" s="151">
        <v>0.492</v>
      </c>
      <c r="Q16" s="151">
        <v>100</v>
      </c>
      <c r="R16" s="151">
        <v>48.86</v>
      </c>
    </row>
    <row r="17" spans="1:18" s="149" customFormat="1" ht="24" customHeight="1">
      <c r="A17" s="152" t="s">
        <v>115</v>
      </c>
      <c r="B17" s="153">
        <v>382259</v>
      </c>
      <c r="C17" s="153">
        <v>377240</v>
      </c>
      <c r="D17" s="153">
        <v>5018</v>
      </c>
      <c r="E17" s="153">
        <v>0</v>
      </c>
      <c r="F17" s="153">
        <v>6635</v>
      </c>
      <c r="G17" s="153">
        <v>6619</v>
      </c>
      <c r="H17" s="153">
        <v>16.454</v>
      </c>
      <c r="I17" s="153">
        <v>25915</v>
      </c>
      <c r="J17" s="153">
        <v>18261.476</v>
      </c>
      <c r="K17" s="153">
        <v>7654</v>
      </c>
      <c r="L17" s="153">
        <v>377307</v>
      </c>
      <c r="M17" s="153">
        <v>47234</v>
      </c>
      <c r="N17" s="153">
        <v>330074</v>
      </c>
      <c r="O17" s="153">
        <v>1059.85245901</v>
      </c>
      <c r="P17" s="154">
        <v>0.498</v>
      </c>
      <c r="Q17" s="154">
        <v>96.56</v>
      </c>
      <c r="R17" s="154">
        <v>51.03</v>
      </c>
    </row>
    <row r="18" spans="1:18" s="149" customFormat="1" ht="24" customHeight="1">
      <c r="A18" s="150" t="s">
        <v>280</v>
      </c>
      <c r="B18" s="153">
        <f>SUM(C18,D18,E18)</f>
        <v>379198.97000000003</v>
      </c>
      <c r="C18" s="153">
        <v>365396.53</v>
      </c>
      <c r="D18" s="153">
        <v>3767.86</v>
      </c>
      <c r="E18" s="153">
        <v>10034.58</v>
      </c>
      <c r="F18" s="153">
        <f>SUM(G18,H18)</f>
        <v>1187.32</v>
      </c>
      <c r="G18" s="153">
        <v>1155.76</v>
      </c>
      <c r="H18" s="153">
        <v>31.56</v>
      </c>
      <c r="I18" s="153">
        <f>SUM(J18,K18)</f>
        <v>22459.8</v>
      </c>
      <c r="J18" s="153">
        <v>14882.9</v>
      </c>
      <c r="K18" s="153">
        <v>7576.9</v>
      </c>
      <c r="L18" s="153">
        <f>SUM(M18,N18)</f>
        <v>487301.16</v>
      </c>
      <c r="M18" s="153">
        <v>51749.42</v>
      </c>
      <c r="N18" s="153">
        <v>435551.74</v>
      </c>
      <c r="O18" s="153">
        <v>1038.9</v>
      </c>
      <c r="P18" s="154">
        <v>0.48</v>
      </c>
      <c r="Q18" s="154">
        <v>98.78</v>
      </c>
      <c r="R18" s="154">
        <v>57.4</v>
      </c>
    </row>
    <row r="19" spans="1:18" s="149" customFormat="1" ht="39.75" customHeight="1">
      <c r="A19" s="155" t="s">
        <v>279</v>
      </c>
      <c r="B19" s="153">
        <f aca="true" t="shared" si="0" ref="B19:B32">SUM(C19,D19,E19)</f>
        <v>22611.87</v>
      </c>
      <c r="C19" s="153">
        <v>15717.98</v>
      </c>
      <c r="D19" s="153">
        <v>2153.86</v>
      </c>
      <c r="E19" s="153">
        <v>4740.03</v>
      </c>
      <c r="F19" s="153">
        <f aca="true" t="shared" si="1" ref="F19:F32">SUM(G19,H19)</f>
        <v>778.06</v>
      </c>
      <c r="G19" s="153">
        <v>778.06</v>
      </c>
      <c r="H19" s="153" t="s">
        <v>283</v>
      </c>
      <c r="I19" s="153">
        <f aca="true" t="shared" si="2" ref="I19:I32">SUM(J19,K19)</f>
        <v>0</v>
      </c>
      <c r="J19" s="153" t="s">
        <v>283</v>
      </c>
      <c r="K19" s="153" t="s">
        <v>287</v>
      </c>
      <c r="L19" s="153">
        <f aca="true" t="shared" si="3" ref="L19:L32">SUM(M19,N19)</f>
        <v>41856.09</v>
      </c>
      <c r="M19" s="153" t="s">
        <v>287</v>
      </c>
      <c r="N19" s="153">
        <v>41856.09</v>
      </c>
      <c r="O19" s="153">
        <v>61.95</v>
      </c>
      <c r="P19" s="225">
        <v>0.03</v>
      </c>
      <c r="Q19" s="156">
        <v>100</v>
      </c>
      <c r="R19" s="154">
        <v>65.34</v>
      </c>
    </row>
    <row r="20" spans="1:18" s="149" customFormat="1" ht="24" customHeight="1">
      <c r="A20" s="157" t="s">
        <v>116</v>
      </c>
      <c r="B20" s="153">
        <f t="shared" si="0"/>
        <v>73985.59000000001</v>
      </c>
      <c r="C20" s="153">
        <v>70333.38</v>
      </c>
      <c r="D20" s="153" t="s">
        <v>285</v>
      </c>
      <c r="E20" s="153">
        <v>3652.21</v>
      </c>
      <c r="F20" s="153">
        <f t="shared" si="1"/>
        <v>1.9</v>
      </c>
      <c r="G20" s="153">
        <v>1.9</v>
      </c>
      <c r="H20" s="153" t="s">
        <v>283</v>
      </c>
      <c r="I20" s="153">
        <f t="shared" si="2"/>
        <v>3402.6099999999997</v>
      </c>
      <c r="J20" s="153">
        <v>3221.18</v>
      </c>
      <c r="K20" s="153">
        <v>181.43</v>
      </c>
      <c r="L20" s="153">
        <f t="shared" si="3"/>
        <v>70819.38</v>
      </c>
      <c r="M20" s="153">
        <v>10033.26</v>
      </c>
      <c r="N20" s="153">
        <v>60786.12</v>
      </c>
      <c r="O20" s="153">
        <v>202.7</v>
      </c>
      <c r="P20" s="154">
        <v>0.46</v>
      </c>
      <c r="Q20" s="156">
        <v>100</v>
      </c>
      <c r="R20" s="154">
        <v>50.08</v>
      </c>
    </row>
    <row r="21" spans="1:18" s="149" customFormat="1" ht="24" customHeight="1">
      <c r="A21" s="157" t="s">
        <v>117</v>
      </c>
      <c r="B21" s="153">
        <f t="shared" si="0"/>
        <v>86989.58</v>
      </c>
      <c r="C21" s="153">
        <v>86913.89</v>
      </c>
      <c r="D21" s="153" t="s">
        <v>285</v>
      </c>
      <c r="E21" s="153">
        <v>75.69</v>
      </c>
      <c r="F21" s="153">
        <f t="shared" si="1"/>
        <v>199.3</v>
      </c>
      <c r="G21" s="153">
        <v>199.3</v>
      </c>
      <c r="H21" s="153" t="s">
        <v>283</v>
      </c>
      <c r="I21" s="153">
        <f t="shared" si="2"/>
        <v>2260.54</v>
      </c>
      <c r="J21" s="153">
        <v>1925.06</v>
      </c>
      <c r="K21" s="153">
        <v>335.48</v>
      </c>
      <c r="L21" s="153">
        <f t="shared" si="3"/>
        <v>81325.52</v>
      </c>
      <c r="M21" s="153">
        <v>4311.16</v>
      </c>
      <c r="N21" s="153">
        <v>77014.36</v>
      </c>
      <c r="O21" s="153">
        <v>238.33</v>
      </c>
      <c r="P21" s="154">
        <v>0.59</v>
      </c>
      <c r="Q21" s="156">
        <v>100</v>
      </c>
      <c r="R21" s="154">
        <v>49.06</v>
      </c>
    </row>
    <row r="22" spans="1:18" s="149" customFormat="1" ht="24" customHeight="1">
      <c r="A22" s="157" t="s">
        <v>118</v>
      </c>
      <c r="B22" s="153">
        <f t="shared" si="0"/>
        <v>16097.12</v>
      </c>
      <c r="C22" s="153">
        <v>16090.78</v>
      </c>
      <c r="D22" s="153" t="s">
        <v>285</v>
      </c>
      <c r="E22" s="153">
        <v>6.34</v>
      </c>
      <c r="F22" s="153">
        <f t="shared" si="1"/>
        <v>14</v>
      </c>
      <c r="G22" s="153" t="s">
        <v>283</v>
      </c>
      <c r="H22" s="153">
        <v>14</v>
      </c>
      <c r="I22" s="153">
        <f t="shared" si="2"/>
        <v>1062.73</v>
      </c>
      <c r="J22" s="153">
        <v>866.74</v>
      </c>
      <c r="K22" s="153">
        <v>195.99</v>
      </c>
      <c r="L22" s="153">
        <f t="shared" si="3"/>
        <v>23295.11</v>
      </c>
      <c r="M22" s="153">
        <v>3278.04</v>
      </c>
      <c r="N22" s="153">
        <v>20017.07</v>
      </c>
      <c r="O22" s="153">
        <v>44.1</v>
      </c>
      <c r="P22" s="154">
        <v>0.47</v>
      </c>
      <c r="Q22" s="156">
        <v>100</v>
      </c>
      <c r="R22" s="154">
        <v>60.22</v>
      </c>
    </row>
    <row r="23" spans="1:18" s="149" customFormat="1" ht="24" customHeight="1">
      <c r="A23" s="157" t="s">
        <v>119</v>
      </c>
      <c r="B23" s="153">
        <f t="shared" si="0"/>
        <v>23847.16</v>
      </c>
      <c r="C23" s="153">
        <v>23832.47</v>
      </c>
      <c r="D23" s="153" t="s">
        <v>285</v>
      </c>
      <c r="E23" s="153">
        <v>14.69</v>
      </c>
      <c r="F23" s="153">
        <f t="shared" si="1"/>
        <v>43.339999999999996</v>
      </c>
      <c r="G23" s="153">
        <v>30.99</v>
      </c>
      <c r="H23" s="153">
        <v>12.35</v>
      </c>
      <c r="I23" s="153">
        <f t="shared" si="2"/>
        <v>1506.6</v>
      </c>
      <c r="J23" s="153">
        <v>1329.01</v>
      </c>
      <c r="K23" s="153">
        <v>177.59</v>
      </c>
      <c r="L23" s="153">
        <f t="shared" si="3"/>
        <v>24879.95</v>
      </c>
      <c r="M23" s="153">
        <v>2966.23</v>
      </c>
      <c r="N23" s="153">
        <v>21913.72</v>
      </c>
      <c r="O23" s="153">
        <v>65.33</v>
      </c>
      <c r="P23" s="154">
        <v>0.39</v>
      </c>
      <c r="Q23" s="154">
        <v>95.41</v>
      </c>
      <c r="R23" s="154">
        <v>52.57</v>
      </c>
    </row>
    <row r="24" spans="1:18" s="149" customFormat="1" ht="24" customHeight="1">
      <c r="A24" s="157" t="s">
        <v>120</v>
      </c>
      <c r="B24" s="153">
        <f t="shared" si="0"/>
        <v>22256.780000000002</v>
      </c>
      <c r="C24" s="153">
        <v>22253.49</v>
      </c>
      <c r="D24" s="153" t="s">
        <v>285</v>
      </c>
      <c r="E24" s="153">
        <v>3.29</v>
      </c>
      <c r="F24" s="153">
        <f t="shared" si="1"/>
        <v>0</v>
      </c>
      <c r="G24" s="153" t="s">
        <v>283</v>
      </c>
      <c r="H24" s="153" t="s">
        <v>283</v>
      </c>
      <c r="I24" s="153">
        <f t="shared" si="2"/>
        <v>1549.99</v>
      </c>
      <c r="J24" s="153">
        <v>1334.7</v>
      </c>
      <c r="K24" s="153">
        <v>215.29</v>
      </c>
      <c r="L24" s="153">
        <f t="shared" si="3"/>
        <v>34682.41</v>
      </c>
      <c r="M24" s="153">
        <v>8828.58</v>
      </c>
      <c r="N24" s="153">
        <v>25853.83</v>
      </c>
      <c r="O24" s="153">
        <v>60.98</v>
      </c>
      <c r="P24" s="154">
        <v>0.38</v>
      </c>
      <c r="Q24" s="154">
        <v>100</v>
      </c>
      <c r="R24" s="154">
        <v>61.95</v>
      </c>
    </row>
    <row r="25" spans="1:18" s="149" customFormat="1" ht="24" customHeight="1">
      <c r="A25" s="157" t="s">
        <v>121</v>
      </c>
      <c r="B25" s="153">
        <f t="shared" si="0"/>
        <v>11444.91</v>
      </c>
      <c r="C25" s="153">
        <v>11444.91</v>
      </c>
      <c r="D25" s="153" t="s">
        <v>285</v>
      </c>
      <c r="E25" s="153" t="s">
        <v>283</v>
      </c>
      <c r="F25" s="153">
        <f t="shared" si="1"/>
        <v>0</v>
      </c>
      <c r="G25" s="153" t="s">
        <v>283</v>
      </c>
      <c r="H25" s="153" t="s">
        <v>283</v>
      </c>
      <c r="I25" s="153">
        <f t="shared" si="2"/>
        <v>417.06</v>
      </c>
      <c r="J25" s="153">
        <v>213.2</v>
      </c>
      <c r="K25" s="153">
        <v>203.86</v>
      </c>
      <c r="L25" s="153">
        <f t="shared" si="3"/>
        <v>17258.24</v>
      </c>
      <c r="M25" s="153">
        <v>1364.91</v>
      </c>
      <c r="N25" s="153">
        <v>15893.33</v>
      </c>
      <c r="O25" s="153">
        <v>31.36</v>
      </c>
      <c r="P25" s="154">
        <v>0.36</v>
      </c>
      <c r="Q25" s="154">
        <v>100</v>
      </c>
      <c r="R25" s="154">
        <v>60.7</v>
      </c>
    </row>
    <row r="26" spans="1:18" s="149" customFormat="1" ht="24" customHeight="1">
      <c r="A26" s="157" t="s">
        <v>122</v>
      </c>
      <c r="B26" s="153">
        <f t="shared" si="0"/>
        <v>31969.22</v>
      </c>
      <c r="C26" s="153">
        <v>31914.32</v>
      </c>
      <c r="D26" s="153" t="s">
        <v>285</v>
      </c>
      <c r="E26" s="153">
        <v>54.9</v>
      </c>
      <c r="F26" s="153">
        <f t="shared" si="1"/>
        <v>36.9</v>
      </c>
      <c r="G26" s="153">
        <v>36.9</v>
      </c>
      <c r="H26" s="153" t="s">
        <v>283</v>
      </c>
      <c r="I26" s="153">
        <f t="shared" si="2"/>
        <v>3679.7799999999997</v>
      </c>
      <c r="J26" s="153">
        <v>1749.81</v>
      </c>
      <c r="K26" s="153">
        <v>1929.97</v>
      </c>
      <c r="L26" s="153">
        <f t="shared" si="3"/>
        <v>42999.68</v>
      </c>
      <c r="M26" s="153">
        <v>2968.65</v>
      </c>
      <c r="N26" s="153">
        <v>40031.03</v>
      </c>
      <c r="O26" s="153">
        <v>87.59</v>
      </c>
      <c r="P26" s="154">
        <v>0.56</v>
      </c>
      <c r="Q26" s="154">
        <v>100</v>
      </c>
      <c r="R26" s="154">
        <v>59.37</v>
      </c>
    </row>
    <row r="27" spans="1:18" s="149" customFormat="1" ht="24" customHeight="1">
      <c r="A27" s="157" t="s">
        <v>123</v>
      </c>
      <c r="B27" s="153">
        <f t="shared" si="0"/>
        <v>15411.5</v>
      </c>
      <c r="C27" s="153">
        <v>15402.71</v>
      </c>
      <c r="D27" s="153" t="s">
        <v>285</v>
      </c>
      <c r="E27" s="153">
        <v>8.79</v>
      </c>
      <c r="F27" s="153">
        <f t="shared" si="1"/>
        <v>10.41</v>
      </c>
      <c r="G27" s="153">
        <v>10.41</v>
      </c>
      <c r="H27" s="153" t="s">
        <v>283</v>
      </c>
      <c r="I27" s="153">
        <f t="shared" si="2"/>
        <v>1893.1200000000001</v>
      </c>
      <c r="J27" s="153">
        <v>1675.46</v>
      </c>
      <c r="K27" s="153">
        <v>217.66</v>
      </c>
      <c r="L27" s="153">
        <f t="shared" si="3"/>
        <v>24293.17</v>
      </c>
      <c r="M27" s="153">
        <v>4566.15</v>
      </c>
      <c r="N27" s="153">
        <v>19727.02</v>
      </c>
      <c r="O27" s="153">
        <v>42.22</v>
      </c>
      <c r="P27" s="154">
        <v>0.22</v>
      </c>
      <c r="Q27" s="154">
        <v>100</v>
      </c>
      <c r="R27" s="154">
        <v>62.96</v>
      </c>
    </row>
    <row r="28" spans="1:18" s="149" customFormat="1" ht="24" customHeight="1">
      <c r="A28" s="157" t="s">
        <v>124</v>
      </c>
      <c r="B28" s="153">
        <f t="shared" si="0"/>
        <v>12756.79</v>
      </c>
      <c r="C28" s="153">
        <v>12747.54</v>
      </c>
      <c r="D28" s="153" t="s">
        <v>285</v>
      </c>
      <c r="E28" s="153">
        <v>9.25</v>
      </c>
      <c r="F28" s="153">
        <f t="shared" si="1"/>
        <v>5.21</v>
      </c>
      <c r="G28" s="153" t="s">
        <v>286</v>
      </c>
      <c r="H28" s="153">
        <v>5.21</v>
      </c>
      <c r="I28" s="153">
        <f t="shared" si="2"/>
        <v>1738.5800000000002</v>
      </c>
      <c r="J28" s="153">
        <v>1111.89</v>
      </c>
      <c r="K28" s="153">
        <v>626.69</v>
      </c>
      <c r="L28" s="153">
        <f t="shared" si="3"/>
        <v>29358.67</v>
      </c>
      <c r="M28" s="153">
        <v>2529.33</v>
      </c>
      <c r="N28" s="153">
        <v>26829.34</v>
      </c>
      <c r="O28" s="153">
        <v>34.95</v>
      </c>
      <c r="P28" s="154">
        <v>0.29</v>
      </c>
      <c r="Q28" s="154">
        <v>100</v>
      </c>
      <c r="R28" s="154">
        <v>70.91</v>
      </c>
    </row>
    <row r="29" spans="1:18" s="149" customFormat="1" ht="24" customHeight="1">
      <c r="A29" s="157" t="s">
        <v>125</v>
      </c>
      <c r="B29" s="153">
        <f t="shared" si="0"/>
        <v>40528.979999999996</v>
      </c>
      <c r="C29" s="153">
        <v>39078.84</v>
      </c>
      <c r="D29" s="153" t="s">
        <v>285</v>
      </c>
      <c r="E29" s="153">
        <v>1450.14</v>
      </c>
      <c r="F29" s="153">
        <f t="shared" si="1"/>
        <v>98.2</v>
      </c>
      <c r="G29" s="153">
        <v>98.2</v>
      </c>
      <c r="H29" s="153" t="s">
        <v>283</v>
      </c>
      <c r="I29" s="153">
        <f t="shared" si="2"/>
        <v>4497.67</v>
      </c>
      <c r="J29" s="153">
        <v>1073.26</v>
      </c>
      <c r="K29" s="153">
        <v>3424.41</v>
      </c>
      <c r="L29" s="153">
        <f t="shared" si="3"/>
        <v>81366.97</v>
      </c>
      <c r="M29" s="153">
        <v>6549.86</v>
      </c>
      <c r="N29" s="153">
        <v>74817.11</v>
      </c>
      <c r="O29" s="153">
        <v>111.04</v>
      </c>
      <c r="P29" s="154">
        <v>0.5</v>
      </c>
      <c r="Q29" s="154">
        <v>100</v>
      </c>
      <c r="R29" s="154">
        <v>67.96</v>
      </c>
    </row>
    <row r="30" spans="1:18" s="149" customFormat="1" ht="24" customHeight="1">
      <c r="A30" s="157" t="s">
        <v>126</v>
      </c>
      <c r="B30" s="153">
        <f t="shared" si="0"/>
        <v>4758.610000000001</v>
      </c>
      <c r="C30" s="153">
        <v>4739.35</v>
      </c>
      <c r="D30" s="153" t="s">
        <v>285</v>
      </c>
      <c r="E30" s="153">
        <v>19.26</v>
      </c>
      <c r="F30" s="153">
        <f t="shared" si="1"/>
        <v>0</v>
      </c>
      <c r="G30" s="153" t="s">
        <v>283</v>
      </c>
      <c r="H30" s="153" t="s">
        <v>283</v>
      </c>
      <c r="I30" s="153">
        <f t="shared" si="2"/>
        <v>218.41</v>
      </c>
      <c r="J30" s="153">
        <v>218.22</v>
      </c>
      <c r="K30" s="153">
        <v>0.19</v>
      </c>
      <c r="L30" s="153">
        <f t="shared" si="3"/>
        <v>6865.16</v>
      </c>
      <c r="M30" s="153">
        <v>1873.2</v>
      </c>
      <c r="N30" s="153">
        <v>4991.96</v>
      </c>
      <c r="O30" s="153">
        <v>13.04</v>
      </c>
      <c r="P30" s="154">
        <v>0.27</v>
      </c>
      <c r="Q30" s="154">
        <v>100</v>
      </c>
      <c r="R30" s="154">
        <v>59.82</v>
      </c>
    </row>
    <row r="31" spans="1:18" s="149" customFormat="1" ht="24" customHeight="1">
      <c r="A31" s="157" t="s">
        <v>127</v>
      </c>
      <c r="B31" s="153">
        <f t="shared" si="0"/>
        <v>14486.35</v>
      </c>
      <c r="C31" s="153">
        <v>12872.35</v>
      </c>
      <c r="D31" s="153">
        <v>1614</v>
      </c>
      <c r="E31" s="153" t="s">
        <v>285</v>
      </c>
      <c r="F31" s="153">
        <f t="shared" si="1"/>
        <v>0</v>
      </c>
      <c r="G31" s="153" t="s">
        <v>283</v>
      </c>
      <c r="H31" s="153" t="s">
        <v>283</v>
      </c>
      <c r="I31" s="153">
        <f t="shared" si="2"/>
        <v>92.46000000000001</v>
      </c>
      <c r="J31" s="153">
        <v>24.78</v>
      </c>
      <c r="K31" s="153">
        <v>67.68</v>
      </c>
      <c r="L31" s="153">
        <f t="shared" si="3"/>
        <v>6789.379999999999</v>
      </c>
      <c r="M31" s="153">
        <v>1068.9</v>
      </c>
      <c r="N31" s="153">
        <v>5720.48</v>
      </c>
      <c r="O31" s="153">
        <v>39.69</v>
      </c>
      <c r="P31" s="154">
        <v>0.6</v>
      </c>
      <c r="Q31" s="154">
        <v>60.13</v>
      </c>
      <c r="R31" s="154">
        <v>32.21</v>
      </c>
    </row>
    <row r="32" spans="1:18" s="215" customFormat="1" ht="24" customHeight="1" thickBot="1">
      <c r="A32" s="216" t="s">
        <v>128</v>
      </c>
      <c r="B32" s="226">
        <f t="shared" si="0"/>
        <v>2054.52</v>
      </c>
      <c r="C32" s="217">
        <v>2054.52</v>
      </c>
      <c r="D32" s="217" t="s">
        <v>285</v>
      </c>
      <c r="E32" s="217" t="s">
        <v>285</v>
      </c>
      <c r="F32" s="217">
        <f t="shared" si="1"/>
        <v>0</v>
      </c>
      <c r="G32" s="217" t="s">
        <v>283</v>
      </c>
      <c r="H32" s="217" t="s">
        <v>283</v>
      </c>
      <c r="I32" s="217">
        <f t="shared" si="2"/>
        <v>140.24</v>
      </c>
      <c r="J32" s="217">
        <v>139.59</v>
      </c>
      <c r="K32" s="217">
        <v>0.65</v>
      </c>
      <c r="L32" s="217">
        <f t="shared" si="3"/>
        <v>1511.44</v>
      </c>
      <c r="M32" s="217">
        <v>1411.15</v>
      </c>
      <c r="N32" s="217">
        <v>100.29</v>
      </c>
      <c r="O32" s="217">
        <v>5.63</v>
      </c>
      <c r="P32" s="218">
        <v>0.5</v>
      </c>
      <c r="Q32" s="218">
        <v>100</v>
      </c>
      <c r="R32" s="218">
        <v>44.57</v>
      </c>
    </row>
    <row r="33" spans="6:14" s="163" customFormat="1" ht="20.25" customHeight="1">
      <c r="F33" s="213"/>
      <c r="I33" s="214"/>
      <c r="J33" s="214"/>
      <c r="K33" s="214"/>
      <c r="L33" s="214"/>
      <c r="M33" s="214"/>
      <c r="N33" s="214"/>
    </row>
  </sheetData>
  <sheetProtection formatCells="0" formatRows="0" insertRows="0" deleteRows="0"/>
  <mergeCells count="19">
    <mergeCell ref="P7:P8"/>
    <mergeCell ref="Q7:Q8"/>
    <mergeCell ref="R7:R8"/>
    <mergeCell ref="J5:N5"/>
    <mergeCell ref="B6:E6"/>
    <mergeCell ref="F6:H6"/>
    <mergeCell ref="J6:K6"/>
    <mergeCell ref="L6:N6"/>
    <mergeCell ref="O7:O8"/>
    <mergeCell ref="A2:I2"/>
    <mergeCell ref="J2:R2"/>
    <mergeCell ref="A4:A8"/>
    <mergeCell ref="B4:I4"/>
    <mergeCell ref="J4:N4"/>
    <mergeCell ref="O4:O6"/>
    <mergeCell ref="P4:P6"/>
    <mergeCell ref="Q4:Q6"/>
    <mergeCell ref="R4:R6"/>
    <mergeCell ref="B5:I5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GridLines="0" view="pageBreakPreview" zoomScale="90" zoomScaleSheetLayoutView="90" zoomScalePageLayoutView="0" workbookViewId="0" topLeftCell="A1">
      <pane xSplit="1" ySplit="7" topLeftCell="B8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6.5"/>
  <cols>
    <col min="1" max="1" width="15.625" style="46" customWidth="1"/>
    <col min="2" max="5" width="16.625" style="46" customWidth="1"/>
    <col min="6" max="10" width="15.625" style="46" customWidth="1"/>
    <col min="11" max="11" width="8.625" style="46" customWidth="1"/>
    <col min="12" max="16384" width="9.00390625" style="46" customWidth="1"/>
  </cols>
  <sheetData>
    <row r="1" spans="1:15" s="5" customFormat="1" ht="18" customHeight="1">
      <c r="A1" s="1" t="s">
        <v>106</v>
      </c>
      <c r="B1" s="2"/>
      <c r="C1" s="2"/>
      <c r="D1" s="2"/>
      <c r="E1" s="2"/>
      <c r="F1" s="2"/>
      <c r="G1" s="2"/>
      <c r="H1" s="51"/>
      <c r="I1" s="2"/>
      <c r="J1" s="2"/>
      <c r="K1" s="3" t="s">
        <v>3</v>
      </c>
      <c r="O1" s="6"/>
    </row>
    <row r="2" spans="1:11" s="10" customFormat="1" ht="24.75" customHeight="1">
      <c r="A2" s="260" t="s">
        <v>194</v>
      </c>
      <c r="B2" s="260"/>
      <c r="C2" s="260"/>
      <c r="D2" s="260"/>
      <c r="E2" s="260"/>
      <c r="F2" s="260" t="s">
        <v>63</v>
      </c>
      <c r="G2" s="260"/>
      <c r="H2" s="260"/>
      <c r="I2" s="260"/>
      <c r="J2" s="260"/>
      <c r="K2" s="260"/>
    </row>
    <row r="3" spans="1:11" s="107" customFormat="1" ht="15" customHeight="1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32" customFormat="1" ht="30" customHeight="1">
      <c r="A4" s="266" t="s">
        <v>176</v>
      </c>
      <c r="B4" s="261" t="s">
        <v>177</v>
      </c>
      <c r="C4" s="264" t="s">
        <v>178</v>
      </c>
      <c r="D4" s="265"/>
      <c r="E4" s="265"/>
      <c r="F4" s="261" t="s">
        <v>179</v>
      </c>
      <c r="G4" s="265"/>
      <c r="H4" s="265"/>
      <c r="I4" s="265"/>
      <c r="J4" s="265"/>
      <c r="K4" s="269"/>
    </row>
    <row r="5" spans="1:11" s="32" customFormat="1" ht="18.75" customHeight="1">
      <c r="A5" s="267"/>
      <c r="B5" s="262"/>
      <c r="C5" s="270" t="s">
        <v>180</v>
      </c>
      <c r="D5" s="108"/>
      <c r="E5" s="272" t="s">
        <v>181</v>
      </c>
      <c r="F5" s="263" t="s">
        <v>182</v>
      </c>
      <c r="G5" s="272" t="s">
        <v>183</v>
      </c>
      <c r="H5" s="272" t="s">
        <v>184</v>
      </c>
      <c r="I5" s="272" t="s">
        <v>185</v>
      </c>
      <c r="J5" s="272" t="s">
        <v>186</v>
      </c>
      <c r="K5" s="270" t="s">
        <v>187</v>
      </c>
    </row>
    <row r="6" spans="1:11" s="32" customFormat="1" ht="25.5" customHeight="1">
      <c r="A6" s="267"/>
      <c r="B6" s="263"/>
      <c r="C6" s="271"/>
      <c r="D6" s="81" t="s">
        <v>188</v>
      </c>
      <c r="E6" s="273"/>
      <c r="F6" s="262"/>
      <c r="G6" s="273"/>
      <c r="H6" s="273"/>
      <c r="I6" s="273"/>
      <c r="J6" s="273"/>
      <c r="K6" s="275"/>
    </row>
    <row r="7" spans="1:11" s="32" customFormat="1" ht="45" customHeight="1" thickBot="1">
      <c r="A7" s="268"/>
      <c r="B7" s="109" t="s">
        <v>81</v>
      </c>
      <c r="C7" s="110" t="s">
        <v>189</v>
      </c>
      <c r="D7" s="110" t="s">
        <v>190</v>
      </c>
      <c r="E7" s="111" t="s">
        <v>191</v>
      </c>
      <c r="F7" s="109" t="s">
        <v>192</v>
      </c>
      <c r="G7" s="110" t="s">
        <v>28</v>
      </c>
      <c r="H7" s="110" t="s">
        <v>29</v>
      </c>
      <c r="I7" s="110" t="s">
        <v>30</v>
      </c>
      <c r="J7" s="110" t="s">
        <v>31</v>
      </c>
      <c r="K7" s="110" t="s">
        <v>32</v>
      </c>
    </row>
    <row r="8" spans="1:11" s="32" customFormat="1" ht="27" customHeight="1">
      <c r="A8" s="33" t="s">
        <v>108</v>
      </c>
      <c r="B8" s="3">
        <v>18</v>
      </c>
      <c r="C8" s="112">
        <v>76</v>
      </c>
      <c r="D8" s="112">
        <v>0.043</v>
      </c>
      <c r="E8" s="113">
        <v>5.73</v>
      </c>
      <c r="F8" s="114">
        <v>54.33</v>
      </c>
      <c r="G8" s="115">
        <v>0.006</v>
      </c>
      <c r="H8" s="114">
        <v>0.46</v>
      </c>
      <c r="I8" s="114">
        <v>0.02</v>
      </c>
      <c r="J8" s="114">
        <v>0.26</v>
      </c>
      <c r="K8" s="114">
        <v>0.053</v>
      </c>
    </row>
    <row r="9" spans="1:11" s="32" customFormat="1" ht="27" customHeight="1">
      <c r="A9" s="33" t="s">
        <v>109</v>
      </c>
      <c r="B9" s="3">
        <v>18</v>
      </c>
      <c r="C9" s="112">
        <v>66</v>
      </c>
      <c r="D9" s="112">
        <v>0.032</v>
      </c>
      <c r="E9" s="113">
        <v>9.1</v>
      </c>
      <c r="F9" s="114">
        <v>53.89</v>
      </c>
      <c r="G9" s="115">
        <v>0.005</v>
      </c>
      <c r="H9" s="114">
        <v>0.44</v>
      </c>
      <c r="I9" s="114">
        <v>0.018</v>
      </c>
      <c r="J9" s="114">
        <v>0.23</v>
      </c>
      <c r="K9" s="114">
        <v>0.052</v>
      </c>
    </row>
    <row r="10" spans="1:11" s="32" customFormat="1" ht="27" customHeight="1">
      <c r="A10" s="33" t="s">
        <v>110</v>
      </c>
      <c r="B10" s="3">
        <v>18</v>
      </c>
      <c r="C10" s="112">
        <v>55</v>
      </c>
      <c r="D10" s="112">
        <v>0.033</v>
      </c>
      <c r="E10" s="113">
        <v>13.13</v>
      </c>
      <c r="F10" s="114">
        <v>53.87</v>
      </c>
      <c r="G10" s="115">
        <v>0.005</v>
      </c>
      <c r="H10" s="114">
        <v>0.46</v>
      </c>
      <c r="I10" s="114">
        <v>0.02</v>
      </c>
      <c r="J10" s="114">
        <v>0.28</v>
      </c>
      <c r="K10" s="114">
        <v>0.053</v>
      </c>
    </row>
    <row r="11" spans="1:11" s="32" customFormat="1" ht="27" customHeight="1">
      <c r="A11" s="33" t="s">
        <v>111</v>
      </c>
      <c r="B11" s="3">
        <v>18</v>
      </c>
      <c r="C11" s="112">
        <v>60</v>
      </c>
      <c r="D11" s="112">
        <v>0.037</v>
      </c>
      <c r="E11" s="113">
        <v>3.93</v>
      </c>
      <c r="F11" s="114">
        <v>48.7</v>
      </c>
      <c r="G11" s="115">
        <v>0.005</v>
      </c>
      <c r="H11" s="114">
        <v>0.42</v>
      </c>
      <c r="I11" s="114">
        <v>0.018</v>
      </c>
      <c r="J11" s="114">
        <v>0.22</v>
      </c>
      <c r="K11" s="114">
        <v>0.051</v>
      </c>
    </row>
    <row r="12" spans="1:11" s="32" customFormat="1" ht="27" customHeight="1">
      <c r="A12" s="33" t="s">
        <v>112</v>
      </c>
      <c r="B12" s="3">
        <v>17</v>
      </c>
      <c r="C12" s="112">
        <v>51</v>
      </c>
      <c r="D12" s="112">
        <v>0.043</v>
      </c>
      <c r="E12" s="113">
        <v>5.15</v>
      </c>
      <c r="F12" s="114">
        <v>46.41</v>
      </c>
      <c r="G12" s="115">
        <v>0.004</v>
      </c>
      <c r="H12" s="114">
        <v>0.43</v>
      </c>
      <c r="I12" s="114">
        <v>0.017</v>
      </c>
      <c r="J12" s="114">
        <v>0.21</v>
      </c>
      <c r="K12" s="114">
        <v>0.052</v>
      </c>
    </row>
    <row r="13" spans="1:11" s="32" customFormat="1" ht="27" customHeight="1">
      <c r="A13" s="33" t="s">
        <v>113</v>
      </c>
      <c r="B13" s="3">
        <v>17</v>
      </c>
      <c r="C13" s="112">
        <v>57</v>
      </c>
      <c r="D13" s="112">
        <v>0.03</v>
      </c>
      <c r="E13" s="113">
        <v>3.54</v>
      </c>
      <c r="F13" s="114">
        <v>50.43</v>
      </c>
      <c r="G13" s="115">
        <v>0.004</v>
      </c>
      <c r="H13" s="114">
        <v>0.42</v>
      </c>
      <c r="I13" s="114">
        <v>0.016</v>
      </c>
      <c r="J13" s="114">
        <v>0.19</v>
      </c>
      <c r="K13" s="114">
        <v>0.055</v>
      </c>
    </row>
    <row r="14" spans="1:11" s="32" customFormat="1" ht="27" customHeight="1">
      <c r="A14" s="33" t="s">
        <v>114</v>
      </c>
      <c r="B14" s="3">
        <v>17</v>
      </c>
      <c r="C14" s="112">
        <v>59</v>
      </c>
      <c r="D14" s="112">
        <v>0.024</v>
      </c>
      <c r="E14" s="113">
        <v>3.03</v>
      </c>
      <c r="F14" s="114">
        <v>51.1</v>
      </c>
      <c r="G14" s="115">
        <v>0.004</v>
      </c>
      <c r="H14" s="114">
        <v>0.41</v>
      </c>
      <c r="I14" s="114">
        <v>0.017</v>
      </c>
      <c r="J14" s="114">
        <v>0.2</v>
      </c>
      <c r="K14" s="114">
        <v>0.055</v>
      </c>
    </row>
    <row r="15" spans="1:11" s="32" customFormat="1" ht="27" customHeight="1">
      <c r="A15" s="33" t="s">
        <v>272</v>
      </c>
      <c r="B15" s="3">
        <v>17</v>
      </c>
      <c r="C15" s="112">
        <v>55</v>
      </c>
      <c r="D15" s="112">
        <v>0.032</v>
      </c>
      <c r="E15" s="113">
        <v>3.84</v>
      </c>
      <c r="F15" s="114">
        <v>45.15</v>
      </c>
      <c r="G15" s="115">
        <v>0.004</v>
      </c>
      <c r="H15" s="114">
        <v>0.4</v>
      </c>
      <c r="I15" s="114">
        <v>0.015</v>
      </c>
      <c r="J15" s="114">
        <v>0.18</v>
      </c>
      <c r="K15" s="114">
        <v>0.052</v>
      </c>
    </row>
    <row r="16" spans="1:11" s="32" customFormat="1" ht="27" customHeight="1">
      <c r="A16" s="38" t="s">
        <v>115</v>
      </c>
      <c r="B16" s="116">
        <v>17</v>
      </c>
      <c r="C16" s="117">
        <v>51</v>
      </c>
      <c r="D16" s="117">
        <v>0.019</v>
      </c>
      <c r="E16" s="113">
        <v>4.08</v>
      </c>
      <c r="F16" s="113">
        <v>42.38</v>
      </c>
      <c r="G16" s="118">
        <v>0.004</v>
      </c>
      <c r="H16" s="113">
        <v>0.39</v>
      </c>
      <c r="I16" s="113">
        <v>0.016</v>
      </c>
      <c r="J16" s="113">
        <v>0.18</v>
      </c>
      <c r="K16" s="113">
        <v>0.052</v>
      </c>
    </row>
    <row r="17" spans="1:11" s="32" customFormat="1" ht="27" customHeight="1">
      <c r="A17" s="33" t="s">
        <v>280</v>
      </c>
      <c r="B17" s="116">
        <v>17</v>
      </c>
      <c r="C17" s="117">
        <v>58</v>
      </c>
      <c r="D17" s="117">
        <v>0.022</v>
      </c>
      <c r="E17" s="113">
        <v>6.05</v>
      </c>
      <c r="F17" s="113">
        <v>40.5</v>
      </c>
      <c r="G17" s="118">
        <v>0.003</v>
      </c>
      <c r="H17" s="113">
        <v>0.36</v>
      </c>
      <c r="I17" s="113">
        <v>0.01</v>
      </c>
      <c r="J17" s="113">
        <v>0.16</v>
      </c>
      <c r="K17" s="113">
        <v>0.05</v>
      </c>
    </row>
    <row r="18" spans="1:11" s="32" customFormat="1" ht="27" customHeight="1">
      <c r="A18" s="33" t="s">
        <v>193</v>
      </c>
      <c r="B18" s="116">
        <v>17</v>
      </c>
      <c r="C18" s="117">
        <v>54</v>
      </c>
      <c r="D18" s="117">
        <v>0.02</v>
      </c>
      <c r="E18" s="113">
        <v>6.3</v>
      </c>
      <c r="F18" s="113">
        <v>42.4</v>
      </c>
      <c r="G18" s="118">
        <v>0.003</v>
      </c>
      <c r="H18" s="113">
        <v>0.4</v>
      </c>
      <c r="I18" s="113">
        <v>0.01</v>
      </c>
      <c r="J18" s="113">
        <v>0.13</v>
      </c>
      <c r="K18" s="113">
        <v>0.04</v>
      </c>
    </row>
    <row r="19" spans="1:11" s="32" customFormat="1" ht="27" customHeight="1">
      <c r="A19" s="33" t="s">
        <v>164</v>
      </c>
      <c r="B19" s="116">
        <v>17</v>
      </c>
      <c r="C19" s="117">
        <v>72</v>
      </c>
      <c r="D19" s="117">
        <v>0.031</v>
      </c>
      <c r="E19" s="113">
        <v>7.43</v>
      </c>
      <c r="F19" s="113">
        <v>45.9</v>
      </c>
      <c r="G19" s="118">
        <v>0.003</v>
      </c>
      <c r="H19" s="113">
        <v>0.39</v>
      </c>
      <c r="I19" s="113">
        <v>0.02</v>
      </c>
      <c r="J19" s="113">
        <v>0.14</v>
      </c>
      <c r="K19" s="113">
        <v>0.05</v>
      </c>
    </row>
    <row r="20" spans="1:11" s="32" customFormat="1" ht="27" customHeight="1">
      <c r="A20" s="33" t="s">
        <v>165</v>
      </c>
      <c r="B20" s="116">
        <v>17</v>
      </c>
      <c r="C20" s="117">
        <v>61</v>
      </c>
      <c r="D20" s="117">
        <v>0.021</v>
      </c>
      <c r="E20" s="113">
        <v>5.54</v>
      </c>
      <c r="F20" s="113">
        <v>50.9</v>
      </c>
      <c r="G20" s="118">
        <v>0.003</v>
      </c>
      <c r="H20" s="113">
        <v>0.46</v>
      </c>
      <c r="I20" s="113">
        <v>0.02</v>
      </c>
      <c r="J20" s="113">
        <v>0.17</v>
      </c>
      <c r="K20" s="113">
        <v>0.06</v>
      </c>
    </row>
    <row r="21" spans="1:11" s="32" customFormat="1" ht="27" customHeight="1">
      <c r="A21" s="33" t="s">
        <v>166</v>
      </c>
      <c r="B21" s="116">
        <v>17</v>
      </c>
      <c r="C21" s="117">
        <v>93</v>
      </c>
      <c r="D21" s="117">
        <v>0.021</v>
      </c>
      <c r="E21" s="113">
        <v>5.79</v>
      </c>
      <c r="F21" s="113">
        <v>51.2</v>
      </c>
      <c r="G21" s="118">
        <v>0.004</v>
      </c>
      <c r="H21" s="113">
        <v>0.46</v>
      </c>
      <c r="I21" s="113">
        <v>0.02</v>
      </c>
      <c r="J21" s="113">
        <v>0.21</v>
      </c>
      <c r="K21" s="113">
        <v>0.07</v>
      </c>
    </row>
    <row r="22" spans="1:11" s="32" customFormat="1" ht="27" customHeight="1">
      <c r="A22" s="33" t="s">
        <v>167</v>
      </c>
      <c r="B22" s="116">
        <v>17</v>
      </c>
      <c r="C22" s="117">
        <v>65</v>
      </c>
      <c r="D22" s="117">
        <v>0.021</v>
      </c>
      <c r="E22" s="113">
        <v>2.89</v>
      </c>
      <c r="F22" s="113">
        <v>41</v>
      </c>
      <c r="G22" s="118">
        <v>0.004</v>
      </c>
      <c r="H22" s="113">
        <v>0.37</v>
      </c>
      <c r="I22" s="113">
        <v>0.02</v>
      </c>
      <c r="J22" s="113">
        <v>0.17</v>
      </c>
      <c r="K22" s="113">
        <v>0.06</v>
      </c>
    </row>
    <row r="23" spans="1:11" s="32" customFormat="1" ht="27" customHeight="1">
      <c r="A23" s="33" t="s">
        <v>168</v>
      </c>
      <c r="B23" s="116">
        <v>17</v>
      </c>
      <c r="C23" s="117">
        <v>51</v>
      </c>
      <c r="D23" s="117">
        <v>0.021</v>
      </c>
      <c r="E23" s="113">
        <v>1.99</v>
      </c>
      <c r="F23" s="113">
        <v>31.9</v>
      </c>
      <c r="G23" s="118">
        <v>0.003</v>
      </c>
      <c r="H23" s="113">
        <v>0.3</v>
      </c>
      <c r="I23" s="113">
        <v>0.01</v>
      </c>
      <c r="J23" s="113">
        <v>0.2</v>
      </c>
      <c r="K23" s="113">
        <v>0.05</v>
      </c>
    </row>
    <row r="24" spans="1:11" s="32" customFormat="1" ht="27" customHeight="1">
      <c r="A24" s="33" t="s">
        <v>169</v>
      </c>
      <c r="B24" s="116">
        <v>17</v>
      </c>
      <c r="C24" s="117">
        <v>50</v>
      </c>
      <c r="D24" s="117">
        <v>0.021</v>
      </c>
      <c r="E24" s="113">
        <v>0.96</v>
      </c>
      <c r="F24" s="113">
        <v>33.1</v>
      </c>
      <c r="G24" s="118">
        <v>0.004</v>
      </c>
      <c r="H24" s="113">
        <v>0.28</v>
      </c>
      <c r="I24" s="113">
        <v>0.01</v>
      </c>
      <c r="J24" s="113">
        <v>0.19</v>
      </c>
      <c r="K24" s="113">
        <v>0.06</v>
      </c>
    </row>
    <row r="25" spans="1:11" s="32" customFormat="1" ht="27" customHeight="1">
      <c r="A25" s="33" t="s">
        <v>170</v>
      </c>
      <c r="B25" s="116">
        <v>17</v>
      </c>
      <c r="C25" s="117">
        <v>48</v>
      </c>
      <c r="D25" s="117">
        <v>0.021</v>
      </c>
      <c r="E25" s="113">
        <v>6.79</v>
      </c>
      <c r="F25" s="113">
        <v>34.2</v>
      </c>
      <c r="G25" s="118">
        <v>0.003</v>
      </c>
      <c r="H25" s="113">
        <v>0.26</v>
      </c>
      <c r="I25" s="113">
        <v>0.01</v>
      </c>
      <c r="J25" s="113">
        <v>0.15</v>
      </c>
      <c r="K25" s="113">
        <v>0.05</v>
      </c>
    </row>
    <row r="26" spans="1:11" s="32" customFormat="1" ht="27" customHeight="1">
      <c r="A26" s="33" t="s">
        <v>171</v>
      </c>
      <c r="B26" s="116">
        <v>17</v>
      </c>
      <c r="C26" s="117">
        <v>53</v>
      </c>
      <c r="D26" s="117">
        <v>0.021</v>
      </c>
      <c r="E26" s="113">
        <v>6.44</v>
      </c>
      <c r="F26" s="113">
        <v>40.9</v>
      </c>
      <c r="G26" s="118">
        <v>0.004</v>
      </c>
      <c r="H26" s="113">
        <v>0.34</v>
      </c>
      <c r="I26" s="113">
        <v>0.02</v>
      </c>
      <c r="J26" s="113">
        <v>0.17</v>
      </c>
      <c r="K26" s="113">
        <v>0.07</v>
      </c>
    </row>
    <row r="27" spans="1:11" s="32" customFormat="1" ht="27" customHeight="1">
      <c r="A27" s="33" t="s">
        <v>172</v>
      </c>
      <c r="B27" s="116">
        <v>17</v>
      </c>
      <c r="C27" s="117">
        <v>59</v>
      </c>
      <c r="D27" s="117">
        <v>0.022</v>
      </c>
      <c r="E27" s="113">
        <v>6.33</v>
      </c>
      <c r="F27" s="113">
        <v>38.9</v>
      </c>
      <c r="G27" s="118">
        <v>0.003</v>
      </c>
      <c r="H27" s="113">
        <v>0.3</v>
      </c>
      <c r="I27" s="113">
        <v>0.01</v>
      </c>
      <c r="J27" s="113">
        <v>0.11</v>
      </c>
      <c r="K27" s="113">
        <v>0.05</v>
      </c>
    </row>
    <row r="28" spans="1:11" s="32" customFormat="1" ht="27" customHeight="1">
      <c r="A28" s="33" t="s">
        <v>173</v>
      </c>
      <c r="B28" s="116">
        <v>17</v>
      </c>
      <c r="C28" s="117">
        <v>36</v>
      </c>
      <c r="D28" s="117">
        <v>0.021</v>
      </c>
      <c r="E28" s="113">
        <v>13.74</v>
      </c>
      <c r="F28" s="113">
        <v>35.6</v>
      </c>
      <c r="G28" s="118">
        <v>0.003</v>
      </c>
      <c r="H28" s="113">
        <v>0.35</v>
      </c>
      <c r="I28" s="113">
        <v>0.02</v>
      </c>
      <c r="J28" s="113">
        <v>0.13</v>
      </c>
      <c r="K28" s="113">
        <v>0.05</v>
      </c>
    </row>
    <row r="29" spans="1:11" s="32" customFormat="1" ht="27" customHeight="1">
      <c r="A29" s="33" t="s">
        <v>174</v>
      </c>
      <c r="B29" s="116">
        <v>17</v>
      </c>
      <c r="C29" s="117">
        <v>79</v>
      </c>
      <c r="D29" s="117">
        <v>0.021</v>
      </c>
      <c r="E29" s="113">
        <v>8.44</v>
      </c>
      <c r="F29" s="113">
        <v>39.8</v>
      </c>
      <c r="G29" s="118">
        <v>0.003</v>
      </c>
      <c r="H29" s="113">
        <v>0.38</v>
      </c>
      <c r="I29" s="113">
        <v>0.01</v>
      </c>
      <c r="J29" s="113">
        <v>0.11</v>
      </c>
      <c r="K29" s="113">
        <v>0.05</v>
      </c>
    </row>
    <row r="30" spans="1:12" ht="1.5" customHeight="1" thickBot="1">
      <c r="A30" s="119"/>
      <c r="B30" s="94"/>
      <c r="C30" s="120"/>
      <c r="D30" s="121"/>
      <c r="E30" s="122"/>
      <c r="F30" s="122"/>
      <c r="G30" s="121"/>
      <c r="H30" s="122"/>
      <c r="I30" s="121"/>
      <c r="J30" s="122"/>
      <c r="K30" s="121"/>
      <c r="L30" s="98"/>
    </row>
    <row r="31" spans="1:11" s="32" customFormat="1" ht="13.5" customHeight="1">
      <c r="A31" s="185" t="s">
        <v>276</v>
      </c>
      <c r="B31" s="123"/>
      <c r="C31" s="46"/>
      <c r="D31" s="124"/>
      <c r="E31" s="46"/>
      <c r="F31" s="125" t="s">
        <v>70</v>
      </c>
      <c r="G31" s="46"/>
      <c r="H31" s="46"/>
      <c r="I31" s="46"/>
      <c r="J31" s="46"/>
      <c r="K31" s="46"/>
    </row>
    <row r="32" spans="1:11" s="32" customFormat="1" ht="13.5" customHeight="1">
      <c r="A32" s="274"/>
      <c r="B32" s="274"/>
      <c r="C32" s="274"/>
      <c r="D32" s="274"/>
      <c r="E32" s="274"/>
      <c r="F32" s="276"/>
      <c r="G32" s="276"/>
      <c r="H32" s="276"/>
      <c r="I32" s="276"/>
      <c r="J32" s="276"/>
      <c r="K32" s="276"/>
    </row>
    <row r="33" spans="1:11" s="32" customFormat="1" ht="13.5" customHeight="1">
      <c r="A33" s="126"/>
      <c r="B33" s="123"/>
      <c r="C33" s="46"/>
      <c r="D33" s="124"/>
      <c r="E33" s="46"/>
      <c r="F33" s="98"/>
      <c r="G33" s="99"/>
      <c r="H33" s="99"/>
      <c r="I33" s="99"/>
      <c r="J33" s="99"/>
      <c r="K33" s="99"/>
    </row>
    <row r="34" s="128" customFormat="1" ht="13.5" customHeight="1">
      <c r="A34" s="127"/>
    </row>
    <row r="35" s="128" customFormat="1" ht="13.5" customHeight="1">
      <c r="A35" s="127"/>
    </row>
  </sheetData>
  <sheetProtection formatCells="0" formatRows="0" insertRows="0" deleteRows="0"/>
  <mergeCells count="16">
    <mergeCell ref="A32:E32"/>
    <mergeCell ref="H5:H6"/>
    <mergeCell ref="I5:I6"/>
    <mergeCell ref="J5:J6"/>
    <mergeCell ref="K5:K6"/>
    <mergeCell ref="F32:K32"/>
    <mergeCell ref="A2:E2"/>
    <mergeCell ref="F2:K2"/>
    <mergeCell ref="B4:B6"/>
    <mergeCell ref="C4:E4"/>
    <mergeCell ref="A4:A7"/>
    <mergeCell ref="F4:K4"/>
    <mergeCell ref="C5:C6"/>
    <mergeCell ref="E5:E6"/>
    <mergeCell ref="F5:F6"/>
    <mergeCell ref="G5:G6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Normal="85" zoomScaleSheetLayoutView="100" zoomScalePageLayoutView="0" workbookViewId="0" topLeftCell="A1">
      <selection activeCell="R27" sqref="R27"/>
    </sheetView>
  </sheetViews>
  <sheetFormatPr defaultColWidth="9.00390625" defaultRowHeight="16.5"/>
  <cols>
    <col min="1" max="1" width="15.625" style="46" customWidth="1"/>
    <col min="2" max="2" width="13.625" style="46" customWidth="1"/>
    <col min="3" max="12" width="14.625" style="46" customWidth="1"/>
    <col min="13" max="16384" width="9.00390625" style="46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51"/>
      <c r="L1" s="3" t="s">
        <v>1</v>
      </c>
      <c r="S1" s="4"/>
      <c r="T1" s="6"/>
      <c r="U1" s="4"/>
    </row>
    <row r="2" spans="1:20" s="10" customFormat="1" ht="31.5" customHeight="1">
      <c r="A2" s="282" t="s">
        <v>215</v>
      </c>
      <c r="B2" s="282"/>
      <c r="C2" s="282"/>
      <c r="D2" s="282"/>
      <c r="E2" s="282"/>
      <c r="F2" s="282"/>
      <c r="G2" s="282" t="s">
        <v>11</v>
      </c>
      <c r="H2" s="282"/>
      <c r="I2" s="282"/>
      <c r="J2" s="282"/>
      <c r="K2" s="282"/>
      <c r="L2" s="282"/>
      <c r="M2" s="52"/>
      <c r="O2" s="52"/>
      <c r="P2" s="52"/>
      <c r="Q2" s="52"/>
      <c r="R2" s="52"/>
      <c r="S2" s="52"/>
      <c r="T2" s="52"/>
    </row>
    <row r="3" spans="1:20" s="6" customFormat="1" ht="15" customHeight="1" thickBot="1">
      <c r="A3" s="3"/>
      <c r="B3" s="3"/>
      <c r="C3" s="3"/>
      <c r="D3" s="3"/>
      <c r="E3" s="102"/>
      <c r="F3" s="102" t="s">
        <v>195</v>
      </c>
      <c r="G3" s="3"/>
      <c r="H3" s="3"/>
      <c r="I3" s="3"/>
      <c r="J3" s="102"/>
      <c r="K3" s="3"/>
      <c r="L3" s="102" t="s">
        <v>67</v>
      </c>
      <c r="M3" s="53"/>
      <c r="N3" s="4"/>
      <c r="O3" s="53"/>
      <c r="P3" s="53"/>
      <c r="Q3" s="53"/>
      <c r="R3" s="53"/>
      <c r="S3" s="53"/>
      <c r="T3" s="53"/>
    </row>
    <row r="4" spans="1:21" s="57" customFormat="1" ht="19.5" customHeight="1">
      <c r="A4" s="54"/>
      <c r="B4" s="283" t="s">
        <v>212</v>
      </c>
      <c r="C4" s="285" t="s">
        <v>213</v>
      </c>
      <c r="D4" s="286"/>
      <c r="E4" s="289" t="s">
        <v>214</v>
      </c>
      <c r="F4" s="290"/>
      <c r="G4" s="291"/>
      <c r="H4" s="291"/>
      <c r="I4" s="290"/>
      <c r="J4" s="290"/>
      <c r="K4" s="292" t="s">
        <v>5</v>
      </c>
      <c r="L4" s="292"/>
      <c r="M4" s="297"/>
      <c r="N4" s="297"/>
      <c r="O4" s="297"/>
      <c r="P4" s="297"/>
      <c r="Q4" s="295"/>
      <c r="R4" s="295"/>
      <c r="S4" s="295"/>
      <c r="T4" s="295"/>
      <c r="U4" s="56"/>
    </row>
    <row r="5" spans="1:21" s="57" customFormat="1" ht="19.5" customHeight="1">
      <c r="A5" s="58" t="s">
        <v>196</v>
      </c>
      <c r="B5" s="284"/>
      <c r="C5" s="287"/>
      <c r="D5" s="288"/>
      <c r="E5" s="300" t="s">
        <v>197</v>
      </c>
      <c r="F5" s="294"/>
      <c r="G5" s="277" t="s">
        <v>198</v>
      </c>
      <c r="H5" s="294"/>
      <c r="I5" s="277" t="s">
        <v>199</v>
      </c>
      <c r="J5" s="294"/>
      <c r="K5" s="277" t="s">
        <v>200</v>
      </c>
      <c r="L5" s="277"/>
      <c r="M5" s="295"/>
      <c r="N5" s="295"/>
      <c r="O5" s="295"/>
      <c r="P5" s="295"/>
      <c r="Q5" s="295"/>
      <c r="R5" s="295"/>
      <c r="S5" s="295"/>
      <c r="T5" s="295"/>
      <c r="U5" s="56"/>
    </row>
    <row r="6" spans="1:21" s="57" customFormat="1" ht="19.5" customHeight="1">
      <c r="A6" s="58"/>
      <c r="B6" s="284"/>
      <c r="C6" s="293" t="s">
        <v>10</v>
      </c>
      <c r="D6" s="281"/>
      <c r="E6" s="293" t="s">
        <v>72</v>
      </c>
      <c r="F6" s="281"/>
      <c r="G6" s="280" t="s">
        <v>73</v>
      </c>
      <c r="H6" s="281"/>
      <c r="I6" s="280" t="s">
        <v>74</v>
      </c>
      <c r="J6" s="281"/>
      <c r="K6" s="280" t="s">
        <v>77</v>
      </c>
      <c r="L6" s="280"/>
      <c r="M6" s="295"/>
      <c r="N6" s="295"/>
      <c r="O6" s="295"/>
      <c r="P6" s="295"/>
      <c r="Q6" s="295"/>
      <c r="R6" s="295"/>
      <c r="S6" s="295"/>
      <c r="T6" s="295"/>
      <c r="U6" s="56"/>
    </row>
    <row r="7" spans="1:21" s="57" customFormat="1" ht="18" customHeight="1">
      <c r="A7" s="58" t="s">
        <v>9</v>
      </c>
      <c r="B7" s="278" t="s">
        <v>80</v>
      </c>
      <c r="C7" s="59" t="s">
        <v>201</v>
      </c>
      <c r="D7" s="59" t="s">
        <v>202</v>
      </c>
      <c r="E7" s="61" t="s">
        <v>201</v>
      </c>
      <c r="F7" s="60" t="s">
        <v>202</v>
      </c>
      <c r="G7" s="59" t="s">
        <v>201</v>
      </c>
      <c r="H7" s="59" t="s">
        <v>202</v>
      </c>
      <c r="I7" s="61" t="s">
        <v>201</v>
      </c>
      <c r="J7" s="59" t="s">
        <v>202</v>
      </c>
      <c r="K7" s="59" t="s">
        <v>201</v>
      </c>
      <c r="L7" s="62" t="s">
        <v>202</v>
      </c>
      <c r="M7" s="55"/>
      <c r="N7" s="55"/>
      <c r="O7" s="55"/>
      <c r="P7" s="55"/>
      <c r="Q7" s="55"/>
      <c r="R7" s="55"/>
      <c r="S7" s="55"/>
      <c r="T7" s="55"/>
      <c r="U7" s="56"/>
    </row>
    <row r="8" spans="1:21" s="57" customFormat="1" ht="31.5" customHeight="1" thickBot="1">
      <c r="A8" s="63"/>
      <c r="B8" s="279"/>
      <c r="C8" s="64" t="s">
        <v>8</v>
      </c>
      <c r="D8" s="64" t="s">
        <v>7</v>
      </c>
      <c r="E8" s="65" t="s">
        <v>8</v>
      </c>
      <c r="F8" s="65" t="s">
        <v>7</v>
      </c>
      <c r="G8" s="64" t="s">
        <v>8</v>
      </c>
      <c r="H8" s="64" t="s">
        <v>7</v>
      </c>
      <c r="I8" s="64" t="s">
        <v>8</v>
      </c>
      <c r="J8" s="64" t="s">
        <v>7</v>
      </c>
      <c r="K8" s="64" t="s">
        <v>8</v>
      </c>
      <c r="L8" s="66" t="s">
        <v>7</v>
      </c>
      <c r="M8" s="55"/>
      <c r="N8" s="55"/>
      <c r="O8" s="55"/>
      <c r="P8" s="55"/>
      <c r="Q8" s="55"/>
      <c r="R8" s="55"/>
      <c r="S8" s="55"/>
      <c r="T8" s="55"/>
      <c r="U8" s="56"/>
    </row>
    <row r="9" spans="1:21" s="5" customFormat="1" ht="43.5" customHeight="1">
      <c r="A9" s="67" t="s">
        <v>203</v>
      </c>
      <c r="B9" s="68">
        <v>8</v>
      </c>
      <c r="C9" s="69">
        <f>SUM(E9,G9,I9,K9,)</f>
        <v>11</v>
      </c>
      <c r="D9" s="70">
        <v>34.375</v>
      </c>
      <c r="E9" s="69">
        <v>3</v>
      </c>
      <c r="F9" s="70">
        <v>37.5</v>
      </c>
      <c r="G9" s="69">
        <v>3</v>
      </c>
      <c r="H9" s="70">
        <v>37.5</v>
      </c>
      <c r="I9" s="69">
        <v>3</v>
      </c>
      <c r="J9" s="70">
        <v>37.5</v>
      </c>
      <c r="K9" s="69">
        <v>2</v>
      </c>
      <c r="L9" s="70">
        <v>25</v>
      </c>
      <c r="M9" s="71"/>
      <c r="N9" s="72"/>
      <c r="O9" s="71"/>
      <c r="P9" s="72"/>
      <c r="Q9" s="71"/>
      <c r="R9" s="72"/>
      <c r="S9" s="71"/>
      <c r="T9" s="72"/>
      <c r="U9" s="4"/>
    </row>
    <row r="10" spans="1:21" s="5" customFormat="1" ht="43.5" customHeight="1" thickBot="1">
      <c r="A10" s="73" t="s">
        <v>204</v>
      </c>
      <c r="B10" s="74">
        <v>10</v>
      </c>
      <c r="C10" s="69">
        <f>SUM(E10,G10,I10,K10,)</f>
        <v>15</v>
      </c>
      <c r="D10" s="70">
        <v>37.5</v>
      </c>
      <c r="E10" s="75">
        <v>4</v>
      </c>
      <c r="F10" s="76">
        <v>40</v>
      </c>
      <c r="G10" s="75">
        <v>4</v>
      </c>
      <c r="H10" s="76">
        <v>40</v>
      </c>
      <c r="I10" s="75">
        <v>4</v>
      </c>
      <c r="J10" s="76">
        <v>40</v>
      </c>
      <c r="K10" s="75">
        <v>3</v>
      </c>
      <c r="L10" s="76">
        <v>30</v>
      </c>
      <c r="M10" s="71"/>
      <c r="N10" s="72"/>
      <c r="O10" s="71"/>
      <c r="P10" s="72"/>
      <c r="Q10" s="71"/>
      <c r="R10" s="72"/>
      <c r="S10" s="71"/>
      <c r="T10" s="72"/>
      <c r="U10" s="4"/>
    </row>
    <row r="11" spans="1:20" s="6" customFormat="1" ht="19.5" customHeight="1" thickBot="1">
      <c r="A11" s="3"/>
      <c r="B11" s="3"/>
      <c r="C11" s="77"/>
      <c r="D11" s="77"/>
      <c r="E11" s="103"/>
      <c r="F11" s="77"/>
      <c r="G11" s="3"/>
      <c r="H11" s="3"/>
      <c r="I11" s="3"/>
      <c r="J11" s="102"/>
      <c r="K11" s="3"/>
      <c r="L11" s="3"/>
      <c r="M11" s="53"/>
      <c r="N11" s="53"/>
      <c r="O11" s="53"/>
      <c r="P11" s="53"/>
      <c r="Q11" s="53"/>
      <c r="R11" s="53"/>
      <c r="S11" s="53"/>
      <c r="T11" s="53"/>
    </row>
    <row r="12" spans="1:12" s="32" customFormat="1" ht="19.5" customHeight="1">
      <c r="A12" s="212" t="s">
        <v>267</v>
      </c>
      <c r="B12" s="304" t="s">
        <v>269</v>
      </c>
      <c r="C12" s="310" t="s">
        <v>107</v>
      </c>
      <c r="D12" s="311"/>
      <c r="E12" s="311"/>
      <c r="F12" s="312"/>
      <c r="G12" s="303" t="s">
        <v>205</v>
      </c>
      <c r="H12" s="303"/>
      <c r="I12" s="303"/>
      <c r="J12" s="303"/>
      <c r="K12" s="303"/>
      <c r="L12" s="303"/>
    </row>
    <row r="13" spans="1:12" s="32" customFormat="1" ht="30" customHeight="1">
      <c r="A13" s="104" t="s">
        <v>270</v>
      </c>
      <c r="B13" s="305"/>
      <c r="C13" s="313"/>
      <c r="D13" s="314"/>
      <c r="E13" s="314"/>
      <c r="F13" s="315"/>
      <c r="G13" s="299" t="s">
        <v>206</v>
      </c>
      <c r="H13" s="306"/>
      <c r="I13" s="299" t="s">
        <v>207</v>
      </c>
      <c r="J13" s="306"/>
      <c r="K13" s="298" t="s">
        <v>208</v>
      </c>
      <c r="L13" s="299"/>
    </row>
    <row r="14" spans="1:12" s="32" customFormat="1" ht="19.5" customHeight="1">
      <c r="A14" s="104"/>
      <c r="B14" s="278" t="s">
        <v>80</v>
      </c>
      <c r="C14" s="270" t="s">
        <v>201</v>
      </c>
      <c r="D14" s="263"/>
      <c r="E14" s="270" t="s">
        <v>209</v>
      </c>
      <c r="F14" s="263"/>
      <c r="G14" s="80" t="s">
        <v>201</v>
      </c>
      <c r="H14" s="80" t="s">
        <v>209</v>
      </c>
      <c r="I14" s="81" t="s">
        <v>201</v>
      </c>
      <c r="J14" s="81" t="s">
        <v>209</v>
      </c>
      <c r="K14" s="81" t="s">
        <v>201</v>
      </c>
      <c r="L14" s="79" t="s">
        <v>209</v>
      </c>
    </row>
    <row r="15" spans="1:12" s="32" customFormat="1" ht="34.5" customHeight="1" thickBot="1">
      <c r="A15" s="82" t="s">
        <v>268</v>
      </c>
      <c r="B15" s="279"/>
      <c r="C15" s="301" t="s">
        <v>33</v>
      </c>
      <c r="D15" s="302"/>
      <c r="E15" s="301" t="s">
        <v>7</v>
      </c>
      <c r="F15" s="302"/>
      <c r="G15" s="85" t="s">
        <v>34</v>
      </c>
      <c r="H15" s="83" t="s">
        <v>35</v>
      </c>
      <c r="I15" s="83" t="s">
        <v>36</v>
      </c>
      <c r="J15" s="83" t="s">
        <v>35</v>
      </c>
      <c r="K15" s="83" t="s">
        <v>8</v>
      </c>
      <c r="L15" s="83" t="s">
        <v>35</v>
      </c>
    </row>
    <row r="16" spans="1:12" s="32" customFormat="1" ht="43.5" customHeight="1">
      <c r="A16" s="33" t="s">
        <v>110</v>
      </c>
      <c r="B16" s="3">
        <v>8</v>
      </c>
      <c r="C16" s="210"/>
      <c r="D16" s="210">
        <v>9</v>
      </c>
      <c r="E16" s="209"/>
      <c r="F16" s="209">
        <f>D16/(B16*3)*100</f>
        <v>37.5</v>
      </c>
      <c r="G16" s="3">
        <v>4</v>
      </c>
      <c r="H16" s="86">
        <f>G16/$B16*100</f>
        <v>50</v>
      </c>
      <c r="I16" s="87">
        <v>2</v>
      </c>
      <c r="J16" s="86">
        <f>I16/$B16*100</f>
        <v>25</v>
      </c>
      <c r="K16" s="87">
        <v>3</v>
      </c>
      <c r="L16" s="86">
        <f>K16/$B16*100</f>
        <v>37.5</v>
      </c>
    </row>
    <row r="17" spans="1:12" s="32" customFormat="1" ht="43.5" customHeight="1">
      <c r="A17" s="33" t="s">
        <v>111</v>
      </c>
      <c r="B17" s="88">
        <v>12</v>
      </c>
      <c r="C17" s="98"/>
      <c r="D17" s="98">
        <v>5</v>
      </c>
      <c r="E17" s="209"/>
      <c r="F17" s="209">
        <f>D17/(B17*3)*100</f>
        <v>13.88888888888889</v>
      </c>
      <c r="G17" s="89">
        <v>2</v>
      </c>
      <c r="H17" s="86">
        <f>G17/$B17*100</f>
        <v>16.666666666666664</v>
      </c>
      <c r="I17" s="89" t="s">
        <v>4</v>
      </c>
      <c r="J17" s="89" t="s">
        <v>4</v>
      </c>
      <c r="K17" s="89">
        <v>3</v>
      </c>
      <c r="L17" s="86">
        <f>K17/$B17*100</f>
        <v>25</v>
      </c>
    </row>
    <row r="18" spans="1:12" s="32" customFormat="1" ht="43.5" customHeight="1">
      <c r="A18" s="33" t="s">
        <v>112</v>
      </c>
      <c r="B18" s="90">
        <v>12</v>
      </c>
      <c r="C18" s="296" t="s">
        <v>0</v>
      </c>
      <c r="D18" s="296"/>
      <c r="E18" s="296" t="s">
        <v>4</v>
      </c>
      <c r="F18" s="296"/>
      <c r="G18" s="89" t="s">
        <v>4</v>
      </c>
      <c r="H18" s="89" t="s">
        <v>4</v>
      </c>
      <c r="I18" s="89" t="s">
        <v>4</v>
      </c>
      <c r="J18" s="89" t="s">
        <v>4</v>
      </c>
      <c r="K18" s="89" t="s">
        <v>4</v>
      </c>
      <c r="L18" s="89" t="s">
        <v>4</v>
      </c>
    </row>
    <row r="19" spans="1:12" s="32" customFormat="1" ht="43.5" customHeight="1">
      <c r="A19" s="33" t="s">
        <v>210</v>
      </c>
      <c r="B19" s="90">
        <v>12</v>
      </c>
      <c r="C19" s="296" t="s">
        <v>0</v>
      </c>
      <c r="D19" s="296"/>
      <c r="E19" s="296" t="s">
        <v>0</v>
      </c>
      <c r="F19" s="296"/>
      <c r="G19" s="89" t="s">
        <v>0</v>
      </c>
      <c r="H19" s="89" t="s">
        <v>0</v>
      </c>
      <c r="I19" s="89" t="s">
        <v>0</v>
      </c>
      <c r="J19" s="89" t="s">
        <v>0</v>
      </c>
      <c r="K19" s="89" t="s">
        <v>0</v>
      </c>
      <c r="L19" s="89" t="s">
        <v>0</v>
      </c>
    </row>
    <row r="20" spans="1:12" s="32" customFormat="1" ht="43.5" customHeight="1">
      <c r="A20" s="33" t="s">
        <v>114</v>
      </c>
      <c r="B20" s="90">
        <v>12</v>
      </c>
      <c r="C20" s="296" t="s">
        <v>0</v>
      </c>
      <c r="D20" s="296"/>
      <c r="E20" s="296" t="s">
        <v>0</v>
      </c>
      <c r="F20" s="296"/>
      <c r="G20" s="89" t="s">
        <v>0</v>
      </c>
      <c r="H20" s="89" t="s">
        <v>0</v>
      </c>
      <c r="I20" s="89" t="s">
        <v>0</v>
      </c>
      <c r="J20" s="89" t="s">
        <v>0</v>
      </c>
      <c r="K20" s="89" t="s">
        <v>0</v>
      </c>
      <c r="L20" s="89" t="s">
        <v>0</v>
      </c>
    </row>
    <row r="21" spans="1:21" s="5" customFormat="1" ht="43.5" customHeight="1">
      <c r="A21" s="67" t="s">
        <v>211</v>
      </c>
      <c r="B21" s="91">
        <v>12</v>
      </c>
      <c r="C21" s="296" t="s">
        <v>0</v>
      </c>
      <c r="D21" s="296"/>
      <c r="E21" s="296" t="s">
        <v>0</v>
      </c>
      <c r="F21" s="296"/>
      <c r="G21" s="89" t="s">
        <v>0</v>
      </c>
      <c r="H21" s="89" t="s">
        <v>0</v>
      </c>
      <c r="I21" s="89" t="s">
        <v>0</v>
      </c>
      <c r="J21" s="89" t="s">
        <v>0</v>
      </c>
      <c r="K21" s="89" t="s">
        <v>0</v>
      </c>
      <c r="L21" s="89" t="s">
        <v>0</v>
      </c>
      <c r="M21" s="71"/>
      <c r="N21" s="72"/>
      <c r="O21" s="71"/>
      <c r="P21" s="72"/>
      <c r="Q21" s="71"/>
      <c r="R21" s="72"/>
      <c r="S21" s="71"/>
      <c r="T21" s="72"/>
      <c r="U21" s="4"/>
    </row>
    <row r="22" spans="1:21" s="5" customFormat="1" ht="43.5" customHeight="1">
      <c r="A22" s="67" t="s">
        <v>288</v>
      </c>
      <c r="B22" s="91">
        <v>12</v>
      </c>
      <c r="C22" s="88"/>
      <c r="D22" s="88">
        <v>5</v>
      </c>
      <c r="E22" s="88"/>
      <c r="F22" s="222">
        <v>13.88888888888889</v>
      </c>
      <c r="G22" s="89">
        <v>2</v>
      </c>
      <c r="H22" s="223">
        <v>16.666666666666664</v>
      </c>
      <c r="I22" s="89">
        <v>1</v>
      </c>
      <c r="J22" s="223">
        <v>8.333333333333332</v>
      </c>
      <c r="K22" s="89">
        <v>2</v>
      </c>
      <c r="L22" s="223">
        <v>16.666666666666664</v>
      </c>
      <c r="M22" s="71"/>
      <c r="N22" s="72"/>
      <c r="O22" s="71"/>
      <c r="P22" s="72"/>
      <c r="Q22" s="71"/>
      <c r="R22" s="72"/>
      <c r="S22" s="71"/>
      <c r="T22" s="72"/>
      <c r="U22" s="4"/>
    </row>
    <row r="23" spans="1:21" s="5" customFormat="1" ht="43.5" customHeight="1">
      <c r="A23" s="67" t="s">
        <v>282</v>
      </c>
      <c r="B23" s="91">
        <v>12</v>
      </c>
      <c r="C23" s="296">
        <v>6</v>
      </c>
      <c r="D23" s="307"/>
      <c r="E23" s="296">
        <v>16.67</v>
      </c>
      <c r="F23" s="307"/>
      <c r="G23" s="89">
        <v>3</v>
      </c>
      <c r="H23" s="211">
        <v>25</v>
      </c>
      <c r="I23" s="89">
        <v>1</v>
      </c>
      <c r="J23" s="211">
        <v>8.33</v>
      </c>
      <c r="K23" s="89">
        <v>2</v>
      </c>
      <c r="L23" s="211">
        <v>16.67</v>
      </c>
      <c r="M23" s="71"/>
      <c r="N23" s="72"/>
      <c r="O23" s="71"/>
      <c r="P23" s="72"/>
      <c r="Q23" s="71"/>
      <c r="R23" s="72"/>
      <c r="S23" s="71"/>
      <c r="T23" s="72"/>
      <c r="U23" s="4"/>
    </row>
    <row r="24" spans="1:12" ht="3" customHeight="1" thickBo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49" s="97" customFormat="1" ht="14.25" customHeight="1">
      <c r="A25" s="95" t="s">
        <v>175</v>
      </c>
      <c r="B25" s="95"/>
      <c r="C25" s="95"/>
      <c r="D25" s="95"/>
      <c r="E25" s="95"/>
      <c r="F25" s="95"/>
      <c r="G25" s="105" t="s">
        <v>71</v>
      </c>
      <c r="H25" s="95"/>
      <c r="I25" s="95"/>
      <c r="J25" s="95"/>
      <c r="K25" s="105"/>
      <c r="L25" s="95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</row>
    <row r="26" spans="1:12" s="32" customFormat="1" ht="14.25" customHeight="1">
      <c r="A26" s="98" t="s">
        <v>262</v>
      </c>
      <c r="B26" s="98"/>
      <c r="C26" s="98"/>
      <c r="D26" s="98"/>
      <c r="E26" s="98"/>
      <c r="F26" s="99"/>
      <c r="G26" s="98" t="s">
        <v>263</v>
      </c>
      <c r="H26" s="99"/>
      <c r="I26" s="99"/>
      <c r="J26" s="99"/>
      <c r="K26" s="99"/>
      <c r="L26" s="99"/>
    </row>
    <row r="27" spans="1:12" s="32" customFormat="1" ht="14.25" customHeight="1">
      <c r="A27" s="1" t="s">
        <v>256</v>
      </c>
      <c r="B27" s="1"/>
      <c r="C27" s="1"/>
      <c r="D27" s="1"/>
      <c r="E27" s="1"/>
      <c r="F27" s="99"/>
      <c r="G27" s="98" t="s">
        <v>264</v>
      </c>
      <c r="H27" s="99"/>
      <c r="I27" s="99"/>
      <c r="J27" s="99"/>
      <c r="K27" s="99"/>
      <c r="L27" s="99"/>
    </row>
    <row r="28" spans="1:12" s="101" customFormat="1" ht="12" customHeight="1">
      <c r="A28" s="101" t="s">
        <v>275</v>
      </c>
      <c r="G28" s="308" t="s">
        <v>257</v>
      </c>
      <c r="H28" s="308"/>
      <c r="I28" s="308"/>
      <c r="J28" s="308"/>
      <c r="K28" s="308"/>
      <c r="L28" s="308"/>
    </row>
    <row r="29" spans="7:12" s="101" customFormat="1" ht="12" customHeight="1">
      <c r="G29" s="309"/>
      <c r="H29" s="309"/>
      <c r="I29" s="309"/>
      <c r="J29" s="309"/>
      <c r="K29" s="309"/>
      <c r="L29" s="309"/>
    </row>
    <row r="30" ht="12.75">
      <c r="G30" s="46" t="s">
        <v>258</v>
      </c>
    </row>
  </sheetData>
  <sheetProtection formatCells="0" formatRows="0" insertRows="0" deleteRows="0"/>
  <mergeCells count="49">
    <mergeCell ref="C23:D23"/>
    <mergeCell ref="E23:F23"/>
    <mergeCell ref="G28:L28"/>
    <mergeCell ref="G29:L29"/>
    <mergeCell ref="E20:F20"/>
    <mergeCell ref="C12:F13"/>
    <mergeCell ref="C14:D14"/>
    <mergeCell ref="E14:F14"/>
    <mergeCell ref="E19:F19"/>
    <mergeCell ref="C15:D15"/>
    <mergeCell ref="E15:F15"/>
    <mergeCell ref="C19:D19"/>
    <mergeCell ref="G12:L12"/>
    <mergeCell ref="B12:B13"/>
    <mergeCell ref="C21:D21"/>
    <mergeCell ref="E21:F21"/>
    <mergeCell ref="G13:H13"/>
    <mergeCell ref="B14:B15"/>
    <mergeCell ref="I13:J13"/>
    <mergeCell ref="O6:P6"/>
    <mergeCell ref="I6:J6"/>
    <mergeCell ref="C18:D18"/>
    <mergeCell ref="E18:F18"/>
    <mergeCell ref="C20:D20"/>
    <mergeCell ref="M4:P4"/>
    <mergeCell ref="K6:L6"/>
    <mergeCell ref="K13:L13"/>
    <mergeCell ref="E5:F5"/>
    <mergeCell ref="G5:H5"/>
    <mergeCell ref="E6:F6"/>
    <mergeCell ref="I5:J5"/>
    <mergeCell ref="Q4:T4"/>
    <mergeCell ref="Q5:R5"/>
    <mergeCell ref="S5:T5"/>
    <mergeCell ref="S6:T6"/>
    <mergeCell ref="M6:N6"/>
    <mergeCell ref="M5:N5"/>
    <mergeCell ref="O5:P5"/>
    <mergeCell ref="Q6:R6"/>
    <mergeCell ref="K5:L5"/>
    <mergeCell ref="B7:B8"/>
    <mergeCell ref="G6:H6"/>
    <mergeCell ref="A2:F2"/>
    <mergeCell ref="G2:L2"/>
    <mergeCell ref="B4:B6"/>
    <mergeCell ref="C4:D5"/>
    <mergeCell ref="E4:J4"/>
    <mergeCell ref="K4:L4"/>
    <mergeCell ref="C6:D6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SheetLayoutView="100" zoomScalePageLayoutView="0" workbookViewId="0" topLeftCell="A13">
      <selection activeCell="R27" sqref="R27"/>
    </sheetView>
  </sheetViews>
  <sheetFormatPr defaultColWidth="9.00390625" defaultRowHeight="16.5"/>
  <cols>
    <col min="1" max="1" width="15.625" style="46" customWidth="1"/>
    <col min="2" max="2" width="13.625" style="46" customWidth="1"/>
    <col min="3" max="12" width="14.625" style="46" customWidth="1"/>
    <col min="13" max="16384" width="9.00390625" style="46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51"/>
      <c r="L1" s="3" t="s">
        <v>17</v>
      </c>
      <c r="S1" s="4"/>
      <c r="T1" s="6"/>
      <c r="U1" s="4"/>
    </row>
    <row r="2" spans="1:20" s="10" customFormat="1" ht="31.5" customHeight="1">
      <c r="A2" s="282" t="s">
        <v>217</v>
      </c>
      <c r="B2" s="282"/>
      <c r="C2" s="282"/>
      <c r="D2" s="282"/>
      <c r="E2" s="282"/>
      <c r="F2" s="282"/>
      <c r="G2" s="282" t="s">
        <v>16</v>
      </c>
      <c r="H2" s="282"/>
      <c r="I2" s="282"/>
      <c r="J2" s="282"/>
      <c r="K2" s="282"/>
      <c r="L2" s="282"/>
      <c r="M2" s="52"/>
      <c r="O2" s="52"/>
      <c r="P2" s="52"/>
      <c r="Q2" s="52"/>
      <c r="R2" s="52"/>
      <c r="S2" s="52"/>
      <c r="T2" s="52"/>
    </row>
    <row r="3" spans="1:20" s="6" customFormat="1" ht="15" customHeight="1" thickBot="1">
      <c r="A3" s="3"/>
      <c r="B3" s="3"/>
      <c r="C3" s="3"/>
      <c r="D3" s="3"/>
      <c r="E3" s="3"/>
      <c r="F3" s="3" t="s">
        <v>216</v>
      </c>
      <c r="G3" s="3"/>
      <c r="H3" s="3"/>
      <c r="I3" s="3"/>
      <c r="J3" s="3"/>
      <c r="K3" s="3"/>
      <c r="L3" s="3" t="s">
        <v>37</v>
      </c>
      <c r="M3" s="53"/>
      <c r="N3" s="4"/>
      <c r="O3" s="53"/>
      <c r="P3" s="53"/>
      <c r="Q3" s="53"/>
      <c r="R3" s="53"/>
      <c r="S3" s="53"/>
      <c r="T3" s="53"/>
    </row>
    <row r="4" spans="1:21" s="57" customFormat="1" ht="19.5" customHeight="1">
      <c r="A4" s="54"/>
      <c r="B4" s="283" t="s">
        <v>212</v>
      </c>
      <c r="C4" s="285" t="s">
        <v>213</v>
      </c>
      <c r="D4" s="286"/>
      <c r="E4" s="289" t="s">
        <v>214</v>
      </c>
      <c r="F4" s="290"/>
      <c r="G4" s="291"/>
      <c r="H4" s="291"/>
      <c r="I4" s="290"/>
      <c r="J4" s="290"/>
      <c r="K4" s="292" t="s">
        <v>5</v>
      </c>
      <c r="L4" s="292"/>
      <c r="M4" s="297"/>
      <c r="N4" s="297"/>
      <c r="O4" s="297"/>
      <c r="P4" s="297"/>
      <c r="Q4" s="295"/>
      <c r="R4" s="295"/>
      <c r="S4" s="295"/>
      <c r="T4" s="295"/>
      <c r="U4" s="56"/>
    </row>
    <row r="5" spans="1:21" s="57" customFormat="1" ht="19.5" customHeight="1">
      <c r="A5" s="58" t="s">
        <v>196</v>
      </c>
      <c r="B5" s="284"/>
      <c r="C5" s="287"/>
      <c r="D5" s="288"/>
      <c r="E5" s="300" t="s">
        <v>197</v>
      </c>
      <c r="F5" s="294"/>
      <c r="G5" s="277" t="s">
        <v>198</v>
      </c>
      <c r="H5" s="294"/>
      <c r="I5" s="277" t="s">
        <v>199</v>
      </c>
      <c r="J5" s="294"/>
      <c r="K5" s="277" t="s">
        <v>200</v>
      </c>
      <c r="L5" s="277"/>
      <c r="M5" s="295"/>
      <c r="N5" s="295"/>
      <c r="O5" s="295"/>
      <c r="P5" s="295"/>
      <c r="Q5" s="295"/>
      <c r="R5" s="295"/>
      <c r="S5" s="295"/>
      <c r="T5" s="295"/>
      <c r="U5" s="56"/>
    </row>
    <row r="6" spans="1:21" s="57" customFormat="1" ht="19.5" customHeight="1">
      <c r="A6" s="58"/>
      <c r="B6" s="284"/>
      <c r="C6" s="293" t="s">
        <v>15</v>
      </c>
      <c r="D6" s="281"/>
      <c r="E6" s="293" t="s">
        <v>72</v>
      </c>
      <c r="F6" s="281"/>
      <c r="G6" s="280" t="s">
        <v>76</v>
      </c>
      <c r="H6" s="281"/>
      <c r="I6" s="280" t="s">
        <v>74</v>
      </c>
      <c r="J6" s="281"/>
      <c r="K6" s="280" t="s">
        <v>75</v>
      </c>
      <c r="L6" s="280"/>
      <c r="M6" s="295"/>
      <c r="N6" s="295"/>
      <c r="O6" s="295"/>
      <c r="P6" s="295"/>
      <c r="Q6" s="295"/>
      <c r="R6" s="295"/>
      <c r="S6" s="295"/>
      <c r="T6" s="295"/>
      <c r="U6" s="56"/>
    </row>
    <row r="7" spans="1:21" s="57" customFormat="1" ht="18" customHeight="1">
      <c r="A7" s="58" t="s">
        <v>14</v>
      </c>
      <c r="B7" s="278" t="s">
        <v>80</v>
      </c>
      <c r="C7" s="59" t="s">
        <v>201</v>
      </c>
      <c r="D7" s="59" t="s">
        <v>202</v>
      </c>
      <c r="E7" s="59" t="s">
        <v>201</v>
      </c>
      <c r="F7" s="60" t="s">
        <v>202</v>
      </c>
      <c r="G7" s="59" t="s">
        <v>201</v>
      </c>
      <c r="H7" s="59" t="s">
        <v>202</v>
      </c>
      <c r="I7" s="61" t="s">
        <v>201</v>
      </c>
      <c r="J7" s="59" t="s">
        <v>202</v>
      </c>
      <c r="K7" s="59" t="s">
        <v>201</v>
      </c>
      <c r="L7" s="62" t="s">
        <v>202</v>
      </c>
      <c r="M7" s="55"/>
      <c r="N7" s="55"/>
      <c r="O7" s="55"/>
      <c r="P7" s="55"/>
      <c r="Q7" s="55"/>
      <c r="R7" s="55"/>
      <c r="S7" s="55"/>
      <c r="T7" s="55"/>
      <c r="U7" s="56"/>
    </row>
    <row r="8" spans="1:21" s="57" customFormat="1" ht="31.5" customHeight="1" thickBot="1">
      <c r="A8" s="63"/>
      <c r="B8" s="279"/>
      <c r="C8" s="64" t="s">
        <v>13</v>
      </c>
      <c r="D8" s="64" t="s">
        <v>12</v>
      </c>
      <c r="E8" s="64" t="s">
        <v>13</v>
      </c>
      <c r="F8" s="65" t="s">
        <v>12</v>
      </c>
      <c r="G8" s="64" t="s">
        <v>65</v>
      </c>
      <c r="H8" s="64" t="s">
        <v>64</v>
      </c>
      <c r="I8" s="64" t="s">
        <v>13</v>
      </c>
      <c r="J8" s="64" t="s">
        <v>64</v>
      </c>
      <c r="K8" s="64" t="s">
        <v>13</v>
      </c>
      <c r="L8" s="66" t="s">
        <v>12</v>
      </c>
      <c r="M8" s="55"/>
      <c r="N8" s="55"/>
      <c r="O8" s="55"/>
      <c r="P8" s="55"/>
      <c r="Q8" s="55"/>
      <c r="R8" s="55"/>
      <c r="S8" s="55"/>
      <c r="T8" s="55"/>
      <c r="U8" s="56"/>
    </row>
    <row r="9" spans="1:21" s="5" customFormat="1" ht="43.5" customHeight="1">
      <c r="A9" s="67" t="s">
        <v>203</v>
      </c>
      <c r="B9" s="68">
        <v>10</v>
      </c>
      <c r="C9" s="69">
        <f>SUM(E9,G9,I9,K9)</f>
        <v>6</v>
      </c>
      <c r="D9" s="70">
        <v>15</v>
      </c>
      <c r="E9" s="69">
        <v>1</v>
      </c>
      <c r="F9" s="70">
        <v>10</v>
      </c>
      <c r="G9" s="69">
        <v>2</v>
      </c>
      <c r="H9" s="70">
        <v>20</v>
      </c>
      <c r="I9" s="69">
        <v>2</v>
      </c>
      <c r="J9" s="70">
        <v>20</v>
      </c>
      <c r="K9" s="69">
        <v>1</v>
      </c>
      <c r="L9" s="70">
        <v>10</v>
      </c>
      <c r="M9" s="71"/>
      <c r="N9" s="72"/>
      <c r="O9" s="71"/>
      <c r="P9" s="72"/>
      <c r="Q9" s="71"/>
      <c r="R9" s="72"/>
      <c r="S9" s="71"/>
      <c r="T9" s="72"/>
      <c r="U9" s="4"/>
    </row>
    <row r="10" spans="1:21" s="5" customFormat="1" ht="43.5" customHeight="1" thickBot="1">
      <c r="A10" s="73" t="s">
        <v>204</v>
      </c>
      <c r="B10" s="74">
        <v>13</v>
      </c>
      <c r="C10" s="69">
        <f>SUM(E10,G10,I10,K10)</f>
        <v>12</v>
      </c>
      <c r="D10" s="70">
        <v>23.077499999999997</v>
      </c>
      <c r="E10" s="75">
        <v>3</v>
      </c>
      <c r="F10" s="76">
        <v>23.08</v>
      </c>
      <c r="G10" s="75">
        <v>4</v>
      </c>
      <c r="H10" s="76">
        <v>30.77</v>
      </c>
      <c r="I10" s="75">
        <v>3</v>
      </c>
      <c r="J10" s="76">
        <v>23.08</v>
      </c>
      <c r="K10" s="75">
        <v>2</v>
      </c>
      <c r="L10" s="76">
        <v>15.38</v>
      </c>
      <c r="M10" s="71"/>
      <c r="N10" s="72"/>
      <c r="O10" s="71"/>
      <c r="P10" s="72"/>
      <c r="Q10" s="71"/>
      <c r="R10" s="72"/>
      <c r="S10" s="71"/>
      <c r="T10" s="72"/>
      <c r="U10" s="4"/>
    </row>
    <row r="11" spans="1:20" s="6" customFormat="1" ht="19.5" customHeight="1" thickBot="1">
      <c r="A11" s="3"/>
      <c r="B11" s="3"/>
      <c r="C11" s="77"/>
      <c r="D11" s="77"/>
      <c r="E11" s="77"/>
      <c r="F11" s="77"/>
      <c r="G11" s="3"/>
      <c r="H11" s="3"/>
      <c r="I11" s="3"/>
      <c r="J11" s="3"/>
      <c r="K11" s="3"/>
      <c r="L11" s="3"/>
      <c r="M11" s="53"/>
      <c r="N11" s="53"/>
      <c r="O11" s="53"/>
      <c r="P11" s="53"/>
      <c r="Q11" s="53"/>
      <c r="R11" s="53"/>
      <c r="S11" s="53"/>
      <c r="T11" s="53"/>
    </row>
    <row r="12" spans="1:12" s="32" customFormat="1" ht="19.5" customHeight="1">
      <c r="A12" s="212" t="s">
        <v>267</v>
      </c>
      <c r="B12" s="304" t="s">
        <v>269</v>
      </c>
      <c r="C12" s="310" t="s">
        <v>107</v>
      </c>
      <c r="D12" s="311"/>
      <c r="E12" s="311"/>
      <c r="F12" s="312"/>
      <c r="G12" s="303" t="s">
        <v>205</v>
      </c>
      <c r="H12" s="303"/>
      <c r="I12" s="303"/>
      <c r="J12" s="303"/>
      <c r="K12" s="303"/>
      <c r="L12" s="303"/>
    </row>
    <row r="13" spans="1:12" s="32" customFormat="1" ht="30" customHeight="1">
      <c r="A13" s="104" t="s">
        <v>270</v>
      </c>
      <c r="B13" s="305"/>
      <c r="C13" s="313"/>
      <c r="D13" s="314"/>
      <c r="E13" s="314"/>
      <c r="F13" s="315"/>
      <c r="G13" s="299" t="s">
        <v>206</v>
      </c>
      <c r="H13" s="306"/>
      <c r="I13" s="299" t="s">
        <v>207</v>
      </c>
      <c r="J13" s="306"/>
      <c r="K13" s="298" t="s">
        <v>208</v>
      </c>
      <c r="L13" s="299"/>
    </row>
    <row r="14" spans="1:12" s="32" customFormat="1" ht="19.5" customHeight="1">
      <c r="A14" s="78"/>
      <c r="B14" s="278" t="s">
        <v>80</v>
      </c>
      <c r="C14" s="270" t="s">
        <v>201</v>
      </c>
      <c r="D14" s="263"/>
      <c r="E14" s="270" t="s">
        <v>209</v>
      </c>
      <c r="F14" s="263"/>
      <c r="G14" s="80" t="s">
        <v>201</v>
      </c>
      <c r="H14" s="80" t="s">
        <v>209</v>
      </c>
      <c r="I14" s="81" t="s">
        <v>201</v>
      </c>
      <c r="J14" s="81" t="s">
        <v>209</v>
      </c>
      <c r="K14" s="81" t="s">
        <v>201</v>
      </c>
      <c r="L14" s="79" t="s">
        <v>209</v>
      </c>
    </row>
    <row r="15" spans="1:12" s="32" customFormat="1" ht="34.5" customHeight="1" thickBot="1">
      <c r="A15" s="82" t="s">
        <v>268</v>
      </c>
      <c r="B15" s="279"/>
      <c r="C15" s="301" t="s">
        <v>33</v>
      </c>
      <c r="D15" s="302"/>
      <c r="E15" s="301" t="s">
        <v>7</v>
      </c>
      <c r="F15" s="302"/>
      <c r="G15" s="84" t="s">
        <v>65</v>
      </c>
      <c r="H15" s="84" t="s">
        <v>64</v>
      </c>
      <c r="I15" s="84" t="s">
        <v>8</v>
      </c>
      <c r="J15" s="84" t="s">
        <v>64</v>
      </c>
      <c r="K15" s="84" t="s">
        <v>8</v>
      </c>
      <c r="L15" s="85" t="s">
        <v>35</v>
      </c>
    </row>
    <row r="16" spans="1:12" s="32" customFormat="1" ht="43.5" customHeight="1">
      <c r="A16" s="33" t="s">
        <v>110</v>
      </c>
      <c r="B16" s="3">
        <v>10</v>
      </c>
      <c r="C16" s="317">
        <f>SUM(G16,I16,K16)</f>
        <v>3</v>
      </c>
      <c r="D16" s="317"/>
      <c r="E16" s="318">
        <v>10</v>
      </c>
      <c r="F16" s="318"/>
      <c r="G16" s="3">
        <v>1</v>
      </c>
      <c r="H16" s="86">
        <v>10</v>
      </c>
      <c r="I16" s="87">
        <v>1</v>
      </c>
      <c r="J16" s="86">
        <v>10</v>
      </c>
      <c r="K16" s="87">
        <v>1</v>
      </c>
      <c r="L16" s="86">
        <v>10</v>
      </c>
    </row>
    <row r="17" spans="1:12" s="32" customFormat="1" ht="43.5" customHeight="1">
      <c r="A17" s="33" t="s">
        <v>111</v>
      </c>
      <c r="B17" s="88">
        <v>12</v>
      </c>
      <c r="C17" s="296" t="s">
        <v>2</v>
      </c>
      <c r="D17" s="296"/>
      <c r="E17" s="316" t="s">
        <v>2</v>
      </c>
      <c r="F17" s="316"/>
      <c r="G17" s="89" t="s">
        <v>6</v>
      </c>
      <c r="H17" s="89" t="s">
        <v>6</v>
      </c>
      <c r="I17" s="89" t="s">
        <v>6</v>
      </c>
      <c r="J17" s="89" t="s">
        <v>6</v>
      </c>
      <c r="K17" s="89" t="s">
        <v>6</v>
      </c>
      <c r="L17" s="89" t="s">
        <v>6</v>
      </c>
    </row>
    <row r="18" spans="1:12" s="32" customFormat="1" ht="43.5" customHeight="1">
      <c r="A18" s="33" t="s">
        <v>112</v>
      </c>
      <c r="B18" s="90">
        <v>12</v>
      </c>
      <c r="C18" s="296" t="s">
        <v>2</v>
      </c>
      <c r="D18" s="296"/>
      <c r="E18" s="296" t="s">
        <v>2</v>
      </c>
      <c r="F18" s="296"/>
      <c r="G18" s="89" t="s">
        <v>6</v>
      </c>
      <c r="H18" s="89" t="s">
        <v>6</v>
      </c>
      <c r="I18" s="89" t="s">
        <v>6</v>
      </c>
      <c r="J18" s="89" t="s">
        <v>6</v>
      </c>
      <c r="K18" s="89" t="s">
        <v>6</v>
      </c>
      <c r="L18" s="89" t="s">
        <v>6</v>
      </c>
    </row>
    <row r="19" spans="1:12" s="32" customFormat="1" ht="43.5" customHeight="1">
      <c r="A19" s="33" t="s">
        <v>210</v>
      </c>
      <c r="B19" s="90">
        <v>12</v>
      </c>
      <c r="C19" s="296" t="s">
        <v>0</v>
      </c>
      <c r="D19" s="296"/>
      <c r="E19" s="296" t="s">
        <v>0</v>
      </c>
      <c r="F19" s="296"/>
      <c r="G19" s="89" t="s">
        <v>6</v>
      </c>
      <c r="H19" s="89" t="s">
        <v>6</v>
      </c>
      <c r="I19" s="89" t="s">
        <v>6</v>
      </c>
      <c r="J19" s="89" t="s">
        <v>6</v>
      </c>
      <c r="K19" s="89" t="s">
        <v>6</v>
      </c>
      <c r="L19" s="89" t="s">
        <v>6</v>
      </c>
    </row>
    <row r="20" spans="1:12" s="32" customFormat="1" ht="43.5" customHeight="1">
      <c r="A20" s="33" t="s">
        <v>114</v>
      </c>
      <c r="B20" s="90">
        <v>12</v>
      </c>
      <c r="C20" s="296" t="s">
        <v>2</v>
      </c>
      <c r="D20" s="296"/>
      <c r="E20" s="296" t="s">
        <v>2</v>
      </c>
      <c r="F20" s="296"/>
      <c r="G20" s="89" t="s">
        <v>6</v>
      </c>
      <c r="H20" s="89" t="s">
        <v>6</v>
      </c>
      <c r="I20" s="89" t="s">
        <v>6</v>
      </c>
      <c r="J20" s="89" t="s">
        <v>6</v>
      </c>
      <c r="K20" s="89" t="s">
        <v>6</v>
      </c>
      <c r="L20" s="89" t="s">
        <v>6</v>
      </c>
    </row>
    <row r="21" spans="1:21" s="5" customFormat="1" ht="43.5" customHeight="1">
      <c r="A21" s="67" t="s">
        <v>211</v>
      </c>
      <c r="B21" s="91">
        <v>12</v>
      </c>
      <c r="C21" s="296" t="s">
        <v>0</v>
      </c>
      <c r="D21" s="296"/>
      <c r="E21" s="296" t="s">
        <v>0</v>
      </c>
      <c r="F21" s="296"/>
      <c r="G21" s="89" t="s">
        <v>6</v>
      </c>
      <c r="H21" s="89" t="s">
        <v>6</v>
      </c>
      <c r="I21" s="89" t="s">
        <v>6</v>
      </c>
      <c r="J21" s="89" t="s">
        <v>6</v>
      </c>
      <c r="K21" s="89" t="s">
        <v>6</v>
      </c>
      <c r="L21" s="89" t="s">
        <v>6</v>
      </c>
      <c r="M21" s="71"/>
      <c r="N21" s="72"/>
      <c r="O21" s="71"/>
      <c r="P21" s="72"/>
      <c r="Q21" s="71"/>
      <c r="R21" s="72"/>
      <c r="S21" s="71"/>
      <c r="T21" s="72"/>
      <c r="U21" s="4"/>
    </row>
    <row r="22" spans="1:21" s="5" customFormat="1" ht="43.5" customHeight="1">
      <c r="A22" s="67" t="s">
        <v>115</v>
      </c>
      <c r="B22" s="91">
        <v>12</v>
      </c>
      <c r="C22" s="88"/>
      <c r="D22" s="88">
        <v>2</v>
      </c>
      <c r="E22" s="88"/>
      <c r="F22" s="88">
        <v>5.56</v>
      </c>
      <c r="G22" s="89" t="s">
        <v>6</v>
      </c>
      <c r="H22" s="89" t="s">
        <v>6</v>
      </c>
      <c r="I22" s="89">
        <v>1</v>
      </c>
      <c r="J22" s="89">
        <v>8.33</v>
      </c>
      <c r="K22" s="89">
        <v>1</v>
      </c>
      <c r="L22" s="89">
        <v>8.33</v>
      </c>
      <c r="M22" s="71"/>
      <c r="N22" s="72"/>
      <c r="O22" s="71"/>
      <c r="P22" s="72"/>
      <c r="Q22" s="71"/>
      <c r="R22" s="72"/>
      <c r="S22" s="71"/>
      <c r="T22" s="72"/>
      <c r="U22" s="4"/>
    </row>
    <row r="23" spans="1:21" s="5" customFormat="1" ht="43.5" customHeight="1">
      <c r="A23" s="67" t="s">
        <v>282</v>
      </c>
      <c r="B23" s="91">
        <v>12</v>
      </c>
      <c r="C23" s="88"/>
      <c r="D23" s="88" t="s">
        <v>283</v>
      </c>
      <c r="E23" s="88"/>
      <c r="F23" s="92" t="s">
        <v>283</v>
      </c>
      <c r="G23" s="92" t="s">
        <v>283</v>
      </c>
      <c r="H23" s="92" t="s">
        <v>283</v>
      </c>
      <c r="I23" s="92" t="s">
        <v>283</v>
      </c>
      <c r="J23" s="92" t="s">
        <v>283</v>
      </c>
      <c r="K23" s="92" t="s">
        <v>283</v>
      </c>
      <c r="L23" s="92" t="s">
        <v>283</v>
      </c>
      <c r="M23" s="71"/>
      <c r="N23" s="72"/>
      <c r="O23" s="71"/>
      <c r="P23" s="72"/>
      <c r="Q23" s="71"/>
      <c r="R23" s="72"/>
      <c r="S23" s="71"/>
      <c r="T23" s="72"/>
      <c r="U23" s="4"/>
    </row>
    <row r="24" spans="1:12" ht="3" customHeight="1" thickBo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49" s="97" customFormat="1" ht="14.25" customHeight="1">
      <c r="A25" s="95" t="s">
        <v>175</v>
      </c>
      <c r="B25" s="95"/>
      <c r="C25" s="95"/>
      <c r="D25" s="95"/>
      <c r="E25" s="95"/>
      <c r="F25" s="95"/>
      <c r="G25" s="95" t="s">
        <v>71</v>
      </c>
      <c r="H25" s="95"/>
      <c r="I25" s="95"/>
      <c r="J25" s="95"/>
      <c r="K25" s="95"/>
      <c r="L25" s="95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</row>
    <row r="26" spans="1:12" s="32" customFormat="1" ht="14.25" customHeight="1">
      <c r="A26" s="98" t="s">
        <v>271</v>
      </c>
      <c r="B26" s="98"/>
      <c r="C26" s="98"/>
      <c r="D26" s="98"/>
      <c r="E26" s="98"/>
      <c r="F26" s="99"/>
      <c r="G26" s="98" t="s">
        <v>265</v>
      </c>
      <c r="H26" s="99"/>
      <c r="I26" s="99"/>
      <c r="J26" s="99"/>
      <c r="K26" s="99"/>
      <c r="L26" s="99"/>
    </row>
    <row r="27" spans="1:12" s="32" customFormat="1" ht="14.25" customHeight="1">
      <c r="A27" s="100"/>
      <c r="B27" s="100"/>
      <c r="C27" s="100"/>
      <c r="D27" s="100"/>
      <c r="E27" s="100"/>
      <c r="F27" s="99"/>
      <c r="G27" s="98" t="s">
        <v>266</v>
      </c>
      <c r="H27" s="99"/>
      <c r="I27" s="99"/>
      <c r="J27" s="99"/>
      <c r="K27" s="99"/>
      <c r="L27" s="99"/>
    </row>
    <row r="28" spans="1:12" s="101" customFormat="1" ht="12" customHeight="1">
      <c r="A28" s="46" t="s">
        <v>259</v>
      </c>
      <c r="B28" s="46"/>
      <c r="C28" s="46"/>
      <c r="D28" s="46"/>
      <c r="E28" s="46"/>
      <c r="F28" s="46"/>
      <c r="G28" s="309" t="s">
        <v>260</v>
      </c>
      <c r="H28" s="309"/>
      <c r="I28" s="309"/>
      <c r="J28" s="309"/>
      <c r="K28" s="309"/>
      <c r="L28" s="309"/>
    </row>
    <row r="29" spans="7:12" s="101" customFormat="1" ht="12" customHeight="1">
      <c r="G29" s="46" t="s">
        <v>261</v>
      </c>
      <c r="H29" s="46"/>
      <c r="I29" s="46"/>
      <c r="J29" s="46"/>
      <c r="K29" s="46"/>
      <c r="L29" s="46"/>
    </row>
    <row r="30" ht="12.75">
      <c r="G30" s="46" t="s">
        <v>258</v>
      </c>
    </row>
  </sheetData>
  <sheetProtection formatCells="0" formatRows="0" insertRows="0" deleteRows="0"/>
  <mergeCells count="50">
    <mergeCell ref="G28:L28"/>
    <mergeCell ref="C19:D19"/>
    <mergeCell ref="E19:F19"/>
    <mergeCell ref="C20:D20"/>
    <mergeCell ref="C21:D21"/>
    <mergeCell ref="E21:F21"/>
    <mergeCell ref="E20:F20"/>
    <mergeCell ref="G13:H13"/>
    <mergeCell ref="I13:J13"/>
    <mergeCell ref="K13:L13"/>
    <mergeCell ref="G12:L12"/>
    <mergeCell ref="C18:D18"/>
    <mergeCell ref="E18:F18"/>
    <mergeCell ref="C15:D15"/>
    <mergeCell ref="E15:F15"/>
    <mergeCell ref="O5:P5"/>
    <mergeCell ref="Q5:R5"/>
    <mergeCell ref="S5:T5"/>
    <mergeCell ref="I6:J6"/>
    <mergeCell ref="K6:L6"/>
    <mergeCell ref="M6:N6"/>
    <mergeCell ref="O6:P6"/>
    <mergeCell ref="Q6:R6"/>
    <mergeCell ref="S6:T6"/>
    <mergeCell ref="C6:D6"/>
    <mergeCell ref="E6:F6"/>
    <mergeCell ref="G6:H6"/>
    <mergeCell ref="M4:P4"/>
    <mergeCell ref="Q4:T4"/>
    <mergeCell ref="E5:F5"/>
    <mergeCell ref="G5:H5"/>
    <mergeCell ref="I5:J5"/>
    <mergeCell ref="K5:L5"/>
    <mergeCell ref="M5:N5"/>
    <mergeCell ref="A2:F2"/>
    <mergeCell ref="B7:B8"/>
    <mergeCell ref="C12:F13"/>
    <mergeCell ref="C14:D14"/>
    <mergeCell ref="E14:F14"/>
    <mergeCell ref="G2:L2"/>
    <mergeCell ref="B4:B6"/>
    <mergeCell ref="C4:D5"/>
    <mergeCell ref="E4:J4"/>
    <mergeCell ref="K4:L4"/>
    <mergeCell ref="B14:B15"/>
    <mergeCell ref="B12:B13"/>
    <mergeCell ref="C17:D17"/>
    <mergeCell ref="E17:F17"/>
    <mergeCell ref="C16:D16"/>
    <mergeCell ref="E16:F16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showGridLines="0" view="pageBreakPreview" zoomScale="80" zoomScaleNormal="55" zoomScaleSheetLayoutView="80" zoomScalePageLayoutView="0" workbookViewId="0" topLeftCell="A1">
      <pane xSplit="1" ySplit="5" topLeftCell="B15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6.5"/>
  <cols>
    <col min="1" max="1" width="14.625" style="47" customWidth="1"/>
    <col min="2" max="2" width="16.625" style="47" customWidth="1"/>
    <col min="3" max="3" width="22.625" style="47" customWidth="1"/>
    <col min="4" max="5" width="16.625" style="47" customWidth="1"/>
    <col min="6" max="10" width="17.625" style="47" customWidth="1"/>
    <col min="11" max="13" width="9.00390625" style="47" customWidth="1"/>
    <col min="14" max="14" width="9.50390625" style="47" customWidth="1"/>
    <col min="15" max="15" width="8.625" style="47" customWidth="1"/>
    <col min="16" max="16" width="8.875" style="47" customWidth="1"/>
    <col min="17" max="17" width="9.25390625" style="47" customWidth="1"/>
    <col min="18" max="18" width="8.75390625" style="47" customWidth="1"/>
    <col min="19" max="20" width="9.25390625" style="47" customWidth="1"/>
    <col min="21" max="21" width="11.125" style="47" customWidth="1"/>
    <col min="22" max="23" width="9.50390625" style="47" customWidth="1"/>
    <col min="24" max="24" width="10.25390625" style="47" customWidth="1"/>
    <col min="25" max="25" width="9.375" style="47" customWidth="1"/>
    <col min="26" max="26" width="10.875" style="47" customWidth="1"/>
    <col min="27" max="16384" width="9.00390625" style="47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3" t="s">
        <v>20</v>
      </c>
      <c r="K1" s="4"/>
      <c r="L1" s="4"/>
      <c r="S1" s="4"/>
      <c r="T1" s="6"/>
      <c r="U1" s="4"/>
    </row>
    <row r="2" spans="1:22" s="10" customFormat="1" ht="24.75" customHeight="1">
      <c r="A2" s="319" t="s">
        <v>230</v>
      </c>
      <c r="B2" s="320"/>
      <c r="C2" s="320"/>
      <c r="D2" s="320"/>
      <c r="E2" s="320"/>
      <c r="F2" s="321" t="s">
        <v>19</v>
      </c>
      <c r="G2" s="321"/>
      <c r="H2" s="321"/>
      <c r="I2" s="321"/>
      <c r="J2" s="321"/>
      <c r="K2" s="7"/>
      <c r="L2" s="8"/>
      <c r="M2" s="8"/>
      <c r="N2" s="8"/>
      <c r="O2" s="9"/>
      <c r="P2" s="9"/>
      <c r="Q2" s="9"/>
      <c r="R2" s="9"/>
      <c r="S2" s="9"/>
      <c r="T2" s="9"/>
      <c r="U2" s="9"/>
      <c r="V2" s="9"/>
    </row>
    <row r="3" spans="1:22" s="6" customFormat="1" ht="15" customHeight="1" thickBot="1">
      <c r="A3" s="3"/>
      <c r="B3" s="11" t="s">
        <v>18</v>
      </c>
      <c r="C3" s="12"/>
      <c r="D3" s="12"/>
      <c r="E3" s="3" t="s">
        <v>218</v>
      </c>
      <c r="F3" s="12"/>
      <c r="G3" s="12"/>
      <c r="H3" s="12"/>
      <c r="I3" s="12"/>
      <c r="J3" s="13" t="s">
        <v>66</v>
      </c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5" customFormat="1" ht="31.5" customHeight="1">
      <c r="A4" s="16" t="s">
        <v>220</v>
      </c>
      <c r="B4" s="17" t="s">
        <v>221</v>
      </c>
      <c r="C4" s="18" t="s">
        <v>222</v>
      </c>
      <c r="D4" s="18" t="s">
        <v>223</v>
      </c>
      <c r="E4" s="19" t="s">
        <v>224</v>
      </c>
      <c r="F4" s="17" t="s">
        <v>225</v>
      </c>
      <c r="G4" s="17" t="s">
        <v>226</v>
      </c>
      <c r="H4" s="17" t="s">
        <v>227</v>
      </c>
      <c r="I4" s="17" t="s">
        <v>228</v>
      </c>
      <c r="J4" s="20" t="s">
        <v>229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s="5" customFormat="1" ht="34.5" customHeight="1" thickBot="1">
      <c r="A5" s="23" t="s">
        <v>46</v>
      </c>
      <c r="B5" s="24" t="s">
        <v>38</v>
      </c>
      <c r="C5" s="25" t="s">
        <v>47</v>
      </c>
      <c r="D5" s="24" t="s">
        <v>39</v>
      </c>
      <c r="E5" s="26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7" t="s">
        <v>45</v>
      </c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32" customFormat="1" ht="28.5" customHeight="1">
      <c r="A6" s="28" t="s">
        <v>108</v>
      </c>
      <c r="B6" s="29">
        <f>SUM('10-5'!C6:J6)</f>
        <v>11882</v>
      </c>
      <c r="C6" s="29">
        <v>1115</v>
      </c>
      <c r="D6" s="29">
        <v>5050</v>
      </c>
      <c r="E6" s="29">
        <v>2762</v>
      </c>
      <c r="F6" s="29">
        <v>1563</v>
      </c>
      <c r="G6" s="29">
        <v>696</v>
      </c>
      <c r="H6" s="29">
        <v>11</v>
      </c>
      <c r="I6" s="29">
        <v>561</v>
      </c>
      <c r="J6" s="29">
        <v>124</v>
      </c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s="32" customFormat="1" ht="28.5" customHeight="1">
      <c r="A7" s="28" t="s">
        <v>109</v>
      </c>
      <c r="B7" s="29">
        <f>SUM('10-5'!C7:J7)</f>
        <v>11317</v>
      </c>
      <c r="C7" s="29">
        <v>1801</v>
      </c>
      <c r="D7" s="29">
        <v>4241</v>
      </c>
      <c r="E7" s="29">
        <v>2518</v>
      </c>
      <c r="F7" s="29">
        <v>1165</v>
      </c>
      <c r="G7" s="29">
        <v>509</v>
      </c>
      <c r="H7" s="29">
        <v>9</v>
      </c>
      <c r="I7" s="29">
        <v>969</v>
      </c>
      <c r="J7" s="29">
        <v>105</v>
      </c>
      <c r="K7" s="3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s="32" customFormat="1" ht="28.5" customHeight="1">
      <c r="A8" s="28" t="s">
        <v>110</v>
      </c>
      <c r="B8" s="29">
        <f>SUM('10-5'!C8:J8)</f>
        <v>11077</v>
      </c>
      <c r="C8" s="29">
        <v>1521</v>
      </c>
      <c r="D8" s="29">
        <v>3962</v>
      </c>
      <c r="E8" s="29">
        <v>2708</v>
      </c>
      <c r="F8" s="29">
        <v>1108</v>
      </c>
      <c r="G8" s="29">
        <v>530</v>
      </c>
      <c r="H8" s="29">
        <v>1</v>
      </c>
      <c r="I8" s="29">
        <v>1174</v>
      </c>
      <c r="J8" s="29">
        <v>73</v>
      </c>
      <c r="K8" s="3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32" customFormat="1" ht="28.5" customHeight="1">
      <c r="A9" s="28" t="s">
        <v>111</v>
      </c>
      <c r="B9" s="29">
        <f>SUM('10-5'!C9:J9)</f>
        <v>9832</v>
      </c>
      <c r="C9" s="29">
        <v>1540</v>
      </c>
      <c r="D9" s="29">
        <v>3389</v>
      </c>
      <c r="E9" s="29">
        <v>2432</v>
      </c>
      <c r="F9" s="29">
        <v>930</v>
      </c>
      <c r="G9" s="29">
        <v>410</v>
      </c>
      <c r="H9" s="29">
        <v>3</v>
      </c>
      <c r="I9" s="29">
        <v>1018</v>
      </c>
      <c r="J9" s="29">
        <v>110</v>
      </c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s="37" customFormat="1" ht="28.5" customHeight="1">
      <c r="A10" s="33" t="s">
        <v>112</v>
      </c>
      <c r="B10" s="29">
        <f>SUM('10-5'!C10:J10)</f>
        <v>8056</v>
      </c>
      <c r="C10" s="34">
        <v>941</v>
      </c>
      <c r="D10" s="34">
        <v>3216</v>
      </c>
      <c r="E10" s="34">
        <v>1931</v>
      </c>
      <c r="F10" s="34">
        <v>966</v>
      </c>
      <c r="G10" s="34">
        <v>356</v>
      </c>
      <c r="H10" s="29">
        <v>5</v>
      </c>
      <c r="I10" s="34">
        <v>527</v>
      </c>
      <c r="J10" s="29">
        <v>114</v>
      </c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2" customFormat="1" ht="28.5" customHeight="1">
      <c r="A11" s="33" t="s">
        <v>113</v>
      </c>
      <c r="B11" s="29">
        <f>SUM('10-5'!C11:J11)</f>
        <v>9710</v>
      </c>
      <c r="C11" s="34">
        <v>940</v>
      </c>
      <c r="D11" s="34">
        <v>4220</v>
      </c>
      <c r="E11" s="34">
        <v>2337</v>
      </c>
      <c r="F11" s="34">
        <v>1188</v>
      </c>
      <c r="G11" s="29">
        <v>314</v>
      </c>
      <c r="H11" s="29">
        <v>18</v>
      </c>
      <c r="I11" s="29">
        <v>539</v>
      </c>
      <c r="J11" s="29">
        <v>154</v>
      </c>
      <c r="K11" s="3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s="32" customFormat="1" ht="28.5" customHeight="1">
      <c r="A12" s="38" t="s">
        <v>114</v>
      </c>
      <c r="B12" s="29">
        <f>SUM('10-5'!C12:J12)</f>
        <v>10141</v>
      </c>
      <c r="C12" s="34">
        <v>733</v>
      </c>
      <c r="D12" s="34">
        <v>4555</v>
      </c>
      <c r="E12" s="34">
        <v>2546</v>
      </c>
      <c r="F12" s="34">
        <v>1204</v>
      </c>
      <c r="G12" s="29">
        <v>313</v>
      </c>
      <c r="H12" s="29">
        <v>25</v>
      </c>
      <c r="I12" s="29">
        <v>580</v>
      </c>
      <c r="J12" s="29">
        <v>185</v>
      </c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32" customFormat="1" ht="28.5" customHeight="1">
      <c r="A13" s="38" t="s">
        <v>272</v>
      </c>
      <c r="B13" s="29">
        <f>SUM('10-5'!C13:J13)</f>
        <v>10355</v>
      </c>
      <c r="C13" s="34">
        <v>620</v>
      </c>
      <c r="D13" s="34">
        <v>5049</v>
      </c>
      <c r="E13" s="34">
        <v>2519</v>
      </c>
      <c r="F13" s="34">
        <v>1099</v>
      </c>
      <c r="G13" s="29">
        <v>331</v>
      </c>
      <c r="H13" s="29">
        <v>16</v>
      </c>
      <c r="I13" s="29">
        <v>565</v>
      </c>
      <c r="J13" s="29">
        <v>156</v>
      </c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s="32" customFormat="1" ht="28.5" customHeight="1">
      <c r="A14" s="28" t="s">
        <v>115</v>
      </c>
      <c r="B14" s="49">
        <v>11571</v>
      </c>
      <c r="C14" s="49">
        <v>591</v>
      </c>
      <c r="D14" s="49">
        <v>5555</v>
      </c>
      <c r="E14" s="49">
        <v>2883</v>
      </c>
      <c r="F14" s="49">
        <v>1132</v>
      </c>
      <c r="G14" s="49">
        <v>411</v>
      </c>
      <c r="H14" s="49">
        <v>20</v>
      </c>
      <c r="I14" s="49">
        <v>772</v>
      </c>
      <c r="J14" s="49">
        <v>207</v>
      </c>
      <c r="K14" s="3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s="32" customFormat="1" ht="28.5" customHeight="1">
      <c r="A15" s="28" t="s">
        <v>280</v>
      </c>
      <c r="B15" s="49">
        <f>SUM(B16:B27)</f>
        <v>11500</v>
      </c>
      <c r="C15" s="49">
        <f aca="true" t="shared" si="0" ref="C15:J15">SUM(C16:C27)</f>
        <v>632</v>
      </c>
      <c r="D15" s="49">
        <f t="shared" si="0"/>
        <v>5233</v>
      </c>
      <c r="E15" s="49">
        <f t="shared" si="0"/>
        <v>3322</v>
      </c>
      <c r="F15" s="49">
        <f t="shared" si="0"/>
        <v>1105</v>
      </c>
      <c r="G15" s="49">
        <f t="shared" si="0"/>
        <v>416</v>
      </c>
      <c r="H15" s="49">
        <f t="shared" si="0"/>
        <v>4</v>
      </c>
      <c r="I15" s="49">
        <f t="shared" si="0"/>
        <v>669</v>
      </c>
      <c r="J15" s="49">
        <f t="shared" si="0"/>
        <v>119</v>
      </c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8.5" customHeight="1">
      <c r="A16" s="33" t="s">
        <v>219</v>
      </c>
      <c r="B16" s="50">
        <v>968</v>
      </c>
      <c r="C16" s="34">
        <v>51</v>
      </c>
      <c r="D16" s="34">
        <v>451</v>
      </c>
      <c r="E16" s="34">
        <v>284</v>
      </c>
      <c r="F16" s="34">
        <v>82</v>
      </c>
      <c r="G16" s="29">
        <v>39</v>
      </c>
      <c r="H16" s="29">
        <v>0</v>
      </c>
      <c r="I16" s="29">
        <v>46</v>
      </c>
      <c r="J16" s="29">
        <v>15</v>
      </c>
      <c r="K16" s="3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28.5" customHeight="1">
      <c r="A17" s="33" t="s">
        <v>164</v>
      </c>
      <c r="B17" s="50">
        <v>742</v>
      </c>
      <c r="C17" s="34">
        <v>49</v>
      </c>
      <c r="D17" s="34">
        <v>311</v>
      </c>
      <c r="E17" s="34">
        <v>227</v>
      </c>
      <c r="F17" s="34">
        <v>77</v>
      </c>
      <c r="G17" s="29">
        <v>35</v>
      </c>
      <c r="H17" s="29">
        <v>0</v>
      </c>
      <c r="I17" s="29">
        <v>36</v>
      </c>
      <c r="J17" s="29">
        <v>7</v>
      </c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28.5" customHeight="1">
      <c r="A18" s="33" t="s">
        <v>165</v>
      </c>
      <c r="B18" s="50">
        <v>856</v>
      </c>
      <c r="C18" s="34">
        <v>43</v>
      </c>
      <c r="D18" s="34">
        <v>360</v>
      </c>
      <c r="E18" s="34">
        <v>307</v>
      </c>
      <c r="F18" s="34">
        <v>67</v>
      </c>
      <c r="G18" s="29">
        <v>39</v>
      </c>
      <c r="H18" s="29">
        <v>0</v>
      </c>
      <c r="I18" s="29">
        <v>34</v>
      </c>
      <c r="J18" s="29">
        <v>6</v>
      </c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33" t="s">
        <v>166</v>
      </c>
      <c r="B19" s="50">
        <v>957</v>
      </c>
      <c r="C19" s="34">
        <v>58</v>
      </c>
      <c r="D19" s="34">
        <v>390</v>
      </c>
      <c r="E19" s="34">
        <v>353</v>
      </c>
      <c r="F19" s="34">
        <v>79</v>
      </c>
      <c r="G19" s="29">
        <v>25</v>
      </c>
      <c r="H19" s="29">
        <v>1</v>
      </c>
      <c r="I19" s="29">
        <v>36</v>
      </c>
      <c r="J19" s="29">
        <v>15</v>
      </c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2" customFormat="1" ht="28.5" customHeight="1">
      <c r="A20" s="33" t="s">
        <v>167</v>
      </c>
      <c r="B20" s="50">
        <v>996</v>
      </c>
      <c r="C20" s="34">
        <v>43</v>
      </c>
      <c r="D20" s="34">
        <v>452</v>
      </c>
      <c r="E20" s="34">
        <v>313</v>
      </c>
      <c r="F20" s="34">
        <v>118</v>
      </c>
      <c r="G20" s="29">
        <v>27</v>
      </c>
      <c r="H20" s="29">
        <v>0</v>
      </c>
      <c r="I20" s="29">
        <v>35</v>
      </c>
      <c r="J20" s="29">
        <v>8</v>
      </c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32" customFormat="1" ht="28.5" customHeight="1">
      <c r="A21" s="33" t="s">
        <v>168</v>
      </c>
      <c r="B21" s="50">
        <v>965</v>
      </c>
      <c r="C21" s="34">
        <v>37</v>
      </c>
      <c r="D21" s="34">
        <v>443</v>
      </c>
      <c r="E21" s="34">
        <v>221</v>
      </c>
      <c r="F21" s="34">
        <v>143</v>
      </c>
      <c r="G21" s="29">
        <v>40</v>
      </c>
      <c r="H21" s="29">
        <v>0</v>
      </c>
      <c r="I21" s="29">
        <v>62</v>
      </c>
      <c r="J21" s="29">
        <v>19</v>
      </c>
      <c r="K21" s="3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s="32" customFormat="1" ht="28.5" customHeight="1">
      <c r="A22" s="33" t="s">
        <v>169</v>
      </c>
      <c r="B22" s="50">
        <v>1011</v>
      </c>
      <c r="C22" s="34">
        <v>55</v>
      </c>
      <c r="D22" s="34">
        <v>531</v>
      </c>
      <c r="E22" s="34">
        <v>192</v>
      </c>
      <c r="F22" s="34">
        <v>93</v>
      </c>
      <c r="G22" s="29">
        <v>40</v>
      </c>
      <c r="H22" s="29">
        <v>0</v>
      </c>
      <c r="I22" s="29">
        <v>90</v>
      </c>
      <c r="J22" s="29">
        <v>10</v>
      </c>
      <c r="K22" s="3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s="32" customFormat="1" ht="28.5" customHeight="1">
      <c r="A23" s="33" t="s">
        <v>170</v>
      </c>
      <c r="B23" s="50">
        <v>1081</v>
      </c>
      <c r="C23" s="34">
        <v>83</v>
      </c>
      <c r="D23" s="34">
        <v>574</v>
      </c>
      <c r="E23" s="34">
        <v>181</v>
      </c>
      <c r="F23" s="34">
        <v>107</v>
      </c>
      <c r="G23" s="29">
        <v>44</v>
      </c>
      <c r="H23" s="29">
        <v>1</v>
      </c>
      <c r="I23" s="29">
        <v>82</v>
      </c>
      <c r="J23" s="29">
        <v>9</v>
      </c>
      <c r="K23" s="3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s="32" customFormat="1" ht="28.5" customHeight="1">
      <c r="A24" s="33" t="s">
        <v>171</v>
      </c>
      <c r="B24" s="50">
        <v>1095</v>
      </c>
      <c r="C24" s="34">
        <v>66</v>
      </c>
      <c r="D24" s="34">
        <v>552</v>
      </c>
      <c r="E24" s="34">
        <v>244</v>
      </c>
      <c r="F24" s="34">
        <v>124</v>
      </c>
      <c r="G24" s="29">
        <v>30</v>
      </c>
      <c r="H24" s="29">
        <v>0</v>
      </c>
      <c r="I24" s="29">
        <v>68</v>
      </c>
      <c r="J24" s="29">
        <v>11</v>
      </c>
      <c r="K24" s="3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s="32" customFormat="1" ht="28.5" customHeight="1">
      <c r="A25" s="33" t="s">
        <v>172</v>
      </c>
      <c r="B25" s="50">
        <v>937</v>
      </c>
      <c r="C25" s="34">
        <v>60</v>
      </c>
      <c r="D25" s="34">
        <v>381</v>
      </c>
      <c r="E25" s="34">
        <v>312</v>
      </c>
      <c r="F25" s="34">
        <v>76</v>
      </c>
      <c r="G25" s="29">
        <v>33</v>
      </c>
      <c r="H25" s="29">
        <v>1</v>
      </c>
      <c r="I25" s="29">
        <v>64</v>
      </c>
      <c r="J25" s="29">
        <v>10</v>
      </c>
      <c r="K25" s="30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s="32" customFormat="1" ht="28.5" customHeight="1">
      <c r="A26" s="33" t="s">
        <v>173</v>
      </c>
      <c r="B26" s="50">
        <v>1055</v>
      </c>
      <c r="C26" s="34">
        <v>55</v>
      </c>
      <c r="D26" s="34">
        <v>446</v>
      </c>
      <c r="E26" s="34">
        <v>371</v>
      </c>
      <c r="F26" s="34">
        <v>74</v>
      </c>
      <c r="G26" s="29">
        <v>35</v>
      </c>
      <c r="H26" s="29">
        <v>0</v>
      </c>
      <c r="I26" s="29">
        <v>68</v>
      </c>
      <c r="J26" s="29">
        <v>6</v>
      </c>
      <c r="K26" s="30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s="32" customFormat="1" ht="28.5" customHeight="1" thickBot="1">
      <c r="A27" s="93" t="s">
        <v>174</v>
      </c>
      <c r="B27" s="219">
        <v>837</v>
      </c>
      <c r="C27" s="220">
        <v>32</v>
      </c>
      <c r="D27" s="220">
        <v>342</v>
      </c>
      <c r="E27" s="220">
        <v>317</v>
      </c>
      <c r="F27" s="220">
        <v>65</v>
      </c>
      <c r="G27" s="221">
        <v>29</v>
      </c>
      <c r="H27" s="221">
        <v>1</v>
      </c>
      <c r="I27" s="221">
        <v>48</v>
      </c>
      <c r="J27" s="221">
        <v>3</v>
      </c>
      <c r="K27" s="30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11" s="44" customFormat="1" ht="15" customHeight="1">
      <c r="A28" s="41" t="s">
        <v>273</v>
      </c>
      <c r="B28" s="40"/>
      <c r="C28" s="40"/>
      <c r="D28" s="40"/>
      <c r="E28" s="40"/>
      <c r="F28" s="41" t="s">
        <v>78</v>
      </c>
      <c r="G28" s="40"/>
      <c r="H28" s="40"/>
      <c r="I28" s="40"/>
      <c r="J28" s="42"/>
      <c r="K28" s="43"/>
    </row>
    <row r="29" spans="1:10" s="44" customFormat="1" ht="15" customHeight="1">
      <c r="A29" s="41"/>
      <c r="B29" s="40"/>
      <c r="C29" s="40"/>
      <c r="D29" s="40"/>
      <c r="E29" s="40"/>
      <c r="F29" s="45" t="s">
        <v>79</v>
      </c>
      <c r="G29" s="40"/>
      <c r="H29" s="40"/>
      <c r="I29" s="40"/>
      <c r="J29" s="42"/>
    </row>
    <row r="30" ht="15.75">
      <c r="A30" s="46"/>
    </row>
    <row r="31" ht="15.75">
      <c r="G31" s="48"/>
    </row>
    <row r="32" ht="15.75">
      <c r="G32" s="47" t="s">
        <v>254</v>
      </c>
    </row>
  </sheetData>
  <sheetProtection formatCells="0" formatRows="0" insertRows="0" deleteRows="0"/>
  <mergeCells count="2">
    <mergeCell ref="A2:E2"/>
    <mergeCell ref="F2:J2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1"/>
  <sheetViews>
    <sheetView showGridLines="0" view="pageBreakPreview" zoomScale="90" zoomScaleNormal="55" zoomScaleSheetLayoutView="90" zoomScalePageLayoutView="0" workbookViewId="0" topLeftCell="A1">
      <pane xSplit="1" ySplit="6" topLeftCell="B7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6.5"/>
  <cols>
    <col min="1" max="1" width="16.625" style="186" customWidth="1"/>
    <col min="2" max="5" width="17.625" style="186" customWidth="1"/>
    <col min="6" max="11" width="14.625" style="186" customWidth="1"/>
    <col min="12" max="12" width="9.375" style="186" customWidth="1"/>
    <col min="13" max="13" width="10.875" style="186" customWidth="1"/>
    <col min="14" max="16384" width="9.00390625" style="186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3" t="s">
        <v>22</v>
      </c>
      <c r="L1" s="4"/>
      <c r="S1" s="4"/>
      <c r="T1" s="6"/>
      <c r="U1" s="4"/>
    </row>
    <row r="2" spans="1:11" s="166" customFormat="1" ht="24.75" customHeight="1">
      <c r="A2" s="326" t="s">
        <v>238</v>
      </c>
      <c r="B2" s="326"/>
      <c r="C2" s="326"/>
      <c r="D2" s="326"/>
      <c r="E2" s="326"/>
      <c r="F2" s="326" t="s">
        <v>21</v>
      </c>
      <c r="G2" s="326"/>
      <c r="H2" s="326"/>
      <c r="I2" s="326"/>
      <c r="J2" s="326"/>
      <c r="K2" s="326"/>
    </row>
    <row r="3" spans="1:11" s="169" customFormat="1" ht="15" customHeight="1" thickBot="1">
      <c r="A3" s="116"/>
      <c r="B3" s="167"/>
      <c r="C3" s="167"/>
      <c r="D3" s="167"/>
      <c r="E3" s="116" t="s">
        <v>231</v>
      </c>
      <c r="F3" s="168"/>
      <c r="G3" s="168"/>
      <c r="H3" s="168"/>
      <c r="I3" s="167"/>
      <c r="J3" s="327" t="s">
        <v>56</v>
      </c>
      <c r="K3" s="327"/>
    </row>
    <row r="4" spans="1:11" s="170" customFormat="1" ht="45" customHeight="1">
      <c r="A4" s="328" t="s">
        <v>176</v>
      </c>
      <c r="B4" s="322" t="s">
        <v>107</v>
      </c>
      <c r="C4" s="323"/>
      <c r="D4" s="323"/>
      <c r="E4" s="323"/>
      <c r="F4" s="324" t="s">
        <v>232</v>
      </c>
      <c r="G4" s="324"/>
      <c r="H4" s="324"/>
      <c r="I4" s="325"/>
      <c r="J4" s="331" t="s">
        <v>233</v>
      </c>
      <c r="K4" s="332"/>
    </row>
    <row r="5" spans="1:11" s="170" customFormat="1" ht="21" customHeight="1">
      <c r="A5" s="329"/>
      <c r="B5" s="171" t="s">
        <v>234</v>
      </c>
      <c r="C5" s="172" t="s">
        <v>235</v>
      </c>
      <c r="D5" s="172" t="s">
        <v>236</v>
      </c>
      <c r="E5" s="173" t="s">
        <v>237</v>
      </c>
      <c r="F5" s="174" t="s">
        <v>234</v>
      </c>
      <c r="G5" s="172" t="s">
        <v>235</v>
      </c>
      <c r="H5" s="172" t="s">
        <v>236</v>
      </c>
      <c r="I5" s="173" t="s">
        <v>237</v>
      </c>
      <c r="J5" s="172" t="s">
        <v>234</v>
      </c>
      <c r="K5" s="175" t="s">
        <v>235</v>
      </c>
    </row>
    <row r="6" spans="1:11" s="170" customFormat="1" ht="21" customHeight="1" thickBot="1">
      <c r="A6" s="330"/>
      <c r="B6" s="176" t="s">
        <v>48</v>
      </c>
      <c r="C6" s="177" t="s">
        <v>49</v>
      </c>
      <c r="D6" s="177" t="s">
        <v>50</v>
      </c>
      <c r="E6" s="178" t="s">
        <v>51</v>
      </c>
      <c r="F6" s="179" t="s">
        <v>48</v>
      </c>
      <c r="G6" s="177" t="s">
        <v>52</v>
      </c>
      <c r="H6" s="177" t="s">
        <v>53</v>
      </c>
      <c r="I6" s="178" t="s">
        <v>51</v>
      </c>
      <c r="J6" s="177" t="s">
        <v>54</v>
      </c>
      <c r="K6" s="180" t="s">
        <v>52</v>
      </c>
    </row>
    <row r="7" spans="1:11" s="37" customFormat="1" ht="27.75" customHeight="1">
      <c r="A7" s="28" t="s">
        <v>108</v>
      </c>
      <c r="B7" s="34">
        <f>SUM(F7,J7,'10-6 續1'!D7,'10-6 續1'!H7,'10-6 續2'!B7,'10-6 續2'!F7,'10-6 續2'!J7,'10-6 續3'!D7,'10-6 續3'!H7,'10-6 續4完'!B7,'10-6 續4完'!F7)</f>
        <v>115702</v>
      </c>
      <c r="C7" s="34">
        <f>SUM(G7,K7,'10-6 續1'!E7,'10-6 續1'!I7,'10-6 續2'!C7,'10-6 續2'!G7,'10-6 續2'!K7,'10-6 續3'!E7,'10-6 續3'!I7,'10-6 續4完'!C7,'10-6 續4完'!G7)</f>
        <v>8074</v>
      </c>
      <c r="D7" s="34">
        <f>SUM(H7,'10-6 續1'!B7,'10-6 續1'!F7,'10-6 續1'!J7,'10-6 續2'!D7,'10-6 續2'!H7,'10-6 續3'!B7,'10-6 續3'!F7,'10-6 續3'!J7,'10-6 續4完'!D7,'10-6 續4完'!H7)</f>
        <v>140957.5</v>
      </c>
      <c r="E7" s="34">
        <v>133652.77</v>
      </c>
      <c r="F7" s="34">
        <v>3902</v>
      </c>
      <c r="G7" s="34">
        <v>549</v>
      </c>
      <c r="H7" s="34">
        <v>75259</v>
      </c>
      <c r="I7" s="34">
        <v>86834.88</v>
      </c>
      <c r="J7" s="34">
        <v>24351</v>
      </c>
      <c r="K7" s="34">
        <v>3518</v>
      </c>
    </row>
    <row r="8" spans="1:11" s="37" customFormat="1" ht="27.75" customHeight="1">
      <c r="A8" s="28" t="s">
        <v>109</v>
      </c>
      <c r="B8" s="34">
        <f>SUM(F8,J8,'10-6 續1'!D8,'10-6 續1'!H8,'10-6 續2'!B8,'10-6 續2'!F8,'10-6 續2'!J8,'10-6 續3'!D8,'10-6 續3'!H8,'10-6 續4完'!B8,'10-6 續4完'!F8)</f>
        <v>80714</v>
      </c>
      <c r="C8" s="34">
        <f>SUM(G8,K8,'10-6 續1'!E8,'10-6 續1'!I8,'10-6 續2'!C8,'10-6 續2'!G8,'10-6 續2'!K8,'10-6 續3'!E8,'10-6 續3'!I8,'10-6 續4完'!C8,'10-6 續4完'!G8)</f>
        <v>23180</v>
      </c>
      <c r="D8" s="34">
        <f>SUM(H8,'10-6 續1'!B8,'10-6 續1'!F8,'10-6 續1'!J8,'10-6 續2'!D8,'10-6 續2'!H8,'10-6 續3'!B8,'10-6 續3'!F8,'10-6 續3'!J8,'10-6 續4完'!D8,'10-6 續4完'!H8)</f>
        <v>135629.41</v>
      </c>
      <c r="E8" s="34">
        <v>128490.5</v>
      </c>
      <c r="F8" s="34">
        <v>4645</v>
      </c>
      <c r="G8" s="34">
        <v>397</v>
      </c>
      <c r="H8" s="34">
        <v>43585.2</v>
      </c>
      <c r="I8" s="34">
        <v>53036.21</v>
      </c>
      <c r="J8" s="34">
        <v>9272</v>
      </c>
      <c r="K8" s="34">
        <v>12394</v>
      </c>
    </row>
    <row r="9" spans="1:11" s="37" customFormat="1" ht="27.75" customHeight="1">
      <c r="A9" s="28" t="s">
        <v>110</v>
      </c>
      <c r="B9" s="34">
        <f>SUM(F9,J9,'10-6 續1'!D9,'10-6 續1'!H9,'10-6 續2'!B9,'10-6 續2'!F9,'10-6 續2'!J9,'10-6 續3'!D9,'10-6 續3'!H9,'10-6 續4完'!B9,'10-6 續4完'!F9)</f>
        <v>217556</v>
      </c>
      <c r="C9" s="34">
        <f>SUM(G9,K9,'10-6 續1'!E9,'10-6 續1'!I9,'10-6 續2'!C9,'10-6 續2'!G9,'10-6 續2'!K9,'10-6 續3'!E9,'10-6 續3'!I9,'10-6 續4完'!C9,'10-6 續4完'!G9)</f>
        <v>27250</v>
      </c>
      <c r="D9" s="34">
        <f>SUM(H9,'10-6 續1'!B9,'10-6 續1'!F9,'10-6 續1'!J9,'10-6 續2'!D9,'10-6 續2'!H9,'10-6 續3'!B9,'10-6 續3'!F9,'10-6 續3'!J9,'10-6 續4完'!D9,'10-6 續4完'!H9)</f>
        <v>144466.5</v>
      </c>
      <c r="E9" s="34">
        <v>137401.69</v>
      </c>
      <c r="F9" s="34">
        <v>5875</v>
      </c>
      <c r="G9" s="34">
        <v>431</v>
      </c>
      <c r="H9" s="34">
        <v>45562</v>
      </c>
      <c r="I9" s="34">
        <v>49388.75</v>
      </c>
      <c r="J9" s="34">
        <v>21230</v>
      </c>
      <c r="K9" s="34">
        <v>13712</v>
      </c>
    </row>
    <row r="10" spans="1:11" s="37" customFormat="1" ht="27.75" customHeight="1">
      <c r="A10" s="28" t="s">
        <v>111</v>
      </c>
      <c r="B10" s="34">
        <f>SUM(F10,J10,'10-6 續1'!D10,'10-6 續1'!H10,'10-6 續2'!B10,'10-6 續2'!F10,'10-6 續2'!J10,'10-6 續3'!D10,'10-6 續3'!H10,'10-6 續4完'!B10,'10-6 續4完'!F10)</f>
        <v>297478</v>
      </c>
      <c r="C10" s="34">
        <f>SUM(G10,K10,'10-6 續1'!E10,'10-6 續1'!I10,'10-6 續2'!C10,'10-6 續2'!G10,'10-6 續2'!K10,'10-6 續3'!E10,'10-6 續3'!I10,'10-6 續4完'!C10,'10-6 續4完'!G10)</f>
        <v>25361</v>
      </c>
      <c r="D10" s="34">
        <f>SUM(H10,'10-6 續1'!B10,'10-6 續1'!F10,'10-6 續1'!J10,'10-6 續2'!D10,'10-6 續2'!H10,'10-6 續3'!B10,'10-6 續3'!F10,'10-6 續3'!J10,'10-6 續4完'!D10,'10-6 續4完'!H10)</f>
        <v>124561.09999999999</v>
      </c>
      <c r="E10" s="34">
        <v>121749.33</v>
      </c>
      <c r="F10" s="34">
        <v>4654</v>
      </c>
      <c r="G10" s="34">
        <v>280</v>
      </c>
      <c r="H10" s="34">
        <v>28678.2</v>
      </c>
      <c r="I10" s="34">
        <v>34142.15</v>
      </c>
      <c r="J10" s="34">
        <v>32577</v>
      </c>
      <c r="K10" s="34">
        <v>11061</v>
      </c>
    </row>
    <row r="11" spans="1:11" s="37" customFormat="1" ht="27.75" customHeight="1">
      <c r="A11" s="33" t="s">
        <v>112</v>
      </c>
      <c r="B11" s="34">
        <f>SUM(F11,J11,'10-6 續1'!D11,'10-6 續1'!H11,'10-6 續2'!B11,'10-6 續2'!F11,'10-6 續2'!J11,'10-6 續3'!D11,'10-6 續3'!H11,'10-6 續4完'!B11,'10-6 續4完'!F11)</f>
        <v>129525</v>
      </c>
      <c r="C11" s="34">
        <f>SUM(G11,K11,'10-6 續1'!E11,'10-6 續1'!I11,'10-6 續2'!C11,'10-6 續2'!G11,'10-6 續2'!K11,'10-6 續3'!E11,'10-6 續3'!I11,'10-6 續4完'!C11,'10-6 續4完'!G11)</f>
        <v>26375</v>
      </c>
      <c r="D11" s="34">
        <f>SUM(H11,'10-6 續1'!B11,'10-6 續1'!F11,'10-6 續1'!J11,'10-6 續2'!D11,'10-6 續2'!H11,'10-6 續3'!B11,'10-6 續3'!F11,'10-6 續3'!J11,'10-6 續4完'!D11,'10-6 續4完'!H11)</f>
        <v>122146.9</v>
      </c>
      <c r="E11" s="34">
        <v>112967.39</v>
      </c>
      <c r="F11" s="34">
        <v>4787</v>
      </c>
      <c r="G11" s="34">
        <v>356</v>
      </c>
      <c r="H11" s="34">
        <v>43827</v>
      </c>
      <c r="I11" s="34">
        <v>38220.94</v>
      </c>
      <c r="J11" s="34">
        <v>17776</v>
      </c>
      <c r="K11" s="34">
        <v>17012</v>
      </c>
    </row>
    <row r="12" spans="1:11" s="37" customFormat="1" ht="27.75" customHeight="1">
      <c r="A12" s="33" t="s">
        <v>113</v>
      </c>
      <c r="B12" s="34">
        <f>SUM(F12,J12,'10-6 續1'!D12,'10-6 續1'!H12,'10-6 續2'!B12,'10-6 續2'!F12,'10-6 續2'!J12,'10-6 續3'!D12,'10-6 續3'!H12,'10-6 續4完'!B12,'10-6 續4完'!F12)</f>
        <v>46375</v>
      </c>
      <c r="C12" s="34">
        <f>SUM(G12,K12,'10-6 續1'!E12,'10-6 續1'!I12,'10-6 續2'!C12,'10-6 續2'!G12,'10-6 續2'!K12,'10-6 續3'!E12,'10-6 續3'!I12,'10-6 續4完'!C12,'10-6 續4完'!G12)</f>
        <v>19137</v>
      </c>
      <c r="D12" s="34">
        <f>SUM(H12,'10-6 續1'!B12,'10-6 續1'!F12,'10-6 續1'!J12,'10-6 續2'!D12,'10-6 續2'!H12,'10-6 續3'!B12,'10-6 續3'!F12,'10-6 續3'!J12,'10-6 續4完'!D12,'10-6 續4完'!H12)</f>
        <v>154107.6</v>
      </c>
      <c r="E12" s="34">
        <v>136486.77</v>
      </c>
      <c r="F12" s="34">
        <v>3710</v>
      </c>
      <c r="G12" s="34">
        <v>392</v>
      </c>
      <c r="H12" s="34">
        <v>63213.2</v>
      </c>
      <c r="I12" s="34">
        <v>52961.93</v>
      </c>
      <c r="J12" s="34">
        <v>10364</v>
      </c>
      <c r="K12" s="34">
        <v>15579</v>
      </c>
    </row>
    <row r="13" spans="1:11" s="37" customFormat="1" ht="27.75" customHeight="1">
      <c r="A13" s="38" t="s">
        <v>114</v>
      </c>
      <c r="B13" s="34">
        <f>SUM(F13,J13,'10-6 續1'!D13,'10-6 續1'!H13,'10-6 續2'!B13,'10-6 續2'!F13,'10-6 續2'!J13,'10-6 續3'!D13,'10-6 續3'!H13,'10-6 續4完'!B13,'10-6 續4完'!F13)</f>
        <v>47138</v>
      </c>
      <c r="C13" s="34">
        <f>SUM(G13,K13,'10-6 續1'!E13,'10-6 續1'!I13,'10-6 續2'!C13,'10-6 續2'!G13,'10-6 續2'!K13,'10-6 續3'!E13,'10-6 續3'!I13,'10-6 續4完'!C13,'10-6 續4完'!G13)</f>
        <v>4306</v>
      </c>
      <c r="D13" s="34">
        <f>SUM(H13,'10-6 續1'!B13,'10-6 續1'!F13,'10-6 續1'!J13,'10-6 續2'!D13,'10-6 續2'!H13,'10-6 續3'!B13,'10-6 續3'!F13,'10-6 續3'!J13,'10-6 續4完'!D13,'10-6 續4完'!H13)</f>
        <v>170018.5</v>
      </c>
      <c r="E13" s="34">
        <v>133904.57</v>
      </c>
      <c r="F13" s="34">
        <v>4422</v>
      </c>
      <c r="G13" s="34">
        <v>570</v>
      </c>
      <c r="H13" s="34">
        <v>80596.4</v>
      </c>
      <c r="I13" s="34">
        <v>61957.13</v>
      </c>
      <c r="J13" s="34">
        <v>14952</v>
      </c>
      <c r="K13" s="34">
        <v>1208</v>
      </c>
    </row>
    <row r="14" spans="1:11" s="37" customFormat="1" ht="27.75" customHeight="1">
      <c r="A14" s="38" t="s">
        <v>272</v>
      </c>
      <c r="B14" s="34">
        <f>SUM(F14,J14,'10-6 續1'!D14,'10-6 續1'!H14,'10-6 續2'!B14,'10-6 續2'!F14,'10-6 續2'!J14,'10-6 續3'!D14,'10-6 續3'!H14,'10-6 續4完'!B14,'10-6 續4完'!F14)</f>
        <v>44622</v>
      </c>
      <c r="C14" s="34">
        <f>SUM(G14,K14,'10-6 續1'!E14,'10-6 續1'!I14,'10-6 續2'!C14,'10-6 續2'!G14,'10-6 續2'!K14,'10-6 續3'!E14,'10-6 續3'!I14,'10-6 續4完'!C14,'10-6 續4完'!G14)</f>
        <v>4047</v>
      </c>
      <c r="D14" s="34">
        <f>SUM(H14,'10-6 續1'!B14,'10-6 續1'!F14,'10-6 續1'!J14,'10-6 續2'!D14,'10-6 續2'!H14,'10-6 續3'!B14,'10-6 續3'!F14,'10-6 續3'!J14,'10-6 續4完'!D14,'10-6 續4完'!H14)</f>
        <v>168240.96</v>
      </c>
      <c r="E14" s="34">
        <v>142886.63</v>
      </c>
      <c r="F14" s="34">
        <v>4352</v>
      </c>
      <c r="G14" s="34">
        <v>616</v>
      </c>
      <c r="H14" s="34">
        <v>58050.26</v>
      </c>
      <c r="I14" s="34">
        <v>65419.58</v>
      </c>
      <c r="J14" s="34">
        <v>12493</v>
      </c>
      <c r="K14" s="34">
        <v>1229</v>
      </c>
    </row>
    <row r="15" spans="1:11" s="37" customFormat="1" ht="27.75" customHeight="1">
      <c r="A15" s="33" t="s">
        <v>115</v>
      </c>
      <c r="B15" s="34">
        <v>37903</v>
      </c>
      <c r="C15" s="34">
        <v>3461</v>
      </c>
      <c r="D15" s="34">
        <v>167002</v>
      </c>
      <c r="E15" s="34">
        <v>126997</v>
      </c>
      <c r="F15" s="34">
        <v>5294</v>
      </c>
      <c r="G15" s="34">
        <v>422</v>
      </c>
      <c r="H15" s="34">
        <v>96565</v>
      </c>
      <c r="I15" s="34">
        <v>61775</v>
      </c>
      <c r="J15" s="34">
        <v>7930</v>
      </c>
      <c r="K15" s="34">
        <v>1166</v>
      </c>
    </row>
    <row r="16" spans="1:11" s="37" customFormat="1" ht="27.75" customHeight="1">
      <c r="A16" s="28" t="s">
        <v>280</v>
      </c>
      <c r="B16" s="228">
        <v>119026</v>
      </c>
      <c r="C16" s="228">
        <v>3429</v>
      </c>
      <c r="D16" s="229">
        <v>223723.52</v>
      </c>
      <c r="E16" s="229">
        <v>162201.63</v>
      </c>
      <c r="F16" s="229">
        <v>5097</v>
      </c>
      <c r="G16" s="229">
        <v>435</v>
      </c>
      <c r="H16" s="229">
        <v>130636.92</v>
      </c>
      <c r="I16" s="229">
        <v>73593.2</v>
      </c>
      <c r="J16" s="229">
        <v>7267</v>
      </c>
      <c r="K16" s="229">
        <v>1303</v>
      </c>
    </row>
    <row r="17" spans="1:11" s="37" customFormat="1" ht="27.75" customHeight="1">
      <c r="A17" s="33" t="s">
        <v>219</v>
      </c>
      <c r="B17" s="50">
        <v>11738</v>
      </c>
      <c r="C17" s="50">
        <v>234</v>
      </c>
      <c r="D17" s="34">
        <v>15531.14</v>
      </c>
      <c r="E17" s="34">
        <v>10008.57</v>
      </c>
      <c r="F17" s="34">
        <v>325</v>
      </c>
      <c r="G17" s="34">
        <v>13</v>
      </c>
      <c r="H17" s="34">
        <v>8454.44</v>
      </c>
      <c r="I17" s="34">
        <v>5280.7</v>
      </c>
      <c r="J17" s="34">
        <v>486</v>
      </c>
      <c r="K17" s="34">
        <v>119</v>
      </c>
    </row>
    <row r="18" spans="1:11" s="37" customFormat="1" ht="27.75" customHeight="1">
      <c r="A18" s="33" t="s">
        <v>164</v>
      </c>
      <c r="B18" s="50">
        <v>12467</v>
      </c>
      <c r="C18" s="50">
        <v>223</v>
      </c>
      <c r="D18" s="34">
        <v>15252.5</v>
      </c>
      <c r="E18" s="34">
        <v>12094.3</v>
      </c>
      <c r="F18" s="34">
        <v>320</v>
      </c>
      <c r="G18" s="34">
        <v>32</v>
      </c>
      <c r="H18" s="34">
        <v>8910</v>
      </c>
      <c r="I18" s="34">
        <v>6851.15</v>
      </c>
      <c r="J18" s="34">
        <v>525</v>
      </c>
      <c r="K18" s="34">
        <v>62</v>
      </c>
    </row>
    <row r="19" spans="1:11" s="37" customFormat="1" ht="27.75" customHeight="1">
      <c r="A19" s="33" t="s">
        <v>165</v>
      </c>
      <c r="B19" s="228">
        <v>13612</v>
      </c>
      <c r="C19" s="228">
        <v>256</v>
      </c>
      <c r="D19" s="229">
        <v>8275.21</v>
      </c>
      <c r="E19" s="229">
        <v>21252.43</v>
      </c>
      <c r="F19" s="229">
        <v>460</v>
      </c>
      <c r="G19" s="229">
        <v>28</v>
      </c>
      <c r="H19" s="229">
        <v>3463.81</v>
      </c>
      <c r="I19" s="229">
        <v>15168.15</v>
      </c>
      <c r="J19" s="229">
        <v>695</v>
      </c>
      <c r="K19" s="229">
        <v>129</v>
      </c>
    </row>
    <row r="20" spans="1:11" s="37" customFormat="1" ht="27.75" customHeight="1">
      <c r="A20" s="33" t="s">
        <v>166</v>
      </c>
      <c r="B20" s="50">
        <v>14484</v>
      </c>
      <c r="C20" s="50">
        <v>238</v>
      </c>
      <c r="D20" s="34">
        <v>13159.3</v>
      </c>
      <c r="E20" s="34">
        <v>7410.28</v>
      </c>
      <c r="F20" s="34">
        <v>342</v>
      </c>
      <c r="G20" s="34">
        <v>30</v>
      </c>
      <c r="H20" s="34">
        <v>7066.2</v>
      </c>
      <c r="I20" s="34">
        <v>2174.4</v>
      </c>
      <c r="J20" s="34">
        <v>458</v>
      </c>
      <c r="K20" s="34">
        <v>98</v>
      </c>
    </row>
    <row r="21" spans="1:11" s="37" customFormat="1" ht="27.75" customHeight="1">
      <c r="A21" s="33" t="s">
        <v>167</v>
      </c>
      <c r="B21" s="50">
        <v>15312</v>
      </c>
      <c r="C21" s="50">
        <v>299</v>
      </c>
      <c r="D21" s="34">
        <v>15357.9</v>
      </c>
      <c r="E21" s="34">
        <v>8349.51</v>
      </c>
      <c r="F21" s="34">
        <v>369</v>
      </c>
      <c r="G21" s="34">
        <v>37</v>
      </c>
      <c r="H21" s="34">
        <v>5896.4</v>
      </c>
      <c r="I21" s="34">
        <v>3440.95</v>
      </c>
      <c r="J21" s="34">
        <v>501</v>
      </c>
      <c r="K21" s="34">
        <v>84</v>
      </c>
    </row>
    <row r="22" spans="1:11" s="37" customFormat="1" ht="27.75" customHeight="1">
      <c r="A22" s="33" t="s">
        <v>168</v>
      </c>
      <c r="B22" s="50">
        <v>9065</v>
      </c>
      <c r="C22" s="50">
        <v>364</v>
      </c>
      <c r="D22" s="34">
        <v>23662.1</v>
      </c>
      <c r="E22" s="34">
        <v>14361.03</v>
      </c>
      <c r="F22" s="34">
        <v>574</v>
      </c>
      <c r="G22" s="34">
        <v>74</v>
      </c>
      <c r="H22" s="34">
        <v>8096</v>
      </c>
      <c r="I22" s="34">
        <v>5243.87</v>
      </c>
      <c r="J22" s="34">
        <v>739</v>
      </c>
      <c r="K22" s="34">
        <v>81</v>
      </c>
    </row>
    <row r="23" spans="1:11" s="37" customFormat="1" ht="27.75" customHeight="1">
      <c r="A23" s="33" t="s">
        <v>169</v>
      </c>
      <c r="B23" s="50">
        <v>26417</v>
      </c>
      <c r="C23" s="50">
        <v>371</v>
      </c>
      <c r="D23" s="34">
        <v>26341.07</v>
      </c>
      <c r="E23" s="34">
        <v>16220.69</v>
      </c>
      <c r="F23" s="34">
        <v>464</v>
      </c>
      <c r="G23" s="34">
        <v>54</v>
      </c>
      <c r="H23" s="34">
        <v>13436.17</v>
      </c>
      <c r="I23" s="34">
        <v>7280.75</v>
      </c>
      <c r="J23" s="34">
        <v>590</v>
      </c>
      <c r="K23" s="34">
        <v>125</v>
      </c>
    </row>
    <row r="24" spans="1:11" s="37" customFormat="1" ht="27.75" customHeight="1">
      <c r="A24" s="33" t="s">
        <v>170</v>
      </c>
      <c r="B24" s="50">
        <v>3510</v>
      </c>
      <c r="C24" s="50">
        <v>317</v>
      </c>
      <c r="D24" s="34">
        <v>38407.5</v>
      </c>
      <c r="E24" s="34">
        <v>13192.74</v>
      </c>
      <c r="F24" s="34">
        <v>515</v>
      </c>
      <c r="G24" s="34">
        <v>42</v>
      </c>
      <c r="H24" s="34">
        <v>31153</v>
      </c>
      <c r="I24" s="34">
        <v>2815.2</v>
      </c>
      <c r="J24" s="34">
        <v>733</v>
      </c>
      <c r="K24" s="34">
        <v>114</v>
      </c>
    </row>
    <row r="25" spans="1:11" s="37" customFormat="1" ht="27.75" customHeight="1">
      <c r="A25" s="33" t="s">
        <v>171</v>
      </c>
      <c r="B25" s="228">
        <v>3563</v>
      </c>
      <c r="C25" s="228">
        <v>311</v>
      </c>
      <c r="D25" s="229">
        <v>10485.1</v>
      </c>
      <c r="E25" s="229">
        <v>17208.1</v>
      </c>
      <c r="F25" s="229">
        <v>477</v>
      </c>
      <c r="G25" s="229">
        <v>26</v>
      </c>
      <c r="H25" s="229">
        <v>4194</v>
      </c>
      <c r="I25" s="229">
        <v>8086.18</v>
      </c>
      <c r="J25" s="229">
        <v>657</v>
      </c>
      <c r="K25" s="229">
        <v>180</v>
      </c>
    </row>
    <row r="26" spans="1:11" s="37" customFormat="1" ht="27.75" customHeight="1">
      <c r="A26" s="33" t="s">
        <v>172</v>
      </c>
      <c r="B26" s="228">
        <v>2861</v>
      </c>
      <c r="C26" s="228">
        <v>325</v>
      </c>
      <c r="D26" s="229">
        <v>31389.6</v>
      </c>
      <c r="E26" s="229">
        <v>16491.63</v>
      </c>
      <c r="F26" s="229">
        <v>457</v>
      </c>
      <c r="G26" s="229">
        <v>30</v>
      </c>
      <c r="H26" s="229">
        <v>23320.5</v>
      </c>
      <c r="I26" s="229">
        <v>7312.48</v>
      </c>
      <c r="J26" s="229">
        <v>615</v>
      </c>
      <c r="K26" s="229">
        <v>129</v>
      </c>
    </row>
    <row r="27" spans="1:11" s="37" customFormat="1" ht="27.75" customHeight="1">
      <c r="A27" s="33" t="s">
        <v>173</v>
      </c>
      <c r="B27" s="228">
        <v>3145</v>
      </c>
      <c r="C27" s="228">
        <v>251</v>
      </c>
      <c r="D27" s="229">
        <v>12904.4</v>
      </c>
      <c r="E27" s="229">
        <v>12727.03</v>
      </c>
      <c r="F27" s="229">
        <v>461</v>
      </c>
      <c r="G27" s="229">
        <v>48</v>
      </c>
      <c r="H27" s="229">
        <v>7153.4</v>
      </c>
      <c r="I27" s="229">
        <v>4765.86</v>
      </c>
      <c r="J27" s="229">
        <v>656</v>
      </c>
      <c r="K27" s="229">
        <v>87</v>
      </c>
    </row>
    <row r="28" spans="1:11" s="37" customFormat="1" ht="27.75" customHeight="1">
      <c r="A28" s="33" t="s">
        <v>174</v>
      </c>
      <c r="B28" s="228">
        <v>2852</v>
      </c>
      <c r="C28" s="228">
        <v>240</v>
      </c>
      <c r="D28" s="229">
        <v>12957.7</v>
      </c>
      <c r="E28" s="229">
        <v>12885.32</v>
      </c>
      <c r="F28" s="229">
        <v>333</v>
      </c>
      <c r="G28" s="229">
        <v>21</v>
      </c>
      <c r="H28" s="229">
        <v>9493</v>
      </c>
      <c r="I28" s="229">
        <v>5173.51</v>
      </c>
      <c r="J28" s="229">
        <v>612</v>
      </c>
      <c r="K28" s="229">
        <v>95</v>
      </c>
    </row>
    <row r="29" spans="1:11" s="184" customFormat="1" ht="3" customHeight="1" thickBot="1">
      <c r="A29" s="181"/>
      <c r="B29" s="182"/>
      <c r="C29" s="182"/>
      <c r="D29" s="182"/>
      <c r="E29" s="183"/>
      <c r="F29" s="183"/>
      <c r="G29" s="183"/>
      <c r="H29" s="183"/>
      <c r="I29" s="183"/>
      <c r="J29" s="183"/>
      <c r="K29" s="183"/>
    </row>
    <row r="30" spans="1:21" s="97" customFormat="1" ht="15" customHeight="1">
      <c r="A30" s="185" t="s">
        <v>175</v>
      </c>
      <c r="B30" s="95"/>
      <c r="C30" s="95"/>
      <c r="D30" s="95"/>
      <c r="E30" s="95"/>
      <c r="F30" s="41" t="s">
        <v>71</v>
      </c>
      <c r="G30" s="95"/>
      <c r="H30" s="95"/>
      <c r="I30" s="185"/>
      <c r="J30" s="185"/>
      <c r="K30" s="41"/>
      <c r="L30" s="96"/>
      <c r="S30" s="96"/>
      <c r="T30" s="96"/>
      <c r="U30" s="96"/>
    </row>
    <row r="31" spans="2:11" ht="15.75">
      <c r="B31" s="232"/>
      <c r="C31" s="232"/>
      <c r="D31" s="232"/>
      <c r="E31" s="232"/>
      <c r="F31" s="232"/>
      <c r="G31" s="232"/>
      <c r="H31" s="232"/>
      <c r="I31" s="232"/>
      <c r="J31" s="232"/>
      <c r="K31" s="232"/>
    </row>
  </sheetData>
  <sheetProtection formatCells="0" formatRows="0" insertRows="0" deleteRows="0"/>
  <mergeCells count="7">
    <mergeCell ref="B4:E4"/>
    <mergeCell ref="F4:I4"/>
    <mergeCell ref="A2:E2"/>
    <mergeCell ref="F2:K2"/>
    <mergeCell ref="J3:K3"/>
    <mergeCell ref="A4:A6"/>
    <mergeCell ref="J4:K4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showGridLines="0" view="pageBreakPreview" zoomScaleNormal="85" zoomScaleSheetLayoutView="100" workbookViewId="0" topLeftCell="A1">
      <pane xSplit="1" ySplit="6" topLeftCell="C20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6.5"/>
  <cols>
    <col min="1" max="1" width="16.625" style="186" customWidth="1"/>
    <col min="2" max="5" width="17.625" style="186" customWidth="1"/>
    <col min="6" max="11" width="14.625" style="186" customWidth="1"/>
    <col min="12" max="16384" width="9.00390625" style="186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3" t="s">
        <v>23</v>
      </c>
      <c r="L1" s="4"/>
      <c r="S1" s="4"/>
      <c r="T1" s="6"/>
      <c r="U1" s="4"/>
    </row>
    <row r="2" spans="1:11" s="166" customFormat="1" ht="24.75" customHeight="1">
      <c r="A2" s="333" t="s">
        <v>241</v>
      </c>
      <c r="B2" s="333"/>
      <c r="C2" s="333"/>
      <c r="D2" s="333"/>
      <c r="E2" s="333"/>
      <c r="F2" s="326" t="s">
        <v>55</v>
      </c>
      <c r="G2" s="326"/>
      <c r="H2" s="326"/>
      <c r="I2" s="326"/>
      <c r="J2" s="326"/>
      <c r="K2" s="326"/>
    </row>
    <row r="3" spans="1:11" s="169" customFormat="1" ht="15" customHeight="1" thickBot="1">
      <c r="A3" s="167"/>
      <c r="B3" s="167"/>
      <c r="C3" s="167"/>
      <c r="D3" s="167"/>
      <c r="E3" s="116" t="s">
        <v>231</v>
      </c>
      <c r="F3" s="116"/>
      <c r="G3" s="116"/>
      <c r="H3" s="116"/>
      <c r="I3" s="167"/>
      <c r="J3" s="327" t="s">
        <v>56</v>
      </c>
      <c r="K3" s="327"/>
    </row>
    <row r="4" spans="1:11" s="170" customFormat="1" ht="45" customHeight="1">
      <c r="A4" s="328" t="s">
        <v>176</v>
      </c>
      <c r="B4" s="324" t="s">
        <v>233</v>
      </c>
      <c r="C4" s="334"/>
      <c r="D4" s="331" t="s">
        <v>239</v>
      </c>
      <c r="E4" s="332"/>
      <c r="F4" s="324" t="s">
        <v>26</v>
      </c>
      <c r="G4" s="334"/>
      <c r="H4" s="331" t="s">
        <v>240</v>
      </c>
      <c r="I4" s="332"/>
      <c r="J4" s="332"/>
      <c r="K4" s="335"/>
    </row>
    <row r="5" spans="1:11" s="170" customFormat="1" ht="21" customHeight="1">
      <c r="A5" s="329"/>
      <c r="B5" s="203" t="s">
        <v>236</v>
      </c>
      <c r="C5" s="204" t="s">
        <v>237</v>
      </c>
      <c r="D5" s="203" t="s">
        <v>234</v>
      </c>
      <c r="E5" s="205" t="s">
        <v>235</v>
      </c>
      <c r="F5" s="203" t="s">
        <v>236</v>
      </c>
      <c r="G5" s="204" t="s">
        <v>237</v>
      </c>
      <c r="H5" s="173" t="s">
        <v>234</v>
      </c>
      <c r="I5" s="204" t="s">
        <v>235</v>
      </c>
      <c r="J5" s="204" t="s">
        <v>236</v>
      </c>
      <c r="K5" s="206" t="s">
        <v>237</v>
      </c>
    </row>
    <row r="6" spans="1:11" s="170" customFormat="1" ht="21" customHeight="1" thickBot="1">
      <c r="A6" s="330"/>
      <c r="B6" s="176" t="s">
        <v>50</v>
      </c>
      <c r="C6" s="178" t="s">
        <v>51</v>
      </c>
      <c r="D6" s="177" t="s">
        <v>48</v>
      </c>
      <c r="E6" s="177" t="s">
        <v>49</v>
      </c>
      <c r="F6" s="179" t="s">
        <v>53</v>
      </c>
      <c r="G6" s="178" t="s">
        <v>51</v>
      </c>
      <c r="H6" s="177" t="s">
        <v>54</v>
      </c>
      <c r="I6" s="177" t="s">
        <v>52</v>
      </c>
      <c r="J6" s="177" t="s">
        <v>53</v>
      </c>
      <c r="K6" s="197" t="s">
        <v>51</v>
      </c>
    </row>
    <row r="7" spans="1:11" s="37" customFormat="1" ht="28.5" customHeight="1">
      <c r="A7" s="28" t="s">
        <v>108</v>
      </c>
      <c r="B7" s="34">
        <v>18895</v>
      </c>
      <c r="C7" s="34">
        <v>13533.84</v>
      </c>
      <c r="D7" s="34">
        <v>81676</v>
      </c>
      <c r="E7" s="34">
        <v>3960</v>
      </c>
      <c r="F7" s="34">
        <v>43381.5</v>
      </c>
      <c r="G7" s="34">
        <v>31729.41</v>
      </c>
      <c r="H7" s="34">
        <v>3039</v>
      </c>
      <c r="I7" s="34">
        <v>20</v>
      </c>
      <c r="J7" s="34">
        <v>99</v>
      </c>
      <c r="K7" s="34">
        <v>84.65</v>
      </c>
    </row>
    <row r="8" spans="1:11" s="37" customFormat="1" ht="28.5" customHeight="1">
      <c r="A8" s="28" t="s">
        <v>109</v>
      </c>
      <c r="B8" s="34">
        <v>29991.2</v>
      </c>
      <c r="C8" s="34">
        <v>25574.63</v>
      </c>
      <c r="D8" s="34">
        <v>61177</v>
      </c>
      <c r="E8" s="34">
        <v>10314</v>
      </c>
      <c r="F8" s="34">
        <v>56982.01</v>
      </c>
      <c r="G8" s="34">
        <v>45113.72</v>
      </c>
      <c r="H8" s="34">
        <v>2808</v>
      </c>
      <c r="I8" s="34">
        <v>35</v>
      </c>
      <c r="J8" s="34">
        <v>173.6</v>
      </c>
      <c r="K8" s="34">
        <v>114.8</v>
      </c>
    </row>
    <row r="9" spans="1:11" s="37" customFormat="1" ht="28.5" customHeight="1">
      <c r="A9" s="28" t="s">
        <v>110</v>
      </c>
      <c r="B9" s="34">
        <v>35332.8</v>
      </c>
      <c r="C9" s="34">
        <v>27022.5</v>
      </c>
      <c r="D9" s="34">
        <v>183765</v>
      </c>
      <c r="E9" s="34">
        <v>13000</v>
      </c>
      <c r="F9" s="34">
        <v>60302.5</v>
      </c>
      <c r="G9" s="34">
        <v>57681.94</v>
      </c>
      <c r="H9" s="34">
        <v>3202</v>
      </c>
      <c r="I9" s="34">
        <v>59</v>
      </c>
      <c r="J9" s="34">
        <v>184.2</v>
      </c>
      <c r="K9" s="34">
        <v>103.5</v>
      </c>
    </row>
    <row r="10" spans="1:11" s="37" customFormat="1" ht="28.5" customHeight="1">
      <c r="A10" s="28" t="s">
        <v>111</v>
      </c>
      <c r="B10" s="34">
        <v>27967.7</v>
      </c>
      <c r="C10" s="34">
        <v>24360.46</v>
      </c>
      <c r="D10" s="34">
        <v>253858</v>
      </c>
      <c r="E10" s="34">
        <v>13792</v>
      </c>
      <c r="F10" s="34">
        <v>60728.5</v>
      </c>
      <c r="G10" s="34">
        <v>56518.87</v>
      </c>
      <c r="H10" s="34">
        <v>3313</v>
      </c>
      <c r="I10" s="34">
        <v>122</v>
      </c>
      <c r="J10" s="34">
        <v>682.2</v>
      </c>
      <c r="K10" s="34">
        <v>363.3</v>
      </c>
    </row>
    <row r="11" spans="1:11" s="37" customFormat="1" ht="28.5" customHeight="1">
      <c r="A11" s="33" t="s">
        <v>112</v>
      </c>
      <c r="B11" s="34">
        <v>30615.8</v>
      </c>
      <c r="C11" s="34">
        <v>27516.26</v>
      </c>
      <c r="D11" s="34">
        <v>99721</v>
      </c>
      <c r="E11" s="34">
        <v>8835</v>
      </c>
      <c r="F11" s="34">
        <v>41219</v>
      </c>
      <c r="G11" s="34">
        <v>41043.06</v>
      </c>
      <c r="H11" s="34">
        <v>3435</v>
      </c>
      <c r="I11" s="34">
        <v>106</v>
      </c>
      <c r="J11" s="34">
        <v>489.9</v>
      </c>
      <c r="K11" s="34">
        <v>693.28</v>
      </c>
    </row>
    <row r="12" spans="1:11" s="37" customFormat="1" ht="28.5" customHeight="1">
      <c r="A12" s="33" t="s">
        <v>113</v>
      </c>
      <c r="B12" s="34">
        <v>30458</v>
      </c>
      <c r="C12" s="34">
        <v>28164.42</v>
      </c>
      <c r="D12" s="34">
        <v>24191</v>
      </c>
      <c r="E12" s="34">
        <v>3020</v>
      </c>
      <c r="F12" s="34">
        <v>52541.5</v>
      </c>
      <c r="G12" s="34">
        <v>48223.9</v>
      </c>
      <c r="H12" s="34">
        <v>4225</v>
      </c>
      <c r="I12" s="34">
        <v>78</v>
      </c>
      <c r="J12" s="34">
        <v>1071.9</v>
      </c>
      <c r="K12" s="34">
        <v>1059.15</v>
      </c>
    </row>
    <row r="13" spans="1:11" s="37" customFormat="1" ht="28.5" customHeight="1">
      <c r="A13" s="38" t="s">
        <v>114</v>
      </c>
      <c r="B13" s="34">
        <v>32177.4</v>
      </c>
      <c r="C13" s="34">
        <v>13870.85</v>
      </c>
      <c r="D13" s="34">
        <v>20033</v>
      </c>
      <c r="E13" s="34">
        <v>2391</v>
      </c>
      <c r="F13" s="34">
        <v>52802</v>
      </c>
      <c r="G13" s="34">
        <v>53463.05</v>
      </c>
      <c r="H13" s="34">
        <v>4418</v>
      </c>
      <c r="I13" s="34">
        <v>102</v>
      </c>
      <c r="J13" s="34">
        <v>614.7</v>
      </c>
      <c r="K13" s="34">
        <v>494.76</v>
      </c>
    </row>
    <row r="14" spans="1:11" s="37" customFormat="1" ht="28.5" customHeight="1">
      <c r="A14" s="38" t="s">
        <v>272</v>
      </c>
      <c r="B14" s="34">
        <v>33758.4</v>
      </c>
      <c r="C14" s="34">
        <v>12232.16</v>
      </c>
      <c r="D14" s="34">
        <v>19715</v>
      </c>
      <c r="E14" s="34">
        <v>2095</v>
      </c>
      <c r="F14" s="34">
        <v>66508.5</v>
      </c>
      <c r="G14" s="34">
        <v>58438.76</v>
      </c>
      <c r="H14" s="34">
        <v>4621</v>
      </c>
      <c r="I14" s="34">
        <v>45</v>
      </c>
      <c r="J14" s="34">
        <v>856.8</v>
      </c>
      <c r="K14" s="34">
        <v>936.2</v>
      </c>
    </row>
    <row r="15" spans="1:11" s="37" customFormat="1" ht="28.5" customHeight="1">
      <c r="A15" s="38" t="s">
        <v>281</v>
      </c>
      <c r="B15" s="34">
        <v>12855</v>
      </c>
      <c r="C15" s="34">
        <v>12847</v>
      </c>
      <c r="D15" s="34">
        <v>14778</v>
      </c>
      <c r="E15" s="34">
        <v>1733</v>
      </c>
      <c r="F15" s="34">
        <v>46985</v>
      </c>
      <c r="G15" s="34">
        <v>44880</v>
      </c>
      <c r="H15" s="34">
        <v>6268</v>
      </c>
      <c r="I15" s="34">
        <v>81</v>
      </c>
      <c r="J15" s="34">
        <v>1677</v>
      </c>
      <c r="K15" s="34">
        <v>1367</v>
      </c>
    </row>
    <row r="16" spans="1:11" s="37" customFormat="1" ht="28.5" customHeight="1">
      <c r="A16" s="28" t="s">
        <v>280</v>
      </c>
      <c r="B16" s="229">
        <v>11704.6</v>
      </c>
      <c r="C16" s="229">
        <v>12002.95</v>
      </c>
      <c r="D16" s="229">
        <v>96229</v>
      </c>
      <c r="E16" s="229">
        <v>1448</v>
      </c>
      <c r="F16" s="229">
        <v>69032.5</v>
      </c>
      <c r="G16" s="229">
        <v>68268.01</v>
      </c>
      <c r="H16" s="229">
        <v>6991</v>
      </c>
      <c r="I16" s="229">
        <v>163</v>
      </c>
      <c r="J16" s="229">
        <v>3055.5</v>
      </c>
      <c r="K16" s="229">
        <v>3014.4</v>
      </c>
    </row>
    <row r="17" spans="1:11" s="37" customFormat="1" ht="28.5" customHeight="1">
      <c r="A17" s="33" t="s">
        <v>219</v>
      </c>
      <c r="B17" s="34">
        <v>1577.2</v>
      </c>
      <c r="C17" s="34">
        <v>704.65</v>
      </c>
      <c r="D17" s="34">
        <v>10266</v>
      </c>
      <c r="E17" s="34">
        <v>85</v>
      </c>
      <c r="F17" s="34">
        <v>3970.5</v>
      </c>
      <c r="G17" s="34">
        <v>3738.73</v>
      </c>
      <c r="H17" s="34">
        <v>520</v>
      </c>
      <c r="I17" s="34">
        <v>6</v>
      </c>
      <c r="J17" s="34">
        <v>144</v>
      </c>
      <c r="K17" s="34">
        <v>99</v>
      </c>
    </row>
    <row r="18" spans="1:11" s="37" customFormat="1" ht="28.5" customHeight="1">
      <c r="A18" s="33" t="s">
        <v>164</v>
      </c>
      <c r="B18" s="34">
        <v>293</v>
      </c>
      <c r="C18" s="34">
        <v>881.43</v>
      </c>
      <c r="D18" s="34">
        <v>10964</v>
      </c>
      <c r="E18" s="34">
        <v>101</v>
      </c>
      <c r="F18" s="34">
        <v>4259.5</v>
      </c>
      <c r="G18" s="34">
        <v>3760.12</v>
      </c>
      <c r="H18" s="34">
        <v>515</v>
      </c>
      <c r="I18" s="34">
        <v>22</v>
      </c>
      <c r="J18" s="34">
        <v>1470</v>
      </c>
      <c r="K18" s="34">
        <v>150.6</v>
      </c>
    </row>
    <row r="19" spans="1:11" s="37" customFormat="1" ht="28.5" customHeight="1">
      <c r="A19" s="33" t="s">
        <v>165</v>
      </c>
      <c r="B19" s="229">
        <v>1091.4</v>
      </c>
      <c r="C19" s="229">
        <v>926.59</v>
      </c>
      <c r="D19" s="229">
        <v>11428</v>
      </c>
      <c r="E19" s="229">
        <v>91</v>
      </c>
      <c r="F19" s="229">
        <v>3616</v>
      </c>
      <c r="G19" s="229">
        <v>4650.19</v>
      </c>
      <c r="H19" s="229">
        <v>635</v>
      </c>
      <c r="I19" s="229">
        <v>6</v>
      </c>
      <c r="J19" s="229">
        <v>39</v>
      </c>
      <c r="K19" s="229">
        <v>231</v>
      </c>
    </row>
    <row r="20" spans="1:11" s="37" customFormat="1" ht="28.5" customHeight="1">
      <c r="A20" s="33" t="s">
        <v>166</v>
      </c>
      <c r="B20" s="34">
        <v>911.6</v>
      </c>
      <c r="C20" s="34">
        <v>1324.03</v>
      </c>
      <c r="D20" s="34">
        <v>12854</v>
      </c>
      <c r="E20" s="34">
        <v>100</v>
      </c>
      <c r="F20" s="34">
        <v>5032.5</v>
      </c>
      <c r="G20" s="34">
        <v>3553.85</v>
      </c>
      <c r="H20" s="34">
        <v>579</v>
      </c>
      <c r="I20" s="34">
        <v>7</v>
      </c>
      <c r="J20" s="34">
        <v>39</v>
      </c>
      <c r="K20" s="34">
        <v>255</v>
      </c>
    </row>
    <row r="21" spans="1:11" s="37" customFormat="1" ht="28.5" customHeight="1">
      <c r="A21" s="33" t="s">
        <v>167</v>
      </c>
      <c r="B21" s="34">
        <v>516</v>
      </c>
      <c r="C21" s="34">
        <v>824.97</v>
      </c>
      <c r="D21" s="34">
        <v>13084</v>
      </c>
      <c r="E21" s="34">
        <v>153</v>
      </c>
      <c r="F21" s="34">
        <v>6223.5</v>
      </c>
      <c r="G21" s="34">
        <v>2541.59</v>
      </c>
      <c r="H21" s="34">
        <v>689</v>
      </c>
      <c r="I21" s="34">
        <v>16</v>
      </c>
      <c r="J21" s="34">
        <v>192</v>
      </c>
      <c r="K21" s="34">
        <v>1149</v>
      </c>
    </row>
    <row r="22" spans="1:11" s="37" customFormat="1" ht="28.5" customHeight="1">
      <c r="A22" s="33" t="s">
        <v>168</v>
      </c>
      <c r="B22" s="34">
        <v>1019.6</v>
      </c>
      <c r="C22" s="34">
        <v>711.8</v>
      </c>
      <c r="D22" s="34">
        <v>7004</v>
      </c>
      <c r="E22" s="34">
        <v>179</v>
      </c>
      <c r="F22" s="34">
        <v>12611.5</v>
      </c>
      <c r="G22" s="34">
        <v>7885.35</v>
      </c>
      <c r="H22" s="34">
        <v>515</v>
      </c>
      <c r="I22" s="34">
        <v>22</v>
      </c>
      <c r="J22" s="34">
        <v>159</v>
      </c>
      <c r="K22" s="34">
        <v>177</v>
      </c>
    </row>
    <row r="23" spans="1:11" s="37" customFormat="1" ht="28.5" customHeight="1">
      <c r="A23" s="33" t="s">
        <v>169</v>
      </c>
      <c r="B23" s="34">
        <v>1138.4</v>
      </c>
      <c r="C23" s="34">
        <v>815.39</v>
      </c>
      <c r="D23" s="34">
        <v>24688</v>
      </c>
      <c r="E23" s="34">
        <v>174</v>
      </c>
      <c r="F23" s="34">
        <v>10629.5</v>
      </c>
      <c r="G23" s="34">
        <v>7229.55</v>
      </c>
      <c r="H23" s="34">
        <v>480</v>
      </c>
      <c r="I23" s="34">
        <v>9</v>
      </c>
      <c r="J23" s="34">
        <v>186</v>
      </c>
      <c r="K23" s="34">
        <v>147</v>
      </c>
    </row>
    <row r="24" spans="1:11" s="37" customFormat="1" ht="28.5" customHeight="1">
      <c r="A24" s="33" t="s">
        <v>170</v>
      </c>
      <c r="B24" s="34">
        <v>769.8</v>
      </c>
      <c r="C24" s="34">
        <v>749.63</v>
      </c>
      <c r="D24" s="34">
        <v>1430</v>
      </c>
      <c r="E24" s="34">
        <v>141</v>
      </c>
      <c r="F24" s="34">
        <v>5796.5</v>
      </c>
      <c r="G24" s="34">
        <v>8797.91</v>
      </c>
      <c r="H24" s="34">
        <v>509</v>
      </c>
      <c r="I24" s="34">
        <v>13</v>
      </c>
      <c r="J24" s="34">
        <v>103.2</v>
      </c>
      <c r="K24" s="34">
        <v>42</v>
      </c>
    </row>
    <row r="25" spans="1:11" s="37" customFormat="1" ht="28.5" customHeight="1">
      <c r="A25" s="33" t="s">
        <v>171</v>
      </c>
      <c r="B25" s="229">
        <v>1180.6</v>
      </c>
      <c r="C25" s="229">
        <v>990.3</v>
      </c>
      <c r="D25" s="229">
        <v>1287</v>
      </c>
      <c r="E25" s="229">
        <v>91</v>
      </c>
      <c r="F25" s="229">
        <v>4250.5</v>
      </c>
      <c r="G25" s="229">
        <v>7660.73</v>
      </c>
      <c r="H25" s="229">
        <v>545</v>
      </c>
      <c r="I25" s="229">
        <v>6</v>
      </c>
      <c r="J25" s="229">
        <v>294</v>
      </c>
      <c r="K25" s="229">
        <v>236.4</v>
      </c>
    </row>
    <row r="26" spans="1:11" s="37" customFormat="1" ht="28.5" customHeight="1">
      <c r="A26" s="33" t="s">
        <v>172</v>
      </c>
      <c r="B26" s="229">
        <v>1319.6</v>
      </c>
      <c r="C26" s="229">
        <v>1583.85</v>
      </c>
      <c r="D26" s="229">
        <v>1043</v>
      </c>
      <c r="E26" s="229">
        <v>147</v>
      </c>
      <c r="F26" s="229">
        <v>6119.5</v>
      </c>
      <c r="G26" s="229">
        <v>6141.19</v>
      </c>
      <c r="H26" s="229">
        <v>611</v>
      </c>
      <c r="I26" s="229">
        <v>13</v>
      </c>
      <c r="J26" s="229">
        <v>60</v>
      </c>
      <c r="K26" s="229">
        <v>222.6</v>
      </c>
    </row>
    <row r="27" spans="1:11" s="37" customFormat="1" ht="28.5" customHeight="1">
      <c r="A27" s="33" t="s">
        <v>173</v>
      </c>
      <c r="B27" s="229">
        <v>1136</v>
      </c>
      <c r="C27" s="229">
        <v>1483.61</v>
      </c>
      <c r="D27" s="229">
        <v>1133</v>
      </c>
      <c r="E27" s="229">
        <v>107</v>
      </c>
      <c r="F27" s="229">
        <v>4315</v>
      </c>
      <c r="G27" s="229">
        <v>5997.32</v>
      </c>
      <c r="H27" s="229">
        <v>716</v>
      </c>
      <c r="I27" s="229">
        <v>4</v>
      </c>
      <c r="J27" s="229">
        <v>159</v>
      </c>
      <c r="K27" s="229">
        <v>117</v>
      </c>
    </row>
    <row r="28" spans="1:11" s="37" customFormat="1" ht="28.5" customHeight="1">
      <c r="A28" s="33" t="s">
        <v>174</v>
      </c>
      <c r="B28" s="229">
        <v>751.4</v>
      </c>
      <c r="C28" s="229">
        <v>1006.7</v>
      </c>
      <c r="D28" s="229">
        <v>1048</v>
      </c>
      <c r="E28" s="229">
        <v>79</v>
      </c>
      <c r="F28" s="229">
        <v>2208</v>
      </c>
      <c r="G28" s="229">
        <v>6311.47</v>
      </c>
      <c r="H28" s="229">
        <v>677</v>
      </c>
      <c r="I28" s="229">
        <v>39</v>
      </c>
      <c r="J28" s="229">
        <v>210.3</v>
      </c>
      <c r="K28" s="229">
        <v>187.8</v>
      </c>
    </row>
    <row r="29" spans="1:11" s="37" customFormat="1" ht="3" customHeight="1" thickBot="1">
      <c r="A29" s="207"/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  <row r="30" spans="2:11" ht="15.75">
      <c r="B30" s="232"/>
      <c r="C30" s="232"/>
      <c r="D30" s="232"/>
      <c r="E30" s="232"/>
      <c r="F30" s="232"/>
      <c r="G30" s="232"/>
      <c r="H30" s="232"/>
      <c r="I30" s="232"/>
      <c r="J30" s="232"/>
      <c r="K30" s="232"/>
    </row>
  </sheetData>
  <sheetProtection formatCells="0" formatRows="0" insertRows="0" deleteRows="0"/>
  <mergeCells count="8">
    <mergeCell ref="A2:E2"/>
    <mergeCell ref="F2:K2"/>
    <mergeCell ref="J3:K3"/>
    <mergeCell ref="D4:E4"/>
    <mergeCell ref="F4:G4"/>
    <mergeCell ref="H4:K4"/>
    <mergeCell ref="A4:A6"/>
    <mergeCell ref="B4:C4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0"/>
  <sheetViews>
    <sheetView showGridLines="0" view="pageBreakPreview" zoomScaleNormal="70" zoomScaleSheetLayoutView="100" zoomScalePageLayoutView="0" workbookViewId="0" topLeftCell="A1">
      <pane xSplit="1" ySplit="6" topLeftCell="C19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6.5"/>
  <cols>
    <col min="1" max="1" width="16.625" style="186" customWidth="1"/>
    <col min="2" max="5" width="17.625" style="186" customWidth="1"/>
    <col min="6" max="11" width="14.625" style="186" customWidth="1"/>
    <col min="12" max="12" width="9.50390625" style="186" customWidth="1"/>
    <col min="13" max="13" width="10.25390625" style="186" customWidth="1"/>
    <col min="14" max="14" width="9.375" style="186" customWidth="1"/>
    <col min="15" max="15" width="10.875" style="186" customWidth="1"/>
    <col min="16" max="16384" width="9.00390625" style="186" customWidth="1"/>
  </cols>
  <sheetData>
    <row r="1" spans="1:21" s="5" customFormat="1" ht="18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4"/>
      <c r="S1" s="4"/>
      <c r="T1" s="6"/>
      <c r="U1" s="4"/>
    </row>
    <row r="2" spans="1:11" s="166" customFormat="1" ht="24.75" customHeight="1">
      <c r="A2" s="326" t="s">
        <v>245</v>
      </c>
      <c r="B2" s="326"/>
      <c r="C2" s="326"/>
      <c r="D2" s="326"/>
      <c r="E2" s="326"/>
      <c r="F2" s="326" t="s">
        <v>57</v>
      </c>
      <c r="G2" s="326"/>
      <c r="H2" s="326"/>
      <c r="I2" s="326"/>
      <c r="J2" s="326"/>
      <c r="K2" s="326"/>
    </row>
    <row r="3" spans="1:11" s="169" customFormat="1" ht="15" customHeight="1" thickBot="1">
      <c r="A3" s="167"/>
      <c r="B3" s="167"/>
      <c r="C3" s="167"/>
      <c r="D3" s="167"/>
      <c r="E3" s="116" t="s">
        <v>231</v>
      </c>
      <c r="F3" s="167"/>
      <c r="G3" s="167"/>
      <c r="H3" s="167"/>
      <c r="I3" s="167"/>
      <c r="J3" s="327" t="s">
        <v>56</v>
      </c>
      <c r="K3" s="327"/>
    </row>
    <row r="4" spans="1:11" s="170" customFormat="1" ht="45" customHeight="1">
      <c r="A4" s="328" t="s">
        <v>176</v>
      </c>
      <c r="B4" s="336" t="s">
        <v>242</v>
      </c>
      <c r="C4" s="332"/>
      <c r="D4" s="332"/>
      <c r="E4" s="261"/>
      <c r="F4" s="325" t="s">
        <v>243</v>
      </c>
      <c r="G4" s="323"/>
      <c r="H4" s="323"/>
      <c r="I4" s="323"/>
      <c r="J4" s="331" t="s">
        <v>244</v>
      </c>
      <c r="K4" s="324"/>
    </row>
    <row r="5" spans="1:11" s="170" customFormat="1" ht="21" customHeight="1">
      <c r="A5" s="329"/>
      <c r="B5" s="171" t="s">
        <v>234</v>
      </c>
      <c r="C5" s="175" t="s">
        <v>235</v>
      </c>
      <c r="D5" s="175" t="s">
        <v>236</v>
      </c>
      <c r="E5" s="81" t="s">
        <v>237</v>
      </c>
      <c r="F5" s="174" t="s">
        <v>234</v>
      </c>
      <c r="G5" s="172" t="s">
        <v>235</v>
      </c>
      <c r="H5" s="172" t="s">
        <v>236</v>
      </c>
      <c r="I5" s="173" t="s">
        <v>237</v>
      </c>
      <c r="J5" s="172" t="s">
        <v>234</v>
      </c>
      <c r="K5" s="172" t="s">
        <v>235</v>
      </c>
    </row>
    <row r="6" spans="1:11" s="170" customFormat="1" ht="21" customHeight="1" thickBot="1">
      <c r="A6" s="330"/>
      <c r="B6" s="176" t="s">
        <v>48</v>
      </c>
      <c r="C6" s="177" t="s">
        <v>49</v>
      </c>
      <c r="D6" s="177" t="s">
        <v>50</v>
      </c>
      <c r="E6" s="178" t="s">
        <v>51</v>
      </c>
      <c r="F6" s="179" t="s">
        <v>54</v>
      </c>
      <c r="G6" s="177" t="s">
        <v>52</v>
      </c>
      <c r="H6" s="177" t="s">
        <v>53</v>
      </c>
      <c r="I6" s="178" t="s">
        <v>51</v>
      </c>
      <c r="J6" s="177" t="s">
        <v>54</v>
      </c>
      <c r="K6" s="180" t="s">
        <v>52</v>
      </c>
    </row>
    <row r="7" spans="1:11" s="37" customFormat="1" ht="28.5" customHeight="1">
      <c r="A7" s="28" t="s">
        <v>108</v>
      </c>
      <c r="B7" s="34">
        <v>858</v>
      </c>
      <c r="C7" s="34">
        <v>18</v>
      </c>
      <c r="D7" s="34">
        <v>1440</v>
      </c>
      <c r="E7" s="34">
        <v>1240</v>
      </c>
      <c r="F7" s="34">
        <v>1434</v>
      </c>
      <c r="G7" s="34">
        <v>1</v>
      </c>
      <c r="H7" s="34">
        <v>30</v>
      </c>
      <c r="I7" s="34">
        <v>110</v>
      </c>
      <c r="J7" s="34">
        <v>399</v>
      </c>
      <c r="K7" s="34">
        <v>4</v>
      </c>
    </row>
    <row r="8" spans="1:11" s="37" customFormat="1" ht="28.5" customHeight="1">
      <c r="A8" s="28" t="s">
        <v>109</v>
      </c>
      <c r="B8" s="34">
        <v>1006</v>
      </c>
      <c r="C8" s="34">
        <v>26</v>
      </c>
      <c r="D8" s="34">
        <v>2110</v>
      </c>
      <c r="E8" s="34">
        <v>2010</v>
      </c>
      <c r="F8" s="34">
        <v>1225</v>
      </c>
      <c r="G8" s="34">
        <v>6</v>
      </c>
      <c r="H8" s="34">
        <v>570</v>
      </c>
      <c r="I8" s="34">
        <v>199.86</v>
      </c>
      <c r="J8" s="34">
        <v>565</v>
      </c>
      <c r="K8" s="34">
        <v>0</v>
      </c>
    </row>
    <row r="9" spans="1:11" s="37" customFormat="1" ht="28.5" customHeight="1">
      <c r="A9" s="28" t="s">
        <v>110</v>
      </c>
      <c r="B9" s="34">
        <v>914</v>
      </c>
      <c r="C9" s="34">
        <v>26</v>
      </c>
      <c r="D9" s="34">
        <v>1770</v>
      </c>
      <c r="E9" s="34">
        <v>1810</v>
      </c>
      <c r="F9" s="34">
        <v>1384</v>
      </c>
      <c r="G9" s="34">
        <v>5</v>
      </c>
      <c r="H9" s="34">
        <v>510</v>
      </c>
      <c r="I9" s="34">
        <v>605</v>
      </c>
      <c r="J9" s="34">
        <v>594</v>
      </c>
      <c r="K9" s="34">
        <v>0</v>
      </c>
    </row>
    <row r="10" spans="1:11" s="37" customFormat="1" ht="28.5" customHeight="1">
      <c r="A10" s="28" t="s">
        <v>111</v>
      </c>
      <c r="B10" s="34">
        <v>854</v>
      </c>
      <c r="C10" s="34">
        <v>78</v>
      </c>
      <c r="D10" s="34">
        <v>5910</v>
      </c>
      <c r="E10" s="34">
        <v>5085</v>
      </c>
      <c r="F10" s="34">
        <v>1353</v>
      </c>
      <c r="G10" s="34">
        <v>3</v>
      </c>
      <c r="H10" s="34">
        <v>120</v>
      </c>
      <c r="I10" s="34">
        <v>198.42</v>
      </c>
      <c r="J10" s="34">
        <v>607</v>
      </c>
      <c r="K10" s="34">
        <v>1</v>
      </c>
    </row>
    <row r="11" spans="1:11" s="37" customFormat="1" ht="28.5" customHeight="1">
      <c r="A11" s="33" t="s">
        <v>112</v>
      </c>
      <c r="B11" s="34">
        <v>977</v>
      </c>
      <c r="C11" s="34">
        <v>51</v>
      </c>
      <c r="D11" s="34">
        <v>3265.2</v>
      </c>
      <c r="E11" s="34">
        <v>3532.2</v>
      </c>
      <c r="F11" s="34">
        <v>1832</v>
      </c>
      <c r="G11" s="34">
        <v>2</v>
      </c>
      <c r="H11" s="34">
        <v>420</v>
      </c>
      <c r="I11" s="34">
        <v>50.46</v>
      </c>
      <c r="J11" s="34">
        <v>656</v>
      </c>
      <c r="K11" s="34">
        <v>1</v>
      </c>
    </row>
    <row r="12" spans="1:11" s="37" customFormat="1" ht="28.5" customHeight="1">
      <c r="A12" s="33" t="s">
        <v>113</v>
      </c>
      <c r="B12" s="34">
        <v>794</v>
      </c>
      <c r="C12" s="34">
        <v>40</v>
      </c>
      <c r="D12" s="34">
        <v>3518</v>
      </c>
      <c r="E12" s="34">
        <v>3180.79</v>
      </c>
      <c r="F12" s="34">
        <v>1828</v>
      </c>
      <c r="G12" s="34">
        <v>4</v>
      </c>
      <c r="H12" s="34">
        <v>150</v>
      </c>
      <c r="I12" s="34">
        <v>454.58</v>
      </c>
      <c r="J12" s="34">
        <v>607</v>
      </c>
      <c r="K12" s="34">
        <v>1</v>
      </c>
    </row>
    <row r="13" spans="1:11" s="37" customFormat="1" ht="28.5" customHeight="1">
      <c r="A13" s="38" t="s">
        <v>114</v>
      </c>
      <c r="B13" s="34">
        <v>828</v>
      </c>
      <c r="C13" s="34">
        <v>14</v>
      </c>
      <c r="D13" s="34">
        <v>1038</v>
      </c>
      <c r="E13" s="34">
        <v>1702.85</v>
      </c>
      <c r="F13" s="34">
        <v>1365</v>
      </c>
      <c r="G13" s="34">
        <v>1</v>
      </c>
      <c r="H13" s="34">
        <v>30</v>
      </c>
      <c r="I13" s="34">
        <v>65.95</v>
      </c>
      <c r="J13" s="34">
        <v>602</v>
      </c>
      <c r="K13" s="34" t="s">
        <v>68</v>
      </c>
    </row>
    <row r="14" spans="1:11" s="37" customFormat="1" ht="28.5" customHeight="1">
      <c r="A14" s="38" t="s">
        <v>272</v>
      </c>
      <c r="B14" s="34">
        <v>871</v>
      </c>
      <c r="C14" s="34">
        <v>29</v>
      </c>
      <c r="D14" s="34">
        <v>2532</v>
      </c>
      <c r="E14" s="34">
        <v>2776.96</v>
      </c>
      <c r="F14" s="34">
        <v>1437</v>
      </c>
      <c r="G14" s="34">
        <v>2</v>
      </c>
      <c r="H14" s="34">
        <v>120</v>
      </c>
      <c r="I14" s="34">
        <v>90</v>
      </c>
      <c r="J14" s="34">
        <v>613</v>
      </c>
      <c r="K14" s="34">
        <v>0</v>
      </c>
    </row>
    <row r="15" spans="1:11" s="37" customFormat="1" ht="28.5" customHeight="1">
      <c r="A15" s="38" t="s">
        <v>281</v>
      </c>
      <c r="B15" s="34">
        <v>1045</v>
      </c>
      <c r="C15" s="34">
        <v>15</v>
      </c>
      <c r="D15" s="34">
        <v>1180</v>
      </c>
      <c r="E15" s="34">
        <v>1131</v>
      </c>
      <c r="F15" s="34">
        <v>1407</v>
      </c>
      <c r="G15" s="34">
        <v>8</v>
      </c>
      <c r="H15" s="34">
        <v>390</v>
      </c>
      <c r="I15" s="34">
        <v>392</v>
      </c>
      <c r="J15" s="34">
        <v>651</v>
      </c>
      <c r="K15" s="34">
        <v>0</v>
      </c>
    </row>
    <row r="16" spans="1:11" s="37" customFormat="1" ht="28.5" customHeight="1">
      <c r="A16" s="28" t="s">
        <v>280</v>
      </c>
      <c r="B16" s="229">
        <v>798</v>
      </c>
      <c r="C16" s="229">
        <v>40</v>
      </c>
      <c r="D16" s="229">
        <v>3016</v>
      </c>
      <c r="E16" s="229">
        <v>2933</v>
      </c>
      <c r="F16" s="229">
        <v>1384</v>
      </c>
      <c r="G16" s="229">
        <v>5</v>
      </c>
      <c r="H16" s="229">
        <v>300</v>
      </c>
      <c r="I16" s="229">
        <v>142</v>
      </c>
      <c r="J16" s="229">
        <v>734</v>
      </c>
      <c r="K16" s="229">
        <v>0</v>
      </c>
    </row>
    <row r="17" spans="1:11" s="37" customFormat="1" ht="28.5" customHeight="1">
      <c r="A17" s="33" t="s">
        <v>219</v>
      </c>
      <c r="B17" s="34">
        <v>61</v>
      </c>
      <c r="C17" s="34">
        <v>6</v>
      </c>
      <c r="D17" s="34">
        <v>372</v>
      </c>
      <c r="E17" s="34">
        <v>120</v>
      </c>
      <c r="F17" s="34">
        <v>2</v>
      </c>
      <c r="G17" s="34">
        <v>1</v>
      </c>
      <c r="H17" s="34">
        <v>60</v>
      </c>
      <c r="I17" s="34">
        <v>2</v>
      </c>
      <c r="J17" s="34">
        <v>50</v>
      </c>
      <c r="K17" s="34">
        <v>0</v>
      </c>
    </row>
    <row r="18" spans="1:11" s="37" customFormat="1" ht="28.5" customHeight="1">
      <c r="A18" s="33" t="s">
        <v>164</v>
      </c>
      <c r="B18" s="34">
        <v>46</v>
      </c>
      <c r="C18" s="34">
        <v>2</v>
      </c>
      <c r="D18" s="34">
        <v>160</v>
      </c>
      <c r="E18" s="34">
        <v>200.5</v>
      </c>
      <c r="F18" s="34">
        <v>2</v>
      </c>
      <c r="G18" s="34">
        <v>0</v>
      </c>
      <c r="H18" s="34">
        <v>0</v>
      </c>
      <c r="I18" s="34">
        <v>60</v>
      </c>
      <c r="J18" s="34">
        <v>50</v>
      </c>
      <c r="K18" s="34">
        <v>0</v>
      </c>
    </row>
    <row r="19" spans="1:11" s="37" customFormat="1" ht="28.5" customHeight="1">
      <c r="A19" s="33" t="s">
        <v>165</v>
      </c>
      <c r="B19" s="229">
        <v>43</v>
      </c>
      <c r="C19" s="229">
        <v>1</v>
      </c>
      <c r="D19" s="229">
        <v>60</v>
      </c>
      <c r="E19" s="229">
        <v>137</v>
      </c>
      <c r="F19" s="229">
        <v>228</v>
      </c>
      <c r="G19" s="229">
        <v>0</v>
      </c>
      <c r="H19" s="229">
        <v>0</v>
      </c>
      <c r="I19" s="229">
        <v>2</v>
      </c>
      <c r="J19" s="229">
        <v>63</v>
      </c>
      <c r="K19" s="229">
        <v>0</v>
      </c>
    </row>
    <row r="20" spans="1:11" s="37" customFormat="1" ht="28.5" customHeight="1">
      <c r="A20" s="33" t="s">
        <v>166</v>
      </c>
      <c r="B20" s="34">
        <v>40</v>
      </c>
      <c r="C20" s="34">
        <v>1</v>
      </c>
      <c r="D20" s="34">
        <v>100</v>
      </c>
      <c r="E20" s="34">
        <v>68.5</v>
      </c>
      <c r="F20" s="34">
        <v>112</v>
      </c>
      <c r="G20" s="34">
        <v>0</v>
      </c>
      <c r="H20" s="34">
        <v>0</v>
      </c>
      <c r="I20" s="34">
        <v>2</v>
      </c>
      <c r="J20" s="34">
        <v>50</v>
      </c>
      <c r="K20" s="34">
        <v>0</v>
      </c>
    </row>
    <row r="21" spans="1:11" s="37" customFormat="1" ht="28.5" customHeight="1">
      <c r="A21" s="33" t="s">
        <v>167</v>
      </c>
      <c r="B21" s="34">
        <v>84</v>
      </c>
      <c r="C21" s="34">
        <v>3</v>
      </c>
      <c r="D21" s="34">
        <v>220</v>
      </c>
      <c r="E21" s="34">
        <v>168.5</v>
      </c>
      <c r="F21" s="34">
        <v>491</v>
      </c>
      <c r="G21" s="34">
        <v>0</v>
      </c>
      <c r="H21" s="34">
        <v>0</v>
      </c>
      <c r="I21" s="34">
        <v>2</v>
      </c>
      <c r="J21" s="34">
        <v>50</v>
      </c>
      <c r="K21" s="34">
        <v>0</v>
      </c>
    </row>
    <row r="22" spans="1:11" s="37" customFormat="1" ht="28.5" customHeight="1">
      <c r="A22" s="33" t="s">
        <v>168</v>
      </c>
      <c r="B22" s="34">
        <v>101</v>
      </c>
      <c r="C22" s="34">
        <v>4</v>
      </c>
      <c r="D22" s="34">
        <v>326</v>
      </c>
      <c r="E22" s="34">
        <v>166.5</v>
      </c>
      <c r="F22" s="34">
        <v>2</v>
      </c>
      <c r="G22" s="34">
        <v>0</v>
      </c>
      <c r="H22" s="34">
        <v>0</v>
      </c>
      <c r="I22" s="34">
        <v>4</v>
      </c>
      <c r="J22" s="34">
        <v>88</v>
      </c>
      <c r="K22" s="34">
        <v>0</v>
      </c>
    </row>
    <row r="23" spans="1:11" s="37" customFormat="1" ht="28.5" customHeight="1">
      <c r="A23" s="33" t="s">
        <v>169</v>
      </c>
      <c r="B23" s="34">
        <v>94</v>
      </c>
      <c r="C23" s="34">
        <v>7</v>
      </c>
      <c r="D23" s="34">
        <v>646</v>
      </c>
      <c r="E23" s="34">
        <v>446</v>
      </c>
      <c r="F23" s="34">
        <v>2</v>
      </c>
      <c r="G23" s="34">
        <v>0</v>
      </c>
      <c r="H23" s="34">
        <v>0</v>
      </c>
      <c r="I23" s="34">
        <v>2</v>
      </c>
      <c r="J23" s="34">
        <v>59</v>
      </c>
      <c r="K23" s="34">
        <v>0</v>
      </c>
    </row>
    <row r="24" spans="1:11" s="37" customFormat="1" ht="28.5" customHeight="1">
      <c r="A24" s="33" t="s">
        <v>170</v>
      </c>
      <c r="B24" s="34">
        <v>110</v>
      </c>
      <c r="C24" s="34">
        <v>2</v>
      </c>
      <c r="D24" s="34">
        <v>120</v>
      </c>
      <c r="E24" s="34">
        <v>426</v>
      </c>
      <c r="F24" s="34">
        <v>113</v>
      </c>
      <c r="G24" s="34">
        <v>1</v>
      </c>
      <c r="H24" s="34">
        <v>60</v>
      </c>
      <c r="I24" s="34">
        <v>62</v>
      </c>
      <c r="J24" s="34">
        <v>52</v>
      </c>
      <c r="K24" s="34">
        <v>0</v>
      </c>
    </row>
    <row r="25" spans="1:11" s="37" customFormat="1" ht="28.5" customHeight="1">
      <c r="A25" s="33" t="s">
        <v>171</v>
      </c>
      <c r="B25" s="229">
        <v>75</v>
      </c>
      <c r="C25" s="229">
        <v>7</v>
      </c>
      <c r="D25" s="229">
        <v>506</v>
      </c>
      <c r="E25" s="229">
        <v>77.5</v>
      </c>
      <c r="F25" s="229">
        <v>391</v>
      </c>
      <c r="G25" s="229">
        <v>0</v>
      </c>
      <c r="H25" s="229">
        <v>0</v>
      </c>
      <c r="I25" s="229">
        <v>2</v>
      </c>
      <c r="J25" s="229">
        <v>86</v>
      </c>
      <c r="K25" s="229">
        <v>0</v>
      </c>
    </row>
    <row r="26" spans="1:11" s="37" customFormat="1" ht="28.5" customHeight="1">
      <c r="A26" s="33" t="s">
        <v>172</v>
      </c>
      <c r="B26" s="229">
        <v>39</v>
      </c>
      <c r="C26" s="229">
        <v>4</v>
      </c>
      <c r="D26" s="229">
        <v>320</v>
      </c>
      <c r="E26" s="229">
        <v>729.5</v>
      </c>
      <c r="F26" s="229">
        <v>2</v>
      </c>
      <c r="G26" s="229">
        <v>0</v>
      </c>
      <c r="H26" s="229">
        <v>0</v>
      </c>
      <c r="I26" s="229">
        <v>2</v>
      </c>
      <c r="J26" s="229">
        <v>50</v>
      </c>
      <c r="K26" s="229">
        <v>0</v>
      </c>
    </row>
    <row r="27" spans="1:11" s="37" customFormat="1" ht="28.5" customHeight="1">
      <c r="A27" s="33" t="s">
        <v>173</v>
      </c>
      <c r="B27" s="229">
        <v>77</v>
      </c>
      <c r="C27" s="229">
        <v>2</v>
      </c>
      <c r="D27" s="229">
        <v>126</v>
      </c>
      <c r="E27" s="229">
        <v>249.5</v>
      </c>
      <c r="F27" s="229">
        <v>4</v>
      </c>
      <c r="G27" s="229">
        <v>0</v>
      </c>
      <c r="H27" s="229">
        <v>0</v>
      </c>
      <c r="I27" s="229">
        <v>0</v>
      </c>
      <c r="J27" s="229">
        <v>50</v>
      </c>
      <c r="K27" s="229">
        <v>0</v>
      </c>
    </row>
    <row r="28" spans="1:11" s="37" customFormat="1" ht="28.5" customHeight="1">
      <c r="A28" s="33" t="s">
        <v>174</v>
      </c>
      <c r="B28" s="229">
        <v>28</v>
      </c>
      <c r="C28" s="229">
        <v>1</v>
      </c>
      <c r="D28" s="229">
        <v>60</v>
      </c>
      <c r="E28" s="229">
        <v>143.5</v>
      </c>
      <c r="F28" s="229">
        <v>35</v>
      </c>
      <c r="G28" s="229">
        <v>3</v>
      </c>
      <c r="H28" s="229">
        <v>180</v>
      </c>
      <c r="I28" s="229">
        <v>2</v>
      </c>
      <c r="J28" s="229">
        <v>86</v>
      </c>
      <c r="K28" s="229">
        <v>0</v>
      </c>
    </row>
    <row r="29" spans="1:11" s="184" customFormat="1" ht="3" customHeight="1" thickBot="1">
      <c r="A29" s="200"/>
      <c r="B29" s="183"/>
      <c r="C29" s="183"/>
      <c r="D29" s="183"/>
      <c r="E29" s="183"/>
      <c r="F29" s="183"/>
      <c r="G29" s="183"/>
      <c r="H29" s="183"/>
      <c r="I29" s="183"/>
      <c r="J29" s="183"/>
      <c r="K29" s="183"/>
    </row>
    <row r="30" spans="2:11" ht="15.75">
      <c r="B30" s="232"/>
      <c r="C30" s="232"/>
      <c r="D30" s="232"/>
      <c r="E30" s="232"/>
      <c r="F30" s="232"/>
      <c r="G30" s="232"/>
      <c r="H30" s="232"/>
      <c r="I30" s="232"/>
      <c r="J30" s="232"/>
      <c r="K30" s="232"/>
    </row>
  </sheetData>
  <sheetProtection formatCells="0" formatRows="0" insertRows="0" deleteRows="0"/>
  <mergeCells count="7">
    <mergeCell ref="F4:I4"/>
    <mergeCell ref="J4:K4"/>
    <mergeCell ref="A2:E2"/>
    <mergeCell ref="F2:K2"/>
    <mergeCell ref="B4:E4"/>
    <mergeCell ref="J3:K3"/>
    <mergeCell ref="A4:A6"/>
  </mergeCells>
  <printOptions/>
  <pageMargins left="0.6692913385826772" right="0.6692913385826772" top="0.6692913385826772" bottom="0.6692913385826772" header="0.2755905511811024" footer="0.2755905511811024"/>
  <pageSetup firstPageNumber="32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H;桃園市政府主計處</dc:creator>
  <cp:keywords/>
  <dc:description/>
  <cp:lastModifiedBy>呂東浩</cp:lastModifiedBy>
  <cp:lastPrinted>2018-06-25T08:21:46Z</cp:lastPrinted>
  <dcterms:created xsi:type="dcterms:W3CDTF">2002-08-12T02:29:45Z</dcterms:created>
  <dcterms:modified xsi:type="dcterms:W3CDTF">2018-09-13T02:14:49Z</dcterms:modified>
  <cp:category/>
  <cp:version/>
  <cp:contentType/>
  <cp:contentStatus/>
</cp:coreProperties>
</file>