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705" windowWidth="13050" windowHeight="9135" tabRatio="885" activeTab="0"/>
  </bookViews>
  <sheets>
    <sheet name="4-1、耕地面積" sheetId="1" r:id="rId1"/>
    <sheet name="4-1、耕地面積(續)" sheetId="2" r:id="rId2"/>
    <sheet name="4-2、農戶人口數" sheetId="3" r:id="rId3"/>
    <sheet name="4-3、稻米生產面積及收穫量" sheetId="4" r:id="rId4"/>
    <sheet name="4-4、農產品收穫面積及生產量－雜糧生產" sheetId="5" r:id="rId5"/>
    <sheet name="4-4、農產品收穫面積及生產量－特用作物" sheetId="6" r:id="rId6"/>
    <sheet name="4-4、農產品收穫面積及生產量－蔬菜作物生產" sheetId="7" r:id="rId7"/>
    <sheet name="4-4、農產品收穫面積及生產量－果品作物生產" sheetId="8" r:id="rId8"/>
    <sheet name="4-5、造林面積及數量 － 按樹種分" sheetId="9" r:id="rId9"/>
    <sheet name="4-6、森林主產物砍伐生產面積與數量" sheetId="10" r:id="rId10"/>
    <sheet name="4-7、漁業從業人數" sheetId="11" r:id="rId11"/>
    <sheet name="4-8、漁戶數及漁戶人口數 " sheetId="12" r:id="rId12"/>
    <sheet name="4-9、現有動力漁船數" sheetId="13" r:id="rId13"/>
    <sheet name="4-10、漁業生產量值" sheetId="14" r:id="rId14"/>
    <sheet name="4-11、水產養殖面積" sheetId="15" r:id="rId15"/>
    <sheet name="4-11、水產養殖面積 (續)" sheetId="16" r:id="rId16"/>
    <sheet name="4-12、遭難漁船數" sheetId="17" r:id="rId17"/>
    <sheet name="4-13、遭難漁民數" sheetId="18" r:id="rId18"/>
    <sheet name="4-14、現有家畜數" sheetId="19" r:id="rId19"/>
    <sheet name="4-15、家畜屠宰頭數" sheetId="20" r:id="rId20"/>
    <sheet name="4-15、家畜屠宰頭數(續)" sheetId="21" r:id="rId21"/>
    <sheet name="4-16、乳母牛頭數及產乳量價值" sheetId="22" r:id="rId22"/>
    <sheet name="4-17、現有家禽數量" sheetId="23" r:id="rId23"/>
    <sheet name="4-18、水土保持處理面積" sheetId="24" r:id="rId24"/>
    <sheet name="4-19、農路改善及維護工程" sheetId="25" r:id="rId25"/>
    <sheet name="4-20、農田水利會灌溉排水受益地面積" sheetId="26" r:id="rId26"/>
  </sheets>
  <definedNames>
    <definedName name="_xlnm.Print_Area" localSheetId="0">'4-1、耕地面積'!$A$1:$H$16</definedName>
    <definedName name="_xlnm.Print_Area" localSheetId="1">'4-1、耕地面積(續)'!$A$1:$K$25</definedName>
    <definedName name="_xlnm.Print_Area" localSheetId="2">'4-2、農戶人口數'!$A$1:$M$22</definedName>
    <definedName name="_xlnm.Print_Area" localSheetId="25">'4-20、農田水利會灌溉排水受益地面積'!$A$1:$Z$20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9"/>
            <rFont val="細明體"/>
            <family val="3"/>
          </rPr>
          <t>農業局已經刪掉相關公務統計報表，104年起資料來源改為：
行政院農業委員會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綜合統計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 xml:space="preserve">動態查詢
</t>
        </r>
        <r>
          <rPr>
            <b/>
            <sz val="9"/>
            <rFont val="Tahoma"/>
            <family val="2"/>
          </rPr>
          <t>http://agrstat.coa.gov.tw/sdweb/public/inquiry/InquireAdvance.aspx
(1060907</t>
        </r>
        <r>
          <rPr>
            <b/>
            <sz val="9"/>
            <rFont val="細明體"/>
            <family val="3"/>
          </rPr>
          <t>網頁更新</t>
        </r>
        <r>
          <rPr>
            <b/>
            <sz val="9"/>
            <rFont val="Tahoma"/>
            <family val="2"/>
          </rPr>
          <t>)
1060829</t>
        </r>
        <r>
          <rPr>
            <b/>
            <sz val="9"/>
            <rFont val="細明體"/>
            <family val="3"/>
          </rPr>
          <t xml:space="preserve">農業局李先生有先提供數字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A29" authorId="0">
      <text>
        <r>
          <rPr>
            <b/>
            <sz val="9"/>
            <rFont val="Tahoma"/>
            <family val="2"/>
          </rPr>
          <t>102</t>
        </r>
        <r>
          <rPr>
            <b/>
            <sz val="9"/>
            <rFont val="細明體"/>
            <family val="3"/>
          </rPr>
          <t>年以前需要跟農業局要，後來農委會會將整理好的檔案放在網路上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9"/>
            <rFont val="Tahoma"/>
            <family val="2"/>
          </rPr>
          <t>102</t>
        </r>
        <r>
          <rPr>
            <b/>
            <sz val="9"/>
            <rFont val="細明體"/>
            <family val="3"/>
          </rPr>
          <t>年以前需要跟農業局要，後來農委會會將整理好的檔案放在網路上；屠宰場所則是從動植物防疫檢疫局抓的，刪掉以後就不需要了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A29" authorId="0">
      <text>
        <r>
          <rPr>
            <b/>
            <sz val="9"/>
            <rFont val="Tahoma"/>
            <family val="2"/>
          </rPr>
          <t>102</t>
        </r>
        <r>
          <rPr>
            <b/>
            <sz val="9"/>
            <rFont val="細明體"/>
            <family val="3"/>
          </rPr>
          <t xml:space="preserve">年以前需要跟農業局要，後來農委會會將整理好的檔案放在網路上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細明體"/>
            <family val="3"/>
          </rPr>
          <t xml:space="preserve">10608水保局細項資料參考水保局預告聯絡電話找水保局陳育儒先生(以前是找徐毓英小姐)
水保局1件
農路改善1.66km;經費4066298元
</t>
        </r>
      </text>
    </comment>
    <comment ref="A118" authorId="0">
      <text>
        <r>
          <rPr>
            <b/>
            <sz val="9"/>
            <rFont val="細明體"/>
            <family val="3"/>
          </rPr>
          <t>10608水保局細項資料參考水保局預告聯絡電話找水保局陳育儒先生(以前是找徐毓英小姐)
水保局復興區2件
1.農路改善3.5km；經費4150000元。
2.農路改善4.5km；經費4277000元。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B13" authorId="0">
      <text>
        <r>
          <rPr>
            <b/>
            <sz val="9"/>
            <rFont val="細明體"/>
            <family val="3"/>
          </rPr>
          <t>修改柑橘類資料(本來柑橘類有部分總類少抓)，其他果品類資料配合調整(總計不變)</t>
        </r>
        <r>
          <rPr>
            <sz val="9"/>
            <rFont val="Tahoma"/>
            <family val="2"/>
          </rPr>
          <t xml:space="preserve">
</t>
        </r>
      </text>
    </comment>
    <comment ref="AB14" authorId="0">
      <text>
        <r>
          <rPr>
            <b/>
            <sz val="9"/>
            <rFont val="細明體"/>
            <family val="3"/>
          </rPr>
          <t>修改柑橘類資料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本來柑橘類有部分總類少抓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，其他果品類資料配合調整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總計不變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AB15" authorId="0">
      <text>
        <r>
          <rPr>
            <b/>
            <sz val="9"/>
            <rFont val="細明體"/>
            <family val="3"/>
          </rPr>
          <t>修改柑橘類資料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本來柑橘類有部分總類少抓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，其他果品類資料配合調整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總計不變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AB16" authorId="0">
      <text>
        <r>
          <rPr>
            <b/>
            <sz val="9"/>
            <rFont val="細明體"/>
            <family val="3"/>
          </rPr>
          <t>修改柑橘類資料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本來柑橘類有部分總類少抓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細明體"/>
            <family val="3"/>
          </rPr>
          <t>，其他果品類資料配合調整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總計不變</t>
        </r>
        <r>
          <rPr>
            <b/>
            <sz val="9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AB11" authorId="0">
      <text>
        <r>
          <rPr>
            <b/>
            <sz val="9"/>
            <rFont val="細明體"/>
            <family val="3"/>
          </rPr>
          <t>這幾項再考慮要不要改，畢竟以前的數字是系統撈的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<sst xmlns="http://schemas.openxmlformats.org/spreadsheetml/2006/main" count="4232" uniqueCount="811">
  <si>
    <t>-</t>
  </si>
  <si>
    <t>Unit : Ha.</t>
  </si>
  <si>
    <t>Note : "Grand Total" does not include "Cage Culture" data.</t>
  </si>
  <si>
    <t xml:space="preserve">  </t>
  </si>
  <si>
    <t xml:space="preserve">Grand Total </t>
  </si>
  <si>
    <t>Horses</t>
  </si>
  <si>
    <t>Deers</t>
  </si>
  <si>
    <t>Rabbits</t>
  </si>
  <si>
    <t>Causes</t>
  </si>
  <si>
    <t>End  of  Year &amp; District</t>
  </si>
  <si>
    <t>Milk Cows</t>
  </si>
  <si>
    <t>Cattle</t>
  </si>
  <si>
    <t>Year &amp; District</t>
  </si>
  <si>
    <t>Electric</t>
  </si>
  <si>
    <t>Manual</t>
  </si>
  <si>
    <t>Oxen and Hybrids</t>
  </si>
  <si>
    <t>Maintenance</t>
  </si>
  <si>
    <t>Grand Total</t>
  </si>
  <si>
    <t>Central Government</t>
  </si>
  <si>
    <t>County (City) Government</t>
  </si>
  <si>
    <t>Others</t>
  </si>
  <si>
    <t>Unit : Person</t>
  </si>
  <si>
    <t>Total</t>
  </si>
  <si>
    <t>Offshore</t>
  </si>
  <si>
    <t>Coastal</t>
  </si>
  <si>
    <t>Offshore  Fisheries</t>
  </si>
  <si>
    <t>Inland  Water  Fisheries</t>
  </si>
  <si>
    <t>Year  &amp;  District</t>
  </si>
  <si>
    <t>Cryptomerias</t>
  </si>
  <si>
    <t>Cinnamomum
Camphora Sieb</t>
  </si>
  <si>
    <t>Liquidambar Formosana</t>
  </si>
  <si>
    <t>Other  Hardwoods</t>
  </si>
  <si>
    <t>Mixed Plantation of Conifer and Hardwood Species</t>
  </si>
  <si>
    <t>Bamboo</t>
  </si>
  <si>
    <t xml:space="preserve">Area </t>
  </si>
  <si>
    <t>Quantity</t>
  </si>
  <si>
    <t xml:space="preserve">                                                                                                         </t>
  </si>
  <si>
    <t>Area</t>
  </si>
  <si>
    <t>Quantity</t>
  </si>
  <si>
    <t>Firewoods</t>
  </si>
  <si>
    <t>Bamboo</t>
  </si>
  <si>
    <t>Standing  Volume</t>
  </si>
  <si>
    <t>Trees  Standing  Volume</t>
  </si>
  <si>
    <t>Area</t>
  </si>
  <si>
    <t xml:space="preserve">Harvested Area </t>
  </si>
  <si>
    <t>Production</t>
  </si>
  <si>
    <t>Clearcut</t>
  </si>
  <si>
    <t>Non-clearcut</t>
  </si>
  <si>
    <t>Firewoods</t>
  </si>
  <si>
    <t>Agriculture, Forestry, Fishery and Animal Husbandry</t>
  </si>
  <si>
    <t>-</t>
  </si>
  <si>
    <t>Total</t>
  </si>
  <si>
    <t>Deaths</t>
  </si>
  <si>
    <t>Missing</t>
  </si>
  <si>
    <t>Agriculture, Forestry, Fishery and Animal Husbandry</t>
  </si>
  <si>
    <t>Others Conifers</t>
  </si>
  <si>
    <t xml:space="preserve"> Year &amp; District</t>
  </si>
  <si>
    <t xml:space="preserve">Source : Soil and Water Conservation Bureau, COA, Executive Yuan. </t>
  </si>
  <si>
    <t>Cunninghamia  Lanceolata  Hook</t>
  </si>
  <si>
    <t>Deaths</t>
  </si>
  <si>
    <t>Missing</t>
  </si>
  <si>
    <t>Unit : Ha.</t>
  </si>
  <si>
    <t>Grand Total</t>
  </si>
  <si>
    <t>Total</t>
  </si>
  <si>
    <t>Rotation Cropped Field</t>
  </si>
  <si>
    <t>Upland Field</t>
  </si>
  <si>
    <t>Total</t>
  </si>
  <si>
    <t>Paddy Field</t>
  </si>
  <si>
    <t>-</t>
  </si>
  <si>
    <t>Production</t>
  </si>
  <si>
    <t>(1) Coarse Grain</t>
  </si>
  <si>
    <t xml:space="preserve"> Year</t>
  </si>
  <si>
    <t>Quantity of Felling</t>
  </si>
  <si>
    <t>Marine Aquaculture</t>
  </si>
  <si>
    <t>Inland Water Aquaculture</t>
  </si>
  <si>
    <t>Table 4-6. Felling of the Trees and Bamboo</t>
  </si>
  <si>
    <t>Saw-timber</t>
  </si>
  <si>
    <t>End of Year</t>
  </si>
  <si>
    <t>Total, Conifers</t>
  </si>
  <si>
    <t>Total, Hardwoods</t>
  </si>
  <si>
    <t xml:space="preserve">Year </t>
  </si>
  <si>
    <t>Freshwater Fish Ponds</t>
  </si>
  <si>
    <t>Grand Total, Trees</t>
  </si>
  <si>
    <t>Hogs</t>
  </si>
  <si>
    <t>Buffalos</t>
  </si>
  <si>
    <t>Hogs
(Registered to be Butchered)</t>
  </si>
  <si>
    <t>Double-cropped
Field</t>
  </si>
  <si>
    <t>Single-cropped
Field</t>
  </si>
  <si>
    <t>Single-cropped
Field</t>
  </si>
  <si>
    <t xml:space="preserve">     Unit : Ton, N.T.$1,000</t>
  </si>
  <si>
    <t>Mill-wood</t>
  </si>
  <si>
    <t xml:space="preserve">Unit : Km; N.T.$ </t>
  </si>
  <si>
    <t>Unit : Boat; Ton</t>
  </si>
  <si>
    <t>Unit : Boat; Ton</t>
  </si>
  <si>
    <t>Table 4-4. Harvested Area and Production of Farm Products (Cont. 2)</t>
  </si>
  <si>
    <t>Table 4-4. Harvested Area and Production of Farm Products (Cont. 3 End)</t>
  </si>
  <si>
    <t>Table 4-4. Harvested Area and Production of Farm Products (Cont. 1)</t>
  </si>
  <si>
    <t>Table 4-4. Harvested Area and Production of Farm Products</t>
  </si>
  <si>
    <t>(3)Vegetables</t>
  </si>
  <si>
    <t>(4) Fruits</t>
  </si>
  <si>
    <t>Suspend-culture</t>
  </si>
  <si>
    <t>Far-sea</t>
  </si>
  <si>
    <t>Marine
 Aquaculture</t>
  </si>
  <si>
    <t>Marine
Aquaculture</t>
  </si>
  <si>
    <t>Inland Water Aquaculture</t>
  </si>
  <si>
    <t>No. of Dairy Farms, 
End of Year (Farms)</t>
  </si>
  <si>
    <t>No. of Milking Cows, 
End of Year (Heads)</t>
  </si>
  <si>
    <t>Inland Water Fisheries</t>
  </si>
  <si>
    <t xml:space="preserve">Table 4-5. Area and Quantity of Forestation </t>
  </si>
  <si>
    <t>Note : Area and quantity of forestation in this table does not include data of particular plan reforestation.</t>
  </si>
  <si>
    <t>The Orchard
 with Grass
(Ha.)</t>
  </si>
  <si>
    <t>Table 4-7.  Fisheries Workers</t>
  </si>
  <si>
    <t>Table 4-8.  Fishermen Household and Population</t>
  </si>
  <si>
    <t>Table 4-11. Aquaculture Area by Species</t>
  </si>
  <si>
    <t>Table 4-11. Aquaculture Area by Species (Cont.)</t>
  </si>
  <si>
    <t>Table 4-12. Number of Vessels in Distress</t>
  </si>
  <si>
    <t>Table 4-13. Number of Shipwrecked Fishermen</t>
  </si>
  <si>
    <t>Table 4-17.  Number of Current Poultry</t>
  </si>
  <si>
    <t>Table 4-19. The Improvement and Maintenance of Farm Roads</t>
  </si>
  <si>
    <t>Table 4-20. Irrigation and Drainage Area of Irrigation Associations</t>
  </si>
  <si>
    <t xml:space="preserve">Source :  COA, Executive Yuan. </t>
  </si>
  <si>
    <t>Unit : Ha. ; Ton</t>
  </si>
  <si>
    <t>Table 4-3. Harvested Area of Paddy Field and Rice Production</t>
  </si>
  <si>
    <t xml:space="preserve">Harvested
Area </t>
  </si>
  <si>
    <t>Unit : Ha.; Stock; Piece; Bush</t>
  </si>
  <si>
    <t>Full
-time</t>
  </si>
  <si>
    <t>Part
-time</t>
  </si>
  <si>
    <t>Coastal Fisheries</t>
  </si>
  <si>
    <t>Mono-culture</t>
  </si>
  <si>
    <t>Poly-culture</t>
  </si>
  <si>
    <t>Suspend-culture</t>
  </si>
  <si>
    <t>Suspend-ulture</t>
  </si>
  <si>
    <t>Total</t>
  </si>
  <si>
    <t>Bench Terraces</t>
  </si>
  <si>
    <t>Hillside Ditches</t>
  </si>
  <si>
    <t>Others</t>
  </si>
  <si>
    <t>Table 4-9. The Number of Powered Fishing Crafts</t>
  </si>
  <si>
    <t>Table 4-10. Fishing Production</t>
  </si>
  <si>
    <t>Table 4-18. Soil and Water Conservation Area Treated</t>
  </si>
  <si>
    <t>Annual Quantity and
 Value of Milk (kg)</t>
  </si>
  <si>
    <t>-</t>
  </si>
  <si>
    <t xml:space="preserve">Source : Department of Agriculture, Taoyuan City Gov. </t>
  </si>
  <si>
    <t>Source : Department of Agriculture and Department of Indigenous Affairs, Taoyuan City Gov.</t>
  </si>
  <si>
    <t xml:space="preserve">Source :  Department of Agriculture, Taoyuan City Gov. </t>
  </si>
  <si>
    <t xml:space="preserve">Source : Soil and Water Conservation Bureau, COA, Executive Yuan. </t>
  </si>
  <si>
    <t xml:space="preserve"> </t>
  </si>
  <si>
    <t>Unit : Ha.</t>
  </si>
  <si>
    <t>Agriculture, Forestry, Fishery and Animal Husbandry</t>
  </si>
  <si>
    <t>Far-sea</t>
  </si>
  <si>
    <t>End  of  Year</t>
  </si>
  <si>
    <t>Tree, Shrub and Rattan Class Planting
(Plants)</t>
  </si>
  <si>
    <t>(2) Special Crops</t>
  </si>
  <si>
    <t xml:space="preserve">Note : Starting from 2010,  only the quantity of the bred ornamental fish categorized  '' Inland Water Aquaculture''. </t>
  </si>
  <si>
    <t>Rice</t>
  </si>
  <si>
    <t>Cropland</t>
  </si>
  <si>
    <t>Table 4-1. Cultivated  Land  Area (Cont.)</t>
  </si>
  <si>
    <t>Short Term Cropland</t>
  </si>
  <si>
    <t xml:space="preserve">Source : Department of Agriculture, Taoyuan City Gov. </t>
  </si>
  <si>
    <t>-</t>
  </si>
  <si>
    <t>-</t>
  </si>
  <si>
    <t>-</t>
  </si>
  <si>
    <t>-</t>
  </si>
  <si>
    <t>104Q1</t>
  </si>
  <si>
    <t>104Q2</t>
  </si>
  <si>
    <t>104Q3</t>
  </si>
  <si>
    <t>104Q4</t>
  </si>
  <si>
    <t xml:space="preserve">Grand 
Total </t>
  </si>
  <si>
    <t>Butcheries
(End of Year)
(Places)</t>
  </si>
  <si>
    <t>Cultivated Land All Self-owned</t>
  </si>
  <si>
    <t>Self-owned 
50% &amp; Over</t>
  </si>
  <si>
    <t>Self-owned 
Under 50%</t>
  </si>
  <si>
    <t>Cultivated Land All Non-self-owned</t>
  </si>
  <si>
    <t>Cultivated Land All Non-self-owned</t>
  </si>
  <si>
    <t>Without Cultivated Land</t>
  </si>
  <si>
    <t>Cultivated Land
 All Self-owned</t>
  </si>
  <si>
    <t>Cultivated Land 
Part Self-owned</t>
  </si>
  <si>
    <t>Sheep &amp; Goats</t>
  </si>
  <si>
    <t>Improvement</t>
  </si>
  <si>
    <t>Note : Since 2015 the number of Butcheries are not be gathered,  according to the statistical items of this table changed.</t>
  </si>
  <si>
    <t>Source : Central Taiwan Division, COA, and Directorate-general of Budget, Accounting and Statistics, Executive Yuan .</t>
  </si>
  <si>
    <t xml:space="preserve">Source : Department of Agriculture, Taoyuan City Gov. </t>
  </si>
  <si>
    <t xml:space="preserve">Source : COA, Executive Yuan . </t>
  </si>
  <si>
    <t xml:space="preserve">Source : COA, Executive Yuan. </t>
  </si>
  <si>
    <t>Source : COA, Executive Yuan.</t>
  </si>
  <si>
    <r>
      <rPr>
        <sz val="10"/>
        <rFont val="華康粗圓體"/>
        <family val="3"/>
      </rPr>
      <t xml:space="preserve">年底及區別
</t>
    </r>
    <r>
      <rPr>
        <sz val="10"/>
        <rFont val="Arial Narrow"/>
        <family val="2"/>
      </rPr>
      <t>End  of  Year &amp; District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</si>
  <si>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</si>
  <si>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</si>
  <si>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</si>
  <si>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</si>
  <si>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</si>
  <si>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</si>
  <si>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</si>
  <si>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</si>
  <si>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</si>
  <si>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</si>
  <si>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End  of  Year</t>
  </si>
  <si>
    <t>…</t>
  </si>
  <si>
    <t>-</t>
  </si>
  <si>
    <t>Unit : 1,000 Heads</t>
  </si>
  <si>
    <t>-</t>
  </si>
  <si>
    <t>-</t>
  </si>
  <si>
    <t>-</t>
  </si>
  <si>
    <t>-</t>
  </si>
  <si>
    <t>-</t>
  </si>
  <si>
    <t>-</t>
  </si>
  <si>
    <t>Note : 1.Irrigation &amp; Drainage included irrigation water from recycled drainage.</t>
  </si>
  <si>
    <t>Source : COA, Executive Yuan.</t>
  </si>
  <si>
    <t>-</t>
  </si>
  <si>
    <t>-</t>
  </si>
  <si>
    <t>Offshore Fisheries</t>
  </si>
  <si>
    <t xml:space="preserve"> Coastal Fisheries</t>
  </si>
  <si>
    <t>Table 4-13. Number of Shipwrecked Fishermen (Cont.)</t>
  </si>
  <si>
    <t>Injuries</t>
  </si>
  <si>
    <t>-</t>
  </si>
  <si>
    <t xml:space="preserve">Source : COA, Executive Yuan . </t>
  </si>
  <si>
    <t xml:space="preserve">Note : According to the fishery system of COA\ Executive Yuan is adjust, the ''Major Injuries'' and ''Minor Injuries'' 
</t>
  </si>
  <si>
    <t xml:space="preserve"> Ornamental Fish Culture</t>
  </si>
  <si>
    <t>-</t>
  </si>
  <si>
    <t>-</t>
  </si>
  <si>
    <t>-</t>
  </si>
  <si>
    <t>-</t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</si>
  <si>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4-2</t>
    </r>
    <r>
      <rPr>
        <sz val="13"/>
        <rFont val="華康粗圓體"/>
        <family val="3"/>
      </rPr>
      <t>、農戶人口數</t>
    </r>
  </si>
  <si>
    <r>
      <t>Table 4-2. Farm  Families  and  Farm  Household  Population</t>
    </r>
    <r>
      <rPr>
        <sz val="13"/>
        <rFont val="華康粗圓體"/>
        <family val="3"/>
      </rPr>
      <t>　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</si>
  <si>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4-3</t>
    </r>
    <r>
      <rPr>
        <sz val="13"/>
        <rFont val="華康粗圓體"/>
        <family val="3"/>
      </rPr>
      <t>、稻米收穫面積及生產量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</si>
  <si>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4-4</t>
    </r>
    <r>
      <rPr>
        <sz val="13"/>
        <rFont val="華康粗圓體"/>
        <family val="3"/>
      </rPr>
      <t>、農產品收穫面積及生產量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</si>
  <si>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4-20</t>
    </r>
    <r>
      <rPr>
        <sz val="13"/>
        <rFont val="華康粗圓體"/>
        <family val="3"/>
      </rPr>
      <t>、農田水利會灌溉排水受益地面積</t>
    </r>
  </si>
  <si>
    <r>
      <rPr>
        <sz val="10"/>
        <rFont val="華康粗圓體"/>
        <family val="3"/>
      </rPr>
      <t>農林漁牧</t>
    </r>
  </si>
  <si>
    <r>
      <rPr>
        <sz val="10"/>
        <rFont val="華康粗圓體"/>
        <family val="3"/>
      </rPr>
      <t>改善</t>
    </r>
  </si>
  <si>
    <r>
      <rPr>
        <sz val="10"/>
        <rFont val="華康粗圓體"/>
        <family val="3"/>
      </rPr>
      <t>維護</t>
    </r>
  </si>
  <si>
    <r>
      <rPr>
        <sz val="10"/>
        <rFont val="華康粗圓體"/>
        <family val="3"/>
      </rPr>
      <t>總計</t>
    </r>
  </si>
  <si>
    <r>
      <rPr>
        <sz val="10"/>
        <rFont val="華康粗圓體"/>
        <family val="3"/>
      </rPr>
      <t>中央</t>
    </r>
  </si>
  <si>
    <r>
      <rPr>
        <sz val="10"/>
        <rFont val="華康粗圓體"/>
        <family val="3"/>
      </rPr>
      <t>縣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（市）</t>
    </r>
  </si>
  <si>
    <r>
      <rPr>
        <sz val="10"/>
        <rFont val="華康粗圓體"/>
        <family val="3"/>
      </rPr>
      <t>其他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</si>
  <si>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 xml:space="preserve"> 2007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</si>
  <si>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</si>
  <si>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 xml:space="preserve"> 2009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</si>
  <si>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2016</t>
    </r>
  </si>
  <si>
    <r>
      <rPr>
        <sz val="10"/>
        <rFont val="華康粗圓體"/>
        <family val="3"/>
      </rPr>
      <t>資料來源：行政院農委會。</t>
    </r>
  </si>
  <si>
    <r>
      <rPr>
        <sz val="10"/>
        <rFont val="華康粗圓體"/>
        <family val="3"/>
      </rPr>
      <t>單位：公頃</t>
    </r>
  </si>
  <si>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底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別</t>
    </r>
  </si>
  <si>
    <r>
      <rPr>
        <sz val="10"/>
        <rFont val="華康粗圓體"/>
        <family val="3"/>
      </rPr>
      <t xml:space="preserve">總　計
</t>
    </r>
  </si>
  <si>
    <r>
      <rPr>
        <sz val="10"/>
        <rFont val="華康粗圓體"/>
        <family val="3"/>
      </rPr>
      <t>灌　　　　　溉　　　　</t>
    </r>
    <r>
      <rPr>
        <sz val="10"/>
        <rFont val="Arial Narrow"/>
        <family val="2"/>
      </rPr>
      <t>Irrigation</t>
    </r>
  </si>
  <si>
    <r>
      <rPr>
        <sz val="10"/>
        <rFont val="華康粗圓體"/>
        <family val="3"/>
      </rPr>
      <t>　灌　溉　排　水　兼　用　　　　</t>
    </r>
    <r>
      <rPr>
        <sz val="10"/>
        <rFont val="Arial Narrow"/>
        <family val="2"/>
      </rPr>
      <t xml:space="preserve">  Irrigation &amp; Drainage</t>
    </r>
  </si>
  <si>
    <r>
      <rPr>
        <sz val="10"/>
        <rFont val="華康粗圓體"/>
        <family val="3"/>
      </rPr>
      <t xml:space="preserve">排　水　受　益
</t>
    </r>
    <r>
      <rPr>
        <sz val="10"/>
        <rFont val="Arial Narrow"/>
        <family val="2"/>
      </rPr>
      <t>Drainage</t>
    </r>
  </si>
  <si>
    <r>
      <rPr>
        <sz val="10"/>
        <rFont val="華康粗圓體"/>
        <family val="3"/>
      </rPr>
      <t>合計</t>
    </r>
  </si>
  <si>
    <r>
      <rPr>
        <sz val="10"/>
        <rFont val="華康粗圓體"/>
        <family val="3"/>
      </rPr>
      <t>兩期作田</t>
    </r>
  </si>
  <si>
    <r>
      <rPr>
        <sz val="10"/>
        <rFont val="華康粗圓體"/>
        <family val="3"/>
      </rPr>
      <t>單期作田</t>
    </r>
  </si>
  <si>
    <r>
      <rPr>
        <sz val="10"/>
        <rFont val="華康粗圓體"/>
        <family val="3"/>
      </rPr>
      <t>輪作田</t>
    </r>
  </si>
  <si>
    <r>
      <rPr>
        <sz val="10"/>
        <rFont val="華康粗圓體"/>
        <family val="3"/>
      </rPr>
      <t>旱　田</t>
    </r>
  </si>
  <si>
    <r>
      <rPr>
        <sz val="10"/>
        <rFont val="華康粗圓體"/>
        <family val="3"/>
      </rPr>
      <t>輪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作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田</t>
    </r>
  </si>
  <si>
    <r>
      <rPr>
        <sz val="10"/>
        <rFont val="華康粗圓體"/>
        <family val="3"/>
      </rPr>
      <t>水　田</t>
    </r>
  </si>
  <si>
    <r>
      <rPr>
        <sz val="10"/>
        <color indexed="9"/>
        <rFont val="Arial Narrow"/>
        <family val="2"/>
      </rPr>
      <t>Note :</t>
    </r>
    <r>
      <rPr>
        <sz val="10"/>
        <color indexed="8"/>
        <rFont val="Arial Narrow"/>
        <family val="2"/>
      </rPr>
      <t xml:space="preserve"> 2.According to the basic form of the statistical yearbook of DGBAS, Executive Yuan, the figures in the form are </t>
    </r>
  </si>
  <si>
    <r>
      <rPr>
        <sz val="10"/>
        <color indexed="8"/>
        <rFont val="華康粗圓體"/>
        <family val="3"/>
      </rPr>
      <t>　　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華康粗圓體"/>
        <family val="3"/>
      </rPr>
      <t>年度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</rPr>
      <t>　　</t>
    </r>
    <r>
      <rPr>
        <sz val="10"/>
        <color indexed="8"/>
        <rFont val="Arial Narrow"/>
        <family val="2"/>
      </rPr>
      <t>2010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</si>
  <si>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>2011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</si>
  <si>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>2012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</si>
  <si>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>2013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</si>
  <si>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>2014</t>
    </r>
  </si>
  <si>
    <r>
      <rPr>
        <sz val="10"/>
        <rFont val="華康粗圓體"/>
        <family val="3"/>
      </rPr>
      <t>　　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年度　　</t>
    </r>
    <r>
      <rPr>
        <sz val="10"/>
        <rFont val="Arial Narrow"/>
        <family val="2"/>
      </rPr>
      <t>2015</t>
    </r>
  </si>
  <si>
    <r>
      <rPr>
        <sz val="10"/>
        <color indexed="8"/>
        <rFont val="華康粗圓體"/>
        <family val="3"/>
      </rPr>
      <t>　　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年度　　</t>
    </r>
    <r>
      <rPr>
        <sz val="10"/>
        <color indexed="8"/>
        <rFont val="Arial Narrow"/>
        <family val="2"/>
      </rPr>
      <t>2016</t>
    </r>
  </si>
  <si>
    <r>
      <rPr>
        <sz val="10"/>
        <color indexed="8"/>
        <rFont val="華康粗圓體"/>
        <family val="3"/>
      </rPr>
      <t>資料來源：行政院農委會水土保持局。</t>
    </r>
  </si>
  <si>
    <r>
      <rPr>
        <sz val="10"/>
        <rFont val="華康粗圓體"/>
        <family val="3"/>
      </rPr>
      <t>農林漁牧</t>
    </r>
  </si>
  <si>
    <r>
      <rPr>
        <sz val="10"/>
        <rFont val="華康粗圓體"/>
        <family val="3"/>
      </rPr>
      <t>合計</t>
    </r>
  </si>
  <si>
    <r>
      <t>Grass and Flowers Planting
(m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</si>
  <si>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</si>
  <si>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</si>
  <si>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</si>
  <si>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2014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</si>
  <si>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年度</t>
    </r>
    <r>
      <rPr>
        <sz val="10"/>
        <color indexed="8"/>
        <rFont val="Arial Narrow"/>
        <family val="2"/>
      </rPr>
      <t xml:space="preserve"> 2016</t>
    </r>
  </si>
  <si>
    <r>
      <rPr>
        <sz val="10"/>
        <rFont val="華康粗圓體"/>
        <family val="3"/>
      </rPr>
      <t xml:space="preserve">年　度　別
</t>
    </r>
    <r>
      <rPr>
        <sz val="10"/>
        <rFont val="Arial Narrow"/>
        <family val="2"/>
      </rPr>
      <t>Fiscal  Year</t>
    </r>
  </si>
  <si>
    <r>
      <rPr>
        <sz val="10"/>
        <rFont val="華康粗圓體"/>
        <family val="3"/>
      </rPr>
      <t xml:space="preserve">農地水土保持　（公頃）
</t>
    </r>
    <r>
      <rPr>
        <sz val="10"/>
        <rFont val="Arial Narrow"/>
        <family val="2"/>
      </rPr>
      <t>The Farmland of Soil and Water Conservation (Ha.)</t>
    </r>
  </si>
  <si>
    <r>
      <rPr>
        <sz val="10"/>
        <rFont val="華康粗圓體"/>
        <family val="3"/>
      </rPr>
      <t xml:space="preserve">蝕溝控制
（處）
</t>
    </r>
    <r>
      <rPr>
        <sz val="10"/>
        <rFont val="Arial Narrow"/>
        <family val="2"/>
      </rPr>
      <t>Gully Control
(Places)</t>
    </r>
  </si>
  <si>
    <r>
      <rPr>
        <sz val="10"/>
        <rFont val="華康粗圓體"/>
        <family val="3"/>
      </rPr>
      <t xml:space="preserve">邊坡穩定
（處）
</t>
    </r>
    <r>
      <rPr>
        <sz val="10"/>
        <rFont val="Arial Narrow"/>
        <family val="2"/>
      </rPr>
      <t>Hillside Stabilization
(Places)</t>
    </r>
  </si>
  <si>
    <r>
      <rPr>
        <sz val="10"/>
        <rFont val="華康粗圓體"/>
        <family val="3"/>
      </rPr>
      <t xml:space="preserve">排水溝系統
</t>
    </r>
    <r>
      <rPr>
        <sz val="10"/>
        <rFont val="Arial Narrow"/>
        <family val="2"/>
      </rPr>
      <t>Drain System</t>
    </r>
  </si>
  <si>
    <r>
      <rPr>
        <sz val="10"/>
        <rFont val="華康粗圓體"/>
        <family val="3"/>
      </rPr>
      <t xml:space="preserve">植生處理
</t>
    </r>
    <r>
      <rPr>
        <sz val="10"/>
        <rFont val="Arial Narrow"/>
        <family val="2"/>
      </rPr>
      <t>The Treatment of Vegetation</t>
    </r>
  </si>
  <si>
    <r>
      <rPr>
        <sz val="10"/>
        <rFont val="華康粗圓體"/>
        <family val="3"/>
      </rPr>
      <t>平台階段</t>
    </r>
  </si>
  <si>
    <r>
      <rPr>
        <sz val="10"/>
        <rFont val="華康粗圓體"/>
        <family val="3"/>
      </rPr>
      <t>山邊溝</t>
    </r>
  </si>
  <si>
    <r>
      <rPr>
        <sz val="10"/>
        <rFont val="華康粗圓體"/>
        <family val="3"/>
      </rPr>
      <t>其他</t>
    </r>
  </si>
  <si>
    <r>
      <rPr>
        <sz val="10"/>
        <rFont val="華康粗圓體"/>
        <family val="3"/>
      </rPr>
      <t>安全排水
（公尺）</t>
    </r>
  </si>
  <si>
    <r>
      <rPr>
        <sz val="10"/>
        <rFont val="華康粗圓體"/>
        <family val="3"/>
      </rPr>
      <t>其他
（處）</t>
    </r>
  </si>
  <si>
    <r>
      <rPr>
        <sz val="10"/>
        <rFont val="華康粗圓體"/>
        <family val="3"/>
      </rPr>
      <t>全園植草
（公頃）</t>
    </r>
  </si>
  <si>
    <r>
      <rPr>
        <sz val="10"/>
        <rFont val="華康粗圓體"/>
        <family val="3"/>
      </rPr>
      <t>草花種植
（平方公尺）</t>
    </r>
  </si>
  <si>
    <r>
      <rPr>
        <sz val="10"/>
        <rFont val="華康粗圓體"/>
        <family val="3"/>
      </rPr>
      <t>喬、灌木及
藤類種植
（株）</t>
    </r>
  </si>
  <si>
    <r>
      <rPr>
        <sz val="10"/>
        <rFont val="華康粗圓體"/>
        <family val="3"/>
      </rPr>
      <t>其他
（公頃）</t>
    </r>
  </si>
  <si>
    <r>
      <rPr>
        <sz val="10"/>
        <rFont val="華康粗圓體"/>
        <family val="3"/>
      </rPr>
      <t>年底及區別</t>
    </r>
  </si>
  <si>
    <r>
      <t xml:space="preserve">   </t>
    </r>
    <r>
      <rPr>
        <sz val="10"/>
        <rFont val="華康粗圓體"/>
        <family val="3"/>
      </rPr>
      <t>新屋區</t>
    </r>
    <r>
      <rPr>
        <sz val="10"/>
        <rFont val="Arial Narrow"/>
        <family val="2"/>
      </rPr>
      <t xml:space="preserve"> Xinwu District</t>
    </r>
  </si>
  <si>
    <r>
      <t xml:space="preserve">   </t>
    </r>
    <r>
      <rPr>
        <sz val="10"/>
        <rFont val="華康粗圓體"/>
        <family val="3"/>
      </rPr>
      <t>復興區</t>
    </r>
    <r>
      <rPr>
        <sz val="10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</si>
  <si>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>資料來源：行政院農委會。</t>
    </r>
  </si>
  <si>
    <r>
      <rPr>
        <sz val="10"/>
        <rFont val="華康粗圓體"/>
        <family val="3"/>
      </rPr>
      <t>雞　　</t>
    </r>
    <r>
      <rPr>
        <sz val="10"/>
        <rFont val="Arial Narrow"/>
        <family val="2"/>
      </rPr>
      <t>Chicken</t>
    </r>
  </si>
  <si>
    <r>
      <rPr>
        <sz val="10"/>
        <rFont val="華康粗圓體"/>
        <family val="3"/>
      </rPr>
      <t>鴨　　</t>
    </r>
    <r>
      <rPr>
        <sz val="10"/>
        <rFont val="Arial Narrow"/>
        <family val="2"/>
      </rPr>
      <t>Duck</t>
    </r>
  </si>
  <si>
    <r>
      <rPr>
        <sz val="10"/>
        <rFont val="華康粗圓體"/>
        <family val="3"/>
      </rPr>
      <t xml:space="preserve">鵝
</t>
    </r>
    <r>
      <rPr>
        <sz val="10"/>
        <rFont val="Arial Narrow"/>
        <family val="2"/>
      </rPr>
      <t>Geese</t>
    </r>
  </si>
  <si>
    <r>
      <rPr>
        <sz val="10"/>
        <rFont val="華康粗圓體"/>
        <family val="3"/>
      </rPr>
      <t xml:space="preserve">火　　雞
</t>
    </r>
    <r>
      <rPr>
        <sz val="10"/>
        <rFont val="Arial Narrow"/>
        <family val="2"/>
      </rPr>
      <t>Turkey</t>
    </r>
  </si>
  <si>
    <r>
      <rPr>
        <sz val="10"/>
        <rFont val="華康粗圓體"/>
        <family val="3"/>
      </rPr>
      <t xml:space="preserve">合　　　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</si>
  <si>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 xml:space="preserve">蛋　　　雞
</t>
    </r>
    <r>
      <rPr>
        <sz val="10"/>
        <rFont val="Arial Narrow"/>
        <family val="2"/>
      </rPr>
      <t>Layer</t>
    </r>
  </si>
  <si>
    <r>
      <rPr>
        <sz val="10"/>
        <rFont val="華康粗圓體"/>
        <family val="3"/>
      </rPr>
      <t xml:space="preserve">肉　　　雞
</t>
    </r>
    <r>
      <rPr>
        <sz val="10"/>
        <rFont val="Arial Narrow"/>
        <family val="2"/>
      </rPr>
      <t>Broiler</t>
    </r>
  </si>
  <si>
    <r>
      <rPr>
        <sz val="10"/>
        <rFont val="華康粗圓體"/>
        <family val="3"/>
      </rPr>
      <t xml:space="preserve">蛋　　　鴨
</t>
    </r>
    <r>
      <rPr>
        <sz val="10"/>
        <rFont val="Arial Narrow"/>
        <family val="2"/>
      </rPr>
      <t>Tsaiya</t>
    </r>
  </si>
  <si>
    <r>
      <rPr>
        <sz val="10"/>
        <rFont val="華康粗圓體"/>
        <family val="3"/>
      </rPr>
      <t xml:space="preserve">肉　　　鴨
</t>
    </r>
    <r>
      <rPr>
        <sz val="10"/>
        <rFont val="Arial Narrow"/>
        <family val="2"/>
      </rPr>
      <t>Mule &amp; Muscovy Duck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</si>
  <si>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</si>
  <si>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 xml:space="preserve">   </t>
    </r>
    <r>
      <rPr>
        <sz val="10"/>
        <rFont val="華康粗圓體"/>
        <family val="3"/>
      </rPr>
      <t>桃園區</t>
    </r>
    <r>
      <rPr>
        <sz val="10"/>
        <rFont val="Arial Narrow"/>
        <family val="2"/>
      </rPr>
      <t xml:space="preserve"> Taoyuan District</t>
    </r>
  </si>
  <si>
    <r>
      <t xml:space="preserve">   </t>
    </r>
    <r>
      <rPr>
        <sz val="10"/>
        <rFont val="華康粗圓體"/>
        <family val="3"/>
      </rPr>
      <t>中壢區</t>
    </r>
    <r>
      <rPr>
        <sz val="10"/>
        <rFont val="Arial Narrow"/>
        <family val="2"/>
      </rPr>
      <t xml:space="preserve"> Zhongli District</t>
    </r>
  </si>
  <si>
    <r>
      <t xml:space="preserve">   </t>
    </r>
    <r>
      <rPr>
        <sz val="10"/>
        <rFont val="華康粗圓體"/>
        <family val="3"/>
      </rPr>
      <t>大溪區</t>
    </r>
    <r>
      <rPr>
        <sz val="10"/>
        <rFont val="Arial Narrow"/>
        <family val="2"/>
      </rPr>
      <t xml:space="preserve"> Daxi District</t>
    </r>
  </si>
  <si>
    <r>
      <t xml:space="preserve">   </t>
    </r>
    <r>
      <rPr>
        <sz val="10"/>
        <rFont val="華康粗圓體"/>
        <family val="3"/>
      </rPr>
      <t>楊梅區</t>
    </r>
    <r>
      <rPr>
        <sz val="10"/>
        <rFont val="Arial Narrow"/>
        <family val="2"/>
      </rPr>
      <t xml:space="preserve"> Yangmei District</t>
    </r>
  </si>
  <si>
    <r>
      <t xml:space="preserve">   </t>
    </r>
    <r>
      <rPr>
        <sz val="10"/>
        <rFont val="華康粗圓體"/>
        <family val="3"/>
      </rPr>
      <t>蘆竹區</t>
    </r>
    <r>
      <rPr>
        <sz val="10"/>
        <rFont val="Arial Narrow"/>
        <family val="2"/>
      </rPr>
      <t xml:space="preserve"> Luzhu District</t>
    </r>
  </si>
  <si>
    <r>
      <t xml:space="preserve">   </t>
    </r>
    <r>
      <rPr>
        <sz val="10"/>
        <rFont val="華康粗圓體"/>
        <family val="3"/>
      </rPr>
      <t>大園區</t>
    </r>
    <r>
      <rPr>
        <sz val="10"/>
        <rFont val="Arial Narrow"/>
        <family val="2"/>
      </rPr>
      <t xml:space="preserve"> Dayuan District</t>
    </r>
  </si>
  <si>
    <r>
      <t xml:space="preserve">   </t>
    </r>
    <r>
      <rPr>
        <sz val="10"/>
        <rFont val="華康粗圓體"/>
        <family val="3"/>
      </rPr>
      <t>龜山區</t>
    </r>
    <r>
      <rPr>
        <sz val="10"/>
        <rFont val="Arial Narrow"/>
        <family val="2"/>
      </rPr>
      <t xml:space="preserve"> Guishan District</t>
    </r>
  </si>
  <si>
    <r>
      <t xml:space="preserve">   </t>
    </r>
    <r>
      <rPr>
        <sz val="10"/>
        <rFont val="華康粗圓體"/>
        <family val="3"/>
      </rPr>
      <t>八德區</t>
    </r>
    <r>
      <rPr>
        <sz val="10"/>
        <rFont val="Arial Narrow"/>
        <family val="2"/>
      </rPr>
      <t xml:space="preserve"> Bade District</t>
    </r>
  </si>
  <si>
    <r>
      <t xml:space="preserve">   </t>
    </r>
    <r>
      <rPr>
        <sz val="10"/>
        <rFont val="華康粗圓體"/>
        <family val="3"/>
      </rPr>
      <t>龍潭區</t>
    </r>
    <r>
      <rPr>
        <sz val="10"/>
        <rFont val="Arial Narrow"/>
        <family val="2"/>
      </rPr>
      <t xml:space="preserve"> Longtan District</t>
    </r>
  </si>
  <si>
    <r>
      <t xml:space="preserve">   </t>
    </r>
    <r>
      <rPr>
        <sz val="10"/>
        <rFont val="華康粗圓體"/>
        <family val="3"/>
      </rPr>
      <t>平鎮區</t>
    </r>
    <r>
      <rPr>
        <sz val="10"/>
        <rFont val="Arial Narrow"/>
        <family val="2"/>
      </rPr>
      <t xml:space="preserve"> Pingzhen District</t>
    </r>
  </si>
  <si>
    <r>
      <t xml:space="preserve">   </t>
    </r>
    <r>
      <rPr>
        <sz val="10"/>
        <rFont val="華康粗圓體"/>
        <family val="3"/>
      </rPr>
      <t>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</si>
  <si>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</rPr>
      <t>年及區別</t>
    </r>
  </si>
  <si>
    <r>
      <rPr>
        <sz val="10"/>
        <rFont val="華康粗圓體"/>
        <family val="3"/>
      </rPr>
      <t>年底飼養場數
（處）</t>
    </r>
  </si>
  <si>
    <r>
      <rPr>
        <sz val="10"/>
        <rFont val="華康粗圓體"/>
        <family val="3"/>
      </rPr>
      <t>年底經產牛頭數
（頭）</t>
    </r>
  </si>
  <si>
    <r>
      <rPr>
        <sz val="10"/>
        <rFont val="華康粗圓體"/>
        <family val="3"/>
      </rPr>
      <t xml:space="preserve">全年產乳量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公斤</t>
    </r>
    <r>
      <rPr>
        <sz val="10"/>
        <rFont val="Arial Narrow"/>
        <family val="2"/>
      </rPr>
      <t>)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</si>
  <si>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2016</t>
    </r>
  </si>
  <si>
    <r>
      <t xml:space="preserve">   </t>
    </r>
    <r>
      <rPr>
        <sz val="10"/>
        <color indexed="8"/>
        <rFont val="華康粗圓體"/>
        <family val="3"/>
      </rPr>
      <t>桃園區</t>
    </r>
    <r>
      <rPr>
        <sz val="10"/>
        <color indexed="8"/>
        <rFont val="Arial Narrow"/>
        <family val="2"/>
      </rPr>
      <t xml:space="preserve"> Taoyuan District</t>
    </r>
  </si>
  <si>
    <r>
      <t xml:space="preserve">   </t>
    </r>
    <r>
      <rPr>
        <sz val="10"/>
        <color indexed="8"/>
        <rFont val="華康粗圓體"/>
        <family val="3"/>
      </rPr>
      <t>中壢區</t>
    </r>
    <r>
      <rPr>
        <sz val="10"/>
        <color indexed="8"/>
        <rFont val="Arial Narrow"/>
        <family val="2"/>
      </rPr>
      <t xml:space="preserve"> Zhongli District</t>
    </r>
  </si>
  <si>
    <r>
      <t xml:space="preserve">   </t>
    </r>
    <r>
      <rPr>
        <sz val="10"/>
        <color indexed="8"/>
        <rFont val="華康粗圓體"/>
        <family val="3"/>
      </rPr>
      <t>大溪區</t>
    </r>
    <r>
      <rPr>
        <sz val="10"/>
        <color indexed="8"/>
        <rFont val="Arial Narrow"/>
        <family val="2"/>
      </rPr>
      <t xml:space="preserve"> Daxi District</t>
    </r>
  </si>
  <si>
    <r>
      <t xml:space="preserve">   </t>
    </r>
    <r>
      <rPr>
        <sz val="10"/>
        <color indexed="8"/>
        <rFont val="華康粗圓體"/>
        <family val="3"/>
      </rPr>
      <t>楊梅區</t>
    </r>
    <r>
      <rPr>
        <sz val="10"/>
        <color indexed="8"/>
        <rFont val="Arial Narrow"/>
        <family val="2"/>
      </rPr>
      <t xml:space="preserve"> Yangmei District</t>
    </r>
  </si>
  <si>
    <r>
      <t xml:space="preserve">   </t>
    </r>
    <r>
      <rPr>
        <sz val="10"/>
        <color indexed="8"/>
        <rFont val="華康粗圓體"/>
        <family val="3"/>
      </rPr>
      <t>蘆竹區</t>
    </r>
    <r>
      <rPr>
        <sz val="10"/>
        <color indexed="8"/>
        <rFont val="Arial Narrow"/>
        <family val="2"/>
      </rPr>
      <t xml:space="preserve"> Luzhu District</t>
    </r>
  </si>
  <si>
    <r>
      <t xml:space="preserve">   </t>
    </r>
    <r>
      <rPr>
        <sz val="10"/>
        <color indexed="8"/>
        <rFont val="華康粗圓體"/>
        <family val="3"/>
      </rPr>
      <t>大園區</t>
    </r>
    <r>
      <rPr>
        <sz val="10"/>
        <color indexed="8"/>
        <rFont val="Arial Narrow"/>
        <family val="2"/>
      </rPr>
      <t xml:space="preserve"> Dayuan District</t>
    </r>
  </si>
  <si>
    <r>
      <t xml:space="preserve">   </t>
    </r>
    <r>
      <rPr>
        <sz val="10"/>
        <color indexed="8"/>
        <rFont val="華康粗圓體"/>
        <family val="3"/>
      </rPr>
      <t>龜山區</t>
    </r>
    <r>
      <rPr>
        <sz val="10"/>
        <color indexed="8"/>
        <rFont val="Arial Narrow"/>
        <family val="2"/>
      </rPr>
      <t xml:space="preserve"> Guishan District</t>
    </r>
  </si>
  <si>
    <r>
      <t xml:space="preserve">   </t>
    </r>
    <r>
      <rPr>
        <sz val="10"/>
        <color indexed="8"/>
        <rFont val="華康粗圓體"/>
        <family val="3"/>
      </rPr>
      <t>八德區</t>
    </r>
    <r>
      <rPr>
        <sz val="10"/>
        <color indexed="8"/>
        <rFont val="Arial Narrow"/>
        <family val="2"/>
      </rPr>
      <t xml:space="preserve"> Bade District</t>
    </r>
  </si>
  <si>
    <r>
      <t xml:space="preserve">   </t>
    </r>
    <r>
      <rPr>
        <sz val="10"/>
        <color indexed="8"/>
        <rFont val="華康粗圓體"/>
        <family val="3"/>
      </rPr>
      <t>龍潭區</t>
    </r>
    <r>
      <rPr>
        <sz val="10"/>
        <color indexed="8"/>
        <rFont val="Arial Narrow"/>
        <family val="2"/>
      </rPr>
      <t xml:space="preserve"> Longtan District</t>
    </r>
  </si>
  <si>
    <r>
      <t xml:space="preserve">   </t>
    </r>
    <r>
      <rPr>
        <sz val="10"/>
        <color indexed="8"/>
        <rFont val="華康粗圓體"/>
        <family val="3"/>
      </rPr>
      <t>平鎮區</t>
    </r>
    <r>
      <rPr>
        <sz val="10"/>
        <color indexed="8"/>
        <rFont val="Arial Narrow"/>
        <family val="2"/>
      </rPr>
      <t xml:space="preserve"> Pingzhen District</t>
    </r>
  </si>
  <si>
    <r>
      <t xml:space="preserve">   </t>
    </r>
    <r>
      <rPr>
        <sz val="10"/>
        <color indexed="8"/>
        <rFont val="華康粗圓體"/>
        <family val="3"/>
      </rPr>
      <t>新屋區</t>
    </r>
    <r>
      <rPr>
        <sz val="10"/>
        <color indexed="8"/>
        <rFont val="Arial Narrow"/>
        <family val="2"/>
      </rPr>
      <t xml:space="preserve"> Xinwu District</t>
    </r>
  </si>
  <si>
    <r>
      <t xml:space="preserve">   </t>
    </r>
    <r>
      <rPr>
        <sz val="10"/>
        <color indexed="8"/>
        <rFont val="華康粗圓體"/>
        <family val="3"/>
      </rPr>
      <t>觀音區</t>
    </r>
    <r>
      <rPr>
        <sz val="10"/>
        <color indexed="8"/>
        <rFont val="Arial Narrow"/>
        <family val="2"/>
      </rPr>
      <t xml:space="preserve"> Guanyin District</t>
    </r>
  </si>
  <si>
    <r>
      <rPr>
        <sz val="10"/>
        <rFont val="華康粗圓體"/>
        <family val="3"/>
      </rPr>
      <t xml:space="preserve">單位：頭
</t>
    </r>
    <r>
      <rPr>
        <sz val="10"/>
        <rFont val="Arial Narrow"/>
        <family val="2"/>
      </rPr>
      <t>Unit : Number</t>
    </r>
  </si>
  <si>
    <r>
      <rPr>
        <sz val="10"/>
        <rFont val="華康粗圓體"/>
        <family val="3"/>
      </rPr>
      <t xml:space="preserve">總計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</si>
  <si>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牛</t>
    </r>
  </si>
  <si>
    <r>
      <rPr>
        <sz val="10"/>
        <rFont val="華康粗圓體"/>
        <family val="3"/>
      </rPr>
      <t>豬
（登記屠宰）</t>
    </r>
  </si>
  <si>
    <r>
      <rPr>
        <sz val="10"/>
        <rFont val="華康粗圓體"/>
        <family val="3"/>
      </rPr>
      <t xml:space="preserve">羊
</t>
    </r>
    <r>
      <rPr>
        <sz val="10"/>
        <rFont val="Arial Narrow"/>
        <family val="2"/>
      </rPr>
      <t>Sheep &amp; Goats</t>
    </r>
  </si>
  <si>
    <r>
      <rPr>
        <sz val="10"/>
        <rFont val="華康粗圓體"/>
        <family val="3"/>
      </rPr>
      <t>合計</t>
    </r>
  </si>
  <si>
    <r>
      <rPr>
        <sz val="10"/>
        <rFont val="華康粗圓體"/>
        <family val="3"/>
      </rPr>
      <t>水牛</t>
    </r>
  </si>
  <si>
    <r>
      <rPr>
        <sz val="10"/>
        <rFont val="華康粗圓體"/>
        <family val="3"/>
      </rPr>
      <t>黃牛
及雜種牛</t>
    </r>
  </si>
  <si>
    <r>
      <rPr>
        <sz val="10"/>
        <rFont val="華康粗圓體"/>
        <family val="3"/>
      </rPr>
      <t>乳牛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</si>
  <si>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　</t>
    </r>
    <r>
      <rPr>
        <sz val="10"/>
        <color indexed="8"/>
        <rFont val="Arial Narrow"/>
        <family val="2"/>
      </rPr>
      <t>2015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</si>
  <si>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　</t>
    </r>
    <r>
      <rPr>
        <sz val="10"/>
        <color indexed="8"/>
        <rFont val="Arial Narrow"/>
        <family val="2"/>
      </rPr>
      <t>2016</t>
    </r>
  </si>
  <si>
    <r>
      <t xml:space="preserve">   </t>
    </r>
    <r>
      <rPr>
        <sz val="10"/>
        <color indexed="8"/>
        <rFont val="華康粗圓體"/>
        <family val="3"/>
      </rPr>
      <t>桃園區</t>
    </r>
    <r>
      <rPr>
        <sz val="10"/>
        <color indexed="8"/>
        <rFont val="Arial Narrow"/>
        <family val="2"/>
      </rPr>
      <t xml:space="preserve"> Taoyuan District</t>
    </r>
  </si>
  <si>
    <r>
      <t xml:space="preserve">   </t>
    </r>
    <r>
      <rPr>
        <sz val="10"/>
        <color indexed="8"/>
        <rFont val="華康粗圓體"/>
        <family val="3"/>
      </rPr>
      <t>中壢區</t>
    </r>
    <r>
      <rPr>
        <sz val="10"/>
        <color indexed="8"/>
        <rFont val="Arial Narrow"/>
        <family val="2"/>
      </rPr>
      <t xml:space="preserve"> Zhongli District</t>
    </r>
  </si>
  <si>
    <r>
      <t xml:space="preserve">   </t>
    </r>
    <r>
      <rPr>
        <sz val="10"/>
        <color indexed="8"/>
        <rFont val="華康粗圓體"/>
        <family val="3"/>
      </rPr>
      <t>大溪區</t>
    </r>
    <r>
      <rPr>
        <sz val="10"/>
        <color indexed="8"/>
        <rFont val="Arial Narrow"/>
        <family val="2"/>
      </rPr>
      <t xml:space="preserve"> Daxi District</t>
    </r>
  </si>
  <si>
    <r>
      <t xml:space="preserve">   </t>
    </r>
    <r>
      <rPr>
        <sz val="10"/>
        <color indexed="8"/>
        <rFont val="華康粗圓體"/>
        <family val="3"/>
      </rPr>
      <t>蘆竹區</t>
    </r>
    <r>
      <rPr>
        <sz val="10"/>
        <color indexed="8"/>
        <rFont val="Arial Narrow"/>
        <family val="2"/>
      </rPr>
      <t xml:space="preserve"> Luzhu District</t>
    </r>
  </si>
  <si>
    <r>
      <t xml:space="preserve">   </t>
    </r>
    <r>
      <rPr>
        <sz val="10"/>
        <color indexed="8"/>
        <rFont val="華康粗圓體"/>
        <family val="3"/>
      </rPr>
      <t>大園區</t>
    </r>
    <r>
      <rPr>
        <sz val="10"/>
        <color indexed="8"/>
        <rFont val="Arial Narrow"/>
        <family val="2"/>
      </rPr>
      <t xml:space="preserve"> Dayuan District</t>
    </r>
  </si>
  <si>
    <r>
      <t xml:space="preserve">   </t>
    </r>
    <r>
      <rPr>
        <sz val="10"/>
        <color indexed="8"/>
        <rFont val="華康粗圓體"/>
        <family val="3"/>
      </rPr>
      <t>龜山區</t>
    </r>
    <r>
      <rPr>
        <sz val="10"/>
        <color indexed="8"/>
        <rFont val="Arial Narrow"/>
        <family val="2"/>
      </rPr>
      <t xml:space="preserve"> Guishan District</t>
    </r>
  </si>
  <si>
    <r>
      <t xml:space="preserve">   </t>
    </r>
    <r>
      <rPr>
        <sz val="10"/>
        <color indexed="8"/>
        <rFont val="華康粗圓體"/>
        <family val="3"/>
      </rPr>
      <t>八德區</t>
    </r>
    <r>
      <rPr>
        <sz val="10"/>
        <color indexed="8"/>
        <rFont val="Arial Narrow"/>
        <family val="2"/>
      </rPr>
      <t xml:space="preserve"> Bade District</t>
    </r>
  </si>
  <si>
    <r>
      <t xml:space="preserve">   </t>
    </r>
    <r>
      <rPr>
        <sz val="10"/>
        <color indexed="8"/>
        <rFont val="華康粗圓體"/>
        <family val="3"/>
      </rPr>
      <t>平鎮區</t>
    </r>
    <r>
      <rPr>
        <sz val="10"/>
        <color indexed="8"/>
        <rFont val="Arial Narrow"/>
        <family val="2"/>
      </rPr>
      <t xml:space="preserve"> Pingzhen District</t>
    </r>
  </si>
  <si>
    <r>
      <t xml:space="preserve">   </t>
    </r>
    <r>
      <rPr>
        <sz val="10"/>
        <color indexed="8"/>
        <rFont val="華康粗圓體"/>
        <family val="3"/>
      </rPr>
      <t>新屋區</t>
    </r>
    <r>
      <rPr>
        <sz val="10"/>
        <color indexed="8"/>
        <rFont val="Arial Narrow"/>
        <family val="2"/>
      </rPr>
      <t xml:space="preserve"> Xinwu District</t>
    </r>
  </si>
  <si>
    <r>
      <t xml:space="preserve">   </t>
    </r>
    <r>
      <rPr>
        <sz val="10"/>
        <color indexed="8"/>
        <rFont val="華康粗圓體"/>
        <family val="3"/>
      </rPr>
      <t>觀音區</t>
    </r>
    <r>
      <rPr>
        <sz val="10"/>
        <color indexed="8"/>
        <rFont val="Arial Narrow"/>
        <family val="2"/>
      </rPr>
      <t xml:space="preserve"> Guanyin District</t>
    </r>
  </si>
  <si>
    <r>
      <t xml:space="preserve">   </t>
    </r>
    <r>
      <rPr>
        <sz val="10"/>
        <color indexed="8"/>
        <rFont val="華康粗圓體"/>
        <family val="3"/>
      </rPr>
      <t>復興區</t>
    </r>
    <r>
      <rPr>
        <sz val="10"/>
        <color indexed="8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</si>
  <si>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 xml:space="preserve">屠宰場所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>)
(</t>
    </r>
    <r>
      <rPr>
        <sz val="10"/>
        <rFont val="華康粗圓體"/>
        <family val="3"/>
      </rPr>
      <t>所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</si>
  <si>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電動</t>
    </r>
  </si>
  <si>
    <r>
      <rPr>
        <sz val="10"/>
        <rFont val="華康粗圓體"/>
        <family val="3"/>
      </rPr>
      <t>人工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</si>
  <si>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</si>
  <si>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</si>
  <si>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</si>
  <si>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</si>
  <si>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</si>
  <si>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</si>
  <si>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</si>
  <si>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2014</t>
    </r>
  </si>
  <si>
    <r>
      <rPr>
        <sz val="10"/>
        <color indexed="8"/>
        <rFont val="華康粗圓體"/>
        <family val="3"/>
      </rPr>
      <t>說明：自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年起，配合本表項目變更，停止統計屠宰場所資料。</t>
    </r>
  </si>
  <si>
    <r>
      <rPr>
        <sz val="10"/>
        <rFont val="華康粗圓體"/>
        <family val="3"/>
      </rPr>
      <t>總計</t>
    </r>
  </si>
  <si>
    <r>
      <rPr>
        <sz val="10"/>
        <rFont val="華康粗圓體"/>
        <family val="3"/>
      </rPr>
      <t>乳牛</t>
    </r>
  </si>
  <si>
    <r>
      <rPr>
        <sz val="10"/>
        <rFont val="華康粗圓體"/>
        <family val="3"/>
      </rPr>
      <t>馬</t>
    </r>
  </si>
  <si>
    <r>
      <rPr>
        <sz val="10"/>
        <rFont val="華康粗圓體"/>
        <family val="3"/>
      </rPr>
      <t>鹿</t>
    </r>
  </si>
  <si>
    <r>
      <rPr>
        <sz val="10"/>
        <rFont val="華康粗圓體"/>
        <family val="3"/>
      </rPr>
      <t>兔</t>
    </r>
  </si>
  <si>
    <r>
      <rPr>
        <sz val="10"/>
        <rFont val="華康粗圓體"/>
        <family val="3"/>
      </rPr>
      <t>羊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</si>
  <si>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2016</t>
    </r>
  </si>
  <si>
    <r>
      <t xml:space="preserve">   </t>
    </r>
    <r>
      <rPr>
        <sz val="10"/>
        <rFont val="華康粗圓體"/>
        <family val="3"/>
      </rPr>
      <t>桃園區</t>
    </r>
    <r>
      <rPr>
        <sz val="10"/>
        <rFont val="Arial Narrow"/>
        <family val="2"/>
      </rPr>
      <t xml:space="preserve"> Taoyuan District</t>
    </r>
  </si>
  <si>
    <r>
      <t xml:space="preserve">   </t>
    </r>
    <r>
      <rPr>
        <sz val="10"/>
        <rFont val="華康粗圓體"/>
        <family val="3"/>
      </rPr>
      <t>中壢區</t>
    </r>
    <r>
      <rPr>
        <sz val="10"/>
        <rFont val="Arial Narrow"/>
        <family val="2"/>
      </rPr>
      <t xml:space="preserve"> Zhongli District</t>
    </r>
  </si>
  <si>
    <r>
      <t xml:space="preserve">   </t>
    </r>
    <r>
      <rPr>
        <sz val="10"/>
        <rFont val="華康粗圓體"/>
        <family val="3"/>
      </rPr>
      <t>大溪區</t>
    </r>
    <r>
      <rPr>
        <sz val="10"/>
        <rFont val="Arial Narrow"/>
        <family val="2"/>
      </rPr>
      <t xml:space="preserve"> Daxi District</t>
    </r>
  </si>
  <si>
    <r>
      <t xml:space="preserve">   </t>
    </r>
    <r>
      <rPr>
        <sz val="10"/>
        <rFont val="華康粗圓體"/>
        <family val="3"/>
      </rPr>
      <t>楊梅區</t>
    </r>
    <r>
      <rPr>
        <sz val="10"/>
        <rFont val="Arial Narrow"/>
        <family val="2"/>
      </rPr>
      <t xml:space="preserve"> Yangmei District</t>
    </r>
  </si>
  <si>
    <r>
      <t xml:space="preserve">   </t>
    </r>
    <r>
      <rPr>
        <sz val="10"/>
        <rFont val="華康粗圓體"/>
        <family val="3"/>
      </rPr>
      <t>蘆竹區</t>
    </r>
    <r>
      <rPr>
        <sz val="10"/>
        <rFont val="Arial Narrow"/>
        <family val="2"/>
      </rPr>
      <t xml:space="preserve"> Luzhu District</t>
    </r>
  </si>
  <si>
    <r>
      <t xml:space="preserve">   </t>
    </r>
    <r>
      <rPr>
        <sz val="10"/>
        <rFont val="華康粗圓體"/>
        <family val="3"/>
      </rPr>
      <t>大園區</t>
    </r>
    <r>
      <rPr>
        <sz val="10"/>
        <rFont val="Arial Narrow"/>
        <family val="2"/>
      </rPr>
      <t xml:space="preserve"> Dayuan District</t>
    </r>
  </si>
  <si>
    <r>
      <t xml:space="preserve">   </t>
    </r>
    <r>
      <rPr>
        <sz val="10"/>
        <rFont val="華康粗圓體"/>
        <family val="3"/>
      </rPr>
      <t>龜山區</t>
    </r>
    <r>
      <rPr>
        <sz val="10"/>
        <rFont val="Arial Narrow"/>
        <family val="2"/>
      </rPr>
      <t xml:space="preserve"> Guishan District</t>
    </r>
  </si>
  <si>
    <r>
      <t xml:space="preserve">   </t>
    </r>
    <r>
      <rPr>
        <sz val="10"/>
        <rFont val="華康粗圓體"/>
        <family val="3"/>
      </rPr>
      <t>八德區</t>
    </r>
    <r>
      <rPr>
        <sz val="10"/>
        <rFont val="Arial Narrow"/>
        <family val="2"/>
      </rPr>
      <t xml:space="preserve"> Bade District</t>
    </r>
  </si>
  <si>
    <r>
      <t xml:space="preserve">   </t>
    </r>
    <r>
      <rPr>
        <sz val="10"/>
        <rFont val="華康粗圓體"/>
        <family val="3"/>
      </rPr>
      <t>龍潭區</t>
    </r>
    <r>
      <rPr>
        <sz val="10"/>
        <rFont val="Arial Narrow"/>
        <family val="2"/>
      </rPr>
      <t xml:space="preserve"> Longtan District</t>
    </r>
  </si>
  <si>
    <r>
      <t xml:space="preserve">   </t>
    </r>
    <r>
      <rPr>
        <sz val="10"/>
        <rFont val="華康粗圓體"/>
        <family val="3"/>
      </rPr>
      <t>平鎮區</t>
    </r>
    <r>
      <rPr>
        <sz val="10"/>
        <rFont val="Arial Narrow"/>
        <family val="2"/>
      </rPr>
      <t xml:space="preserve"> Pingzhen District</t>
    </r>
  </si>
  <si>
    <r>
      <t xml:space="preserve">   </t>
    </r>
    <r>
      <rPr>
        <sz val="10"/>
        <rFont val="華康粗圓體"/>
        <family val="3"/>
      </rPr>
      <t>新屋區</t>
    </r>
    <r>
      <rPr>
        <sz val="10"/>
        <rFont val="Arial Narrow"/>
        <family val="2"/>
      </rPr>
      <t xml:space="preserve"> Xinwu District</t>
    </r>
  </si>
  <si>
    <r>
      <t xml:space="preserve">   </t>
    </r>
    <r>
      <rPr>
        <sz val="10"/>
        <rFont val="華康粗圓體"/>
        <family val="3"/>
      </rPr>
      <t>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</si>
  <si>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</rPr>
      <t>單位：人</t>
    </r>
  </si>
  <si>
    <r>
      <rPr>
        <sz val="10"/>
        <rFont val="華康粗圓體"/>
        <family val="3"/>
      </rPr>
      <t xml:space="preserve">年及區別
</t>
    </r>
    <r>
      <rPr>
        <sz val="10"/>
        <rFont val="Arial Narrow"/>
        <family val="2"/>
      </rPr>
      <t>Year &amp; District</t>
    </r>
  </si>
  <si>
    <r>
      <rPr>
        <sz val="10"/>
        <rFont val="華康粗圓體"/>
        <family val="3"/>
      </rPr>
      <t>遭難原因</t>
    </r>
  </si>
  <si>
    <r>
      <rPr>
        <sz val="10"/>
        <rFont val="華康粗圓體"/>
        <family val="3"/>
      </rPr>
      <t>總　　計　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</si>
  <si>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遠洋漁業　</t>
    </r>
    <r>
      <rPr>
        <sz val="10"/>
        <rFont val="Arial Narrow"/>
        <family val="2"/>
      </rPr>
      <t>Deep-sea Fisheries</t>
    </r>
  </si>
  <si>
    <r>
      <rPr>
        <sz val="10"/>
        <rFont val="華康粗圓體"/>
        <family val="3"/>
      </rPr>
      <t xml:space="preserve">年及區別
</t>
    </r>
    <r>
      <rPr>
        <sz val="10"/>
        <rFont val="Arial Narrow"/>
        <family val="2"/>
      </rPr>
      <t xml:space="preserve"> Year &amp; District</t>
    </r>
  </si>
  <si>
    <r>
      <rPr>
        <sz val="10"/>
        <rFont val="華康粗圓體"/>
        <family val="3"/>
      </rPr>
      <t>沿岸漁業</t>
    </r>
  </si>
  <si>
    <r>
      <rPr>
        <sz val="10"/>
        <rFont val="華康粗圓體"/>
        <family val="3"/>
      </rPr>
      <t>養殖漁業　</t>
    </r>
    <r>
      <rPr>
        <sz val="10"/>
        <rFont val="Arial Narrow"/>
        <family val="2"/>
      </rPr>
      <t>Culture Fisheries</t>
    </r>
  </si>
  <si>
    <r>
      <rPr>
        <sz val="10"/>
        <rFont val="華康粗圓體"/>
        <family val="3"/>
      </rPr>
      <t>死亡</t>
    </r>
  </si>
  <si>
    <r>
      <rPr>
        <sz val="10"/>
        <rFont val="華康粗圓體"/>
        <family val="3"/>
      </rPr>
      <t>失蹤</t>
    </r>
  </si>
  <si>
    <r>
      <rPr>
        <sz val="10"/>
        <rFont val="華康粗圓體"/>
        <family val="3"/>
      </rPr>
      <t>死亡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</si>
  <si>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</si>
  <si>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</si>
  <si>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</rPr>
      <t>資料來源：本府農業局。</t>
    </r>
  </si>
  <si>
    <r>
      <rPr>
        <sz val="10"/>
        <color indexed="9"/>
        <rFont val="Arial Narrow"/>
        <family val="2"/>
      </rPr>
      <t xml:space="preserve">Note : </t>
    </r>
    <r>
      <rPr>
        <sz val="10"/>
        <rFont val="Arial Narrow"/>
        <family val="2"/>
      </rPr>
      <t xml:space="preserve">
are combined into ''Injuries'' .</t>
    </r>
  </si>
  <si>
    <r>
      <rPr>
        <sz val="10"/>
        <rFont val="華康粗圓體"/>
        <family val="3"/>
      </rPr>
      <t>單位：艘；噸</t>
    </r>
  </si>
  <si>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    </t>
    </r>
    <r>
      <rPr>
        <sz val="10"/>
        <rFont val="華康粗圓體"/>
        <family val="3"/>
      </rPr>
      <t xml:space="preserve">別
</t>
    </r>
    <r>
      <rPr>
        <sz val="10"/>
        <rFont val="Arial Narrow"/>
        <family val="2"/>
      </rPr>
      <t>Year</t>
    </r>
  </si>
  <si>
    <r>
      <rPr>
        <sz val="10"/>
        <rFont val="華康粗圓體"/>
        <family val="3"/>
      </rPr>
      <t xml:space="preserve">總　　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</si>
  <si>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 xml:space="preserve">沉　　沒
</t>
    </r>
    <r>
      <rPr>
        <sz val="10"/>
        <rFont val="Arial Narrow"/>
        <family val="2"/>
      </rPr>
      <t>Sunk</t>
    </r>
  </si>
  <si>
    <r>
      <rPr>
        <sz val="10"/>
        <rFont val="華康粗圓體"/>
        <family val="3"/>
      </rPr>
      <t xml:space="preserve">破　　損
</t>
    </r>
    <r>
      <rPr>
        <sz val="10"/>
        <rFont val="Arial Narrow"/>
        <family val="2"/>
      </rPr>
      <t>Damaged</t>
    </r>
  </si>
  <si>
    <r>
      <rPr>
        <sz val="10"/>
        <rFont val="華康粗圓體"/>
        <family val="3"/>
      </rPr>
      <t xml:space="preserve">失　　蹤
</t>
    </r>
    <r>
      <rPr>
        <sz val="10"/>
        <rFont val="Arial Narrow"/>
        <family val="2"/>
      </rPr>
      <t>Missing</t>
    </r>
  </si>
  <si>
    <r>
      <rPr>
        <sz val="10"/>
        <rFont val="華康粗圓體"/>
        <family val="3"/>
      </rPr>
      <t xml:space="preserve">其　　他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</si>
  <si>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 xml:space="preserve">艘數
</t>
    </r>
    <r>
      <rPr>
        <sz val="10"/>
        <rFont val="Arial Narrow"/>
        <family val="2"/>
      </rPr>
      <t>No.</t>
    </r>
  </si>
  <si>
    <r>
      <rPr>
        <sz val="10"/>
        <rFont val="華康粗圓體"/>
        <family val="3"/>
      </rPr>
      <t xml:space="preserve">噸數
</t>
    </r>
    <r>
      <rPr>
        <sz val="10"/>
        <rFont val="Arial Narrow"/>
        <family val="2"/>
      </rPr>
      <t>Tonnage</t>
    </r>
  </si>
  <si>
    <r>
      <rPr>
        <sz val="10"/>
        <rFont val="華康粗圓體"/>
        <family val="3"/>
      </rPr>
      <t>單位：公頃</t>
    </r>
  </si>
  <si>
    <r>
      <rPr>
        <sz val="10"/>
        <rFont val="華康粗圓體"/>
        <family val="3"/>
      </rPr>
      <t>年底別</t>
    </r>
  </si>
  <si>
    <r>
      <rPr>
        <sz val="10"/>
        <rFont val="華康粗圓體"/>
        <family val="3"/>
      </rPr>
      <t>內陸養殖</t>
    </r>
  </si>
  <si>
    <r>
      <t>Inland Water Aquaculture</t>
    </r>
    <r>
      <rPr>
        <sz val="10"/>
        <rFont val="華康粗圓體"/>
        <family val="3"/>
      </rPr>
      <t>　</t>
    </r>
  </si>
  <si>
    <r>
      <rPr>
        <sz val="10"/>
        <rFont val="華康粗圓體"/>
        <family val="3"/>
      </rPr>
      <t xml:space="preserve">箱網養殖（立方公尺）
</t>
    </r>
    <r>
      <rPr>
        <sz val="10"/>
        <rFont val="Arial Narrow"/>
        <family val="2"/>
      </rPr>
      <t>Cage Culture  (m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</si>
  <si>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 xml:space="preserve"> </t>
    </r>
    <r>
      <rPr>
        <sz val="10"/>
        <rFont val="華康粗圓體"/>
        <family val="3"/>
      </rPr>
      <t>淡水漁塭</t>
    </r>
  </si>
  <si>
    <r>
      <t xml:space="preserve">     </t>
    </r>
    <r>
      <rPr>
        <sz val="10"/>
        <rFont val="華康粗圓體"/>
        <family val="3"/>
      </rPr>
      <t>觀賞魚養殖</t>
    </r>
    <r>
      <rPr>
        <sz val="10"/>
        <rFont val="Arial Narrow"/>
        <family val="2"/>
      </rPr>
      <t xml:space="preserve">             </t>
    </r>
  </si>
  <si>
    <r>
      <rPr>
        <sz val="10"/>
        <rFont val="華康粗圓體"/>
        <family val="3"/>
      </rPr>
      <t>其他內陸養殖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 Others</t>
    </r>
  </si>
  <si>
    <r>
      <rPr>
        <sz val="10"/>
        <rFont val="華康粗圓體"/>
        <family val="3"/>
      </rPr>
      <t xml:space="preserve">海面養殖
</t>
    </r>
    <r>
      <rPr>
        <sz val="10"/>
        <rFont val="Arial Narrow"/>
        <family val="2"/>
      </rPr>
      <t>Marine</t>
    </r>
  </si>
  <si>
    <r>
      <rPr>
        <sz val="10"/>
        <rFont val="華康粗圓體"/>
        <family val="3"/>
      </rPr>
      <t xml:space="preserve">內陸養殖
</t>
    </r>
    <r>
      <rPr>
        <sz val="10"/>
        <rFont val="Arial Narrow"/>
        <family val="2"/>
      </rPr>
      <t>Inland</t>
    </r>
  </si>
  <si>
    <r>
      <rPr>
        <sz val="10"/>
        <rFont val="華康粗圓體"/>
        <family val="3"/>
      </rPr>
      <t>單養</t>
    </r>
  </si>
  <si>
    <r>
      <rPr>
        <sz val="10"/>
        <rFont val="華康粗圓體"/>
        <family val="3"/>
      </rPr>
      <t>混養</t>
    </r>
  </si>
  <si>
    <r>
      <rPr>
        <sz val="10"/>
        <rFont val="華康粗圓體"/>
        <family val="3"/>
      </rPr>
      <t>休養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</si>
  <si>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 2007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</si>
  <si>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2008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</si>
  <si>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2009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</si>
  <si>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2010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</si>
  <si>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2011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</si>
  <si>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</si>
  <si>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2013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</si>
  <si>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</si>
  <si>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</si>
  <si>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 2016</t>
    </r>
  </si>
  <si>
    <r>
      <rPr>
        <sz val="10"/>
        <rFont val="華康粗圓體"/>
        <family val="3"/>
      </rPr>
      <t xml:space="preserve">海面養殖
</t>
    </r>
    <r>
      <rPr>
        <sz val="10"/>
        <rFont val="Arial Narrow"/>
        <family val="2"/>
      </rPr>
      <t>Marine Aquaculture</t>
    </r>
  </si>
  <si>
    <r>
      <rPr>
        <sz val="10"/>
        <rFont val="華康粗圓體"/>
        <family val="3"/>
      </rPr>
      <t>內陸養殖　</t>
    </r>
    <r>
      <rPr>
        <sz val="10"/>
        <rFont val="Arial Narrow"/>
        <family val="2"/>
      </rPr>
      <t>Inland Water Aquaculture</t>
    </r>
    <r>
      <rPr>
        <sz val="10"/>
        <rFont val="華康粗圓體"/>
        <family val="3"/>
      </rPr>
      <t>　</t>
    </r>
  </si>
  <si>
    <r>
      <rPr>
        <sz val="10"/>
        <rFont val="華康粗圓體"/>
        <family val="3"/>
      </rPr>
      <t>鹹水漁塭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  Salt Water Fish Ponds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</si>
  <si>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“</t>
    </r>
    <r>
      <rPr>
        <sz val="10"/>
        <rFont val="華康粗圓體"/>
        <family val="3"/>
      </rPr>
      <t>總計</t>
    </r>
    <r>
      <rPr>
        <sz val="10"/>
        <rFont val="Arial Narrow"/>
        <family val="2"/>
      </rPr>
      <t>”</t>
    </r>
    <r>
      <rPr>
        <sz val="10"/>
        <rFont val="華康粗圓體"/>
        <family val="3"/>
      </rPr>
      <t>不含</t>
    </r>
    <r>
      <rPr>
        <sz val="10"/>
        <rFont val="Arial Narrow"/>
        <family val="2"/>
      </rPr>
      <t>“</t>
    </r>
    <r>
      <rPr>
        <sz val="10"/>
        <rFont val="華康粗圓體"/>
        <family val="3"/>
      </rPr>
      <t>箱網養殖</t>
    </r>
    <r>
      <rPr>
        <sz val="10"/>
        <rFont val="Arial Narrow"/>
        <family val="2"/>
      </rPr>
      <t>”</t>
    </r>
    <r>
      <rPr>
        <sz val="10"/>
        <rFont val="華康粗圓體"/>
        <family val="3"/>
      </rPr>
      <t>資料。</t>
    </r>
  </si>
  <si>
    <r>
      <rPr>
        <sz val="10"/>
        <rFont val="華康粗圓體"/>
        <family val="3"/>
      </rPr>
      <t>單位：公噸；千元</t>
    </r>
  </si>
  <si>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 </t>
    </r>
    <r>
      <rPr>
        <sz val="10"/>
        <rFont val="華康粗圓體"/>
        <family val="3"/>
      </rPr>
      <t>別</t>
    </r>
  </si>
  <si>
    <r>
      <rPr>
        <sz val="10"/>
        <rFont val="華康粗圓體"/>
        <family val="3"/>
      </rPr>
      <t>總　　計</t>
    </r>
  </si>
  <si>
    <r>
      <rPr>
        <sz val="10"/>
        <rFont val="華康粗圓體"/>
        <family val="3"/>
      </rPr>
      <t>近海漁業</t>
    </r>
  </si>
  <si>
    <r>
      <rPr>
        <sz val="10"/>
        <rFont val="華康粗圓體"/>
        <family val="3"/>
      </rPr>
      <t>沿岸漁業</t>
    </r>
    <r>
      <rPr>
        <sz val="10"/>
        <rFont val="Arial Narrow"/>
        <family val="2"/>
      </rPr>
      <t xml:space="preserve">    </t>
    </r>
  </si>
  <si>
    <r>
      <rPr>
        <sz val="10"/>
        <rFont val="華康粗圓體"/>
        <family val="3"/>
      </rPr>
      <t>海面養殖</t>
    </r>
  </si>
  <si>
    <r>
      <rPr>
        <sz val="10"/>
        <rFont val="華康粗圓體"/>
        <family val="3"/>
      </rPr>
      <t>內陸漁撈業</t>
    </r>
  </si>
  <si>
    <r>
      <rPr>
        <sz val="10"/>
        <rFont val="華康粗圓體"/>
        <family val="3"/>
      </rPr>
      <t>內陸養殖業</t>
    </r>
  </si>
  <si>
    <r>
      <rPr>
        <sz val="10"/>
        <rFont val="華康粗圓體"/>
        <family val="3"/>
      </rPr>
      <t xml:space="preserve">產量
</t>
    </r>
    <r>
      <rPr>
        <sz val="10"/>
        <rFont val="Arial Narrow"/>
        <family val="2"/>
      </rPr>
      <t>Quantity</t>
    </r>
  </si>
  <si>
    <r>
      <rPr>
        <sz val="10"/>
        <rFont val="華康粗圓體"/>
        <family val="3"/>
      </rPr>
      <t xml:space="preserve">價值
</t>
    </r>
    <r>
      <rPr>
        <sz val="10"/>
        <rFont val="Arial Narrow"/>
        <family val="2"/>
      </rPr>
      <t>Value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</si>
  <si>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96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2007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</si>
  <si>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2008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</si>
  <si>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2009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</si>
  <si>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2010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</si>
  <si>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2011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</si>
  <si>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</si>
  <si>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2013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</si>
  <si>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</si>
  <si>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</si>
  <si>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2016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</si>
  <si>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年起內陸養殖資料中含觀賞魚養殖部分以尾數計算，故不計產量只計價值。</t>
    </r>
  </si>
  <si>
    <r>
      <rPr>
        <sz val="10"/>
        <rFont val="華康粗圓體"/>
        <family val="3"/>
      </rPr>
      <t>　　　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</si>
  <si>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</si>
  <si>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 xml:space="preserve">動力舢舨
</t>
    </r>
    <r>
      <rPr>
        <sz val="10"/>
        <rFont val="Arial Narrow"/>
        <family val="2"/>
      </rPr>
      <t>Power Sampan</t>
    </r>
  </si>
  <si>
    <r>
      <rPr>
        <sz val="10"/>
        <rFont val="華康粗圓體"/>
        <family val="3"/>
      </rPr>
      <t>未滿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Less Than
 5 Tons</t>
    </r>
  </si>
  <si>
    <r>
      <t xml:space="preserve">5 -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5 - Below 
10 Tons</t>
    </r>
  </si>
  <si>
    <r>
      <t xml:space="preserve">10 -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20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10 - Below 
20 Tons</t>
    </r>
  </si>
  <si>
    <r>
      <t xml:space="preserve">20 -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50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20 - Below 
50 Tons</t>
    </r>
  </si>
  <si>
    <r>
      <t xml:space="preserve">50 -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50 - Below 
100 Tons</t>
    </r>
  </si>
  <si>
    <r>
      <t xml:space="preserve">100 -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200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100 - Below 
200 Tons</t>
    </r>
  </si>
  <si>
    <r>
      <t xml:space="preserve">200 -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500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200 - Below 
500 Tons</t>
    </r>
  </si>
  <si>
    <r>
      <t xml:space="preserve">500 - </t>
    </r>
    <r>
      <rPr>
        <sz val="10"/>
        <rFont val="華康粗圓體"/>
        <family val="3"/>
      </rPr>
      <t>未滿</t>
    </r>
    <r>
      <rPr>
        <sz val="10"/>
        <rFont val="Arial Narrow"/>
        <family val="2"/>
      </rPr>
      <t>1000</t>
    </r>
    <r>
      <rPr>
        <sz val="10"/>
        <rFont val="華康粗圓體"/>
        <family val="3"/>
      </rPr>
      <t xml:space="preserve">噸
</t>
    </r>
    <r>
      <rPr>
        <sz val="10"/>
        <rFont val="Arial Narrow"/>
        <family val="2"/>
      </rPr>
      <t>500 - Below 
1000 Tons</t>
    </r>
  </si>
  <si>
    <r>
      <t>1000</t>
    </r>
    <r>
      <rPr>
        <sz val="10"/>
        <rFont val="華康粗圓體"/>
        <family val="3"/>
      </rPr>
      <t xml:space="preserve">噸以上
</t>
    </r>
    <r>
      <rPr>
        <sz val="10"/>
        <rFont val="Arial Narrow"/>
        <family val="2"/>
      </rPr>
      <t>Over 1000 Tons</t>
    </r>
  </si>
  <si>
    <r>
      <rPr>
        <sz val="10"/>
        <rFont val="華康粗圓體"/>
        <family val="3"/>
      </rPr>
      <t xml:space="preserve">艘數
</t>
    </r>
    <r>
      <rPr>
        <sz val="10"/>
        <rFont val="Arial Narrow"/>
        <family val="2"/>
      </rPr>
      <t>Number</t>
    </r>
  </si>
  <si>
    <r>
      <rPr>
        <sz val="10"/>
        <rFont val="華康粗圓體"/>
        <family val="3"/>
      </rPr>
      <t>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數
</t>
    </r>
    <r>
      <rPr>
        <sz val="10"/>
        <rFont val="Arial Narrow"/>
        <family val="2"/>
      </rPr>
      <t>Tonnage</t>
    </r>
  </si>
  <si>
    <r>
      <rPr>
        <sz val="10"/>
        <color indexed="8"/>
        <rFont val="華康粗圓體"/>
        <family val="3"/>
      </rPr>
      <t>資料來源：行政院農委會。</t>
    </r>
  </si>
  <si>
    <r>
      <rPr>
        <sz val="10"/>
        <rFont val="華康粗圓體"/>
        <family val="3"/>
      </rPr>
      <t>漁　戶　數（戶）　　</t>
    </r>
    <r>
      <rPr>
        <sz val="10"/>
        <rFont val="Arial Narrow"/>
        <family val="2"/>
      </rPr>
      <t>No. of Fishermen Household ( Households )</t>
    </r>
  </si>
  <si>
    <r>
      <rPr>
        <sz val="10"/>
        <rFont val="華康粗圓體"/>
        <family val="3"/>
      </rPr>
      <t>漁　戶　人　口　數（人）</t>
    </r>
    <r>
      <rPr>
        <sz val="10"/>
        <rFont val="Arial Narrow"/>
        <family val="2"/>
      </rPr>
      <t xml:space="preserve">     No. of Population of Fishermen Household  ( Persons )  </t>
    </r>
  </si>
  <si>
    <r>
      <rPr>
        <sz val="10"/>
        <rFont val="華康粗圓體"/>
        <family val="3"/>
      </rPr>
      <t>遠洋</t>
    </r>
  </si>
  <si>
    <r>
      <rPr>
        <sz val="10"/>
        <rFont val="華康粗圓體"/>
        <family val="3"/>
      </rPr>
      <t>近海</t>
    </r>
  </si>
  <si>
    <r>
      <rPr>
        <sz val="10"/>
        <rFont val="華康粗圓體"/>
        <family val="3"/>
      </rPr>
      <t>沿岸</t>
    </r>
  </si>
  <si>
    <r>
      <rPr>
        <sz val="10"/>
        <rFont val="華康粗圓體"/>
        <family val="3"/>
      </rPr>
      <t>內陸漁撈</t>
    </r>
  </si>
  <si>
    <r>
      <rPr>
        <sz val="10"/>
        <rFont val="華康粗圓體"/>
        <family val="3"/>
      </rPr>
      <t>近海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</si>
  <si>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2016</t>
    </r>
  </si>
  <si>
    <r>
      <t xml:space="preserve">   </t>
    </r>
    <r>
      <rPr>
        <sz val="10"/>
        <color indexed="8"/>
        <rFont val="華康粗圓體"/>
        <family val="3"/>
      </rPr>
      <t>楊梅區</t>
    </r>
    <r>
      <rPr>
        <sz val="10"/>
        <color indexed="8"/>
        <rFont val="Arial Narrow"/>
        <family val="2"/>
      </rPr>
      <t xml:space="preserve"> Yangmei District</t>
    </r>
  </si>
  <si>
    <r>
      <t xml:space="preserve">   </t>
    </r>
    <r>
      <rPr>
        <sz val="10"/>
        <rFont val="華康粗圓體"/>
        <family val="3"/>
      </rPr>
      <t>復興區</t>
    </r>
    <r>
      <rPr>
        <sz val="10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</si>
  <si>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>單位：人</t>
    </r>
  </si>
  <si>
    <r>
      <rPr>
        <sz val="10"/>
        <rFont val="華康粗圓體"/>
        <family val="3"/>
      </rPr>
      <t xml:space="preserve">年底及區別
</t>
    </r>
    <r>
      <rPr>
        <sz val="10"/>
        <rFont val="Arial Narrow"/>
        <family val="2"/>
      </rPr>
      <t>End  of  Year  &amp;  District</t>
    </r>
  </si>
  <si>
    <r>
      <rPr>
        <sz val="10"/>
        <rFont val="華康粗圓體"/>
        <family val="3"/>
      </rPr>
      <t xml:space="preserve">總　計
</t>
    </r>
    <r>
      <rPr>
        <sz val="10"/>
        <rFont val="Arial Narrow"/>
        <family val="2"/>
      </rPr>
      <t xml:space="preserve">Grand Total </t>
    </r>
  </si>
  <si>
    <r>
      <rPr>
        <sz val="10"/>
        <rFont val="華康粗圓體"/>
        <family val="3"/>
      </rPr>
      <t xml:space="preserve">遠洋漁業
</t>
    </r>
    <r>
      <rPr>
        <sz val="10"/>
        <rFont val="Arial Narrow"/>
        <family val="2"/>
      </rPr>
      <t>Far-sea Fisheries</t>
    </r>
  </si>
  <si>
    <r>
      <rPr>
        <sz val="10"/>
        <rFont val="華康粗圓體"/>
        <family val="3"/>
      </rPr>
      <t xml:space="preserve">近海漁業
</t>
    </r>
    <r>
      <rPr>
        <sz val="10"/>
        <rFont val="Arial Narrow"/>
        <family val="2"/>
      </rPr>
      <t>Offshore Fisheries</t>
    </r>
  </si>
  <si>
    <r>
      <rPr>
        <sz val="10"/>
        <rFont val="華康粗圓體"/>
        <family val="3"/>
      </rPr>
      <t xml:space="preserve">沿岸漁業
</t>
    </r>
    <r>
      <rPr>
        <sz val="10"/>
        <rFont val="Arial Narrow"/>
        <family val="2"/>
      </rPr>
      <t>Coastal  Fisheries</t>
    </r>
  </si>
  <si>
    <r>
      <rPr>
        <sz val="10"/>
        <rFont val="華康粗圓體"/>
        <family val="3"/>
      </rPr>
      <t xml:space="preserve">海面養殖業
</t>
    </r>
    <r>
      <rPr>
        <sz val="10"/>
        <rFont val="Arial Narrow"/>
        <family val="2"/>
      </rPr>
      <t>Marine Aquaculture</t>
    </r>
  </si>
  <si>
    <r>
      <rPr>
        <sz val="10"/>
        <rFont val="華康粗圓體"/>
        <family val="3"/>
      </rPr>
      <t xml:space="preserve">內陸漁撈業
</t>
    </r>
    <r>
      <rPr>
        <sz val="10"/>
        <rFont val="Arial Narrow"/>
        <family val="2"/>
      </rPr>
      <t>Inland  Water  Fisheries</t>
    </r>
  </si>
  <si>
    <r>
      <rPr>
        <sz val="10"/>
        <rFont val="華康粗圓體"/>
        <family val="3"/>
      </rPr>
      <t xml:space="preserve">內陸養殖業
</t>
    </r>
    <r>
      <rPr>
        <sz val="10"/>
        <rFont val="Arial Narrow"/>
        <family val="2"/>
      </rPr>
      <t>Inland  Water  Aquacultrue</t>
    </r>
  </si>
  <si>
    <r>
      <rPr>
        <sz val="10"/>
        <rFont val="華康粗圓體"/>
        <family val="3"/>
      </rPr>
      <t>專業</t>
    </r>
  </si>
  <si>
    <r>
      <rPr>
        <sz val="10"/>
        <rFont val="華康粗圓體"/>
        <family val="3"/>
      </rPr>
      <t>兼業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</si>
  <si>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</si>
  <si>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</si>
  <si>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2016</t>
    </r>
  </si>
  <si>
    <r>
      <rPr>
        <sz val="10"/>
        <rFont val="華康粗圓體"/>
        <family val="3"/>
      </rPr>
      <t>面積：公頃；材積：立方公尺；材竹：支</t>
    </r>
  </si>
  <si>
    <r>
      <t>Area : Ha.; Standing Volume :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; Bamboo : Piece</t>
    </r>
  </si>
  <si>
    <r>
      <rPr>
        <sz val="10"/>
        <rFont val="華康粗圓體"/>
        <family val="3"/>
      </rPr>
      <t>砍　伐　數　量　</t>
    </r>
  </si>
  <si>
    <r>
      <rPr>
        <sz val="10"/>
        <rFont val="華康粗圓體"/>
        <family val="3"/>
      </rPr>
      <t>生產數量</t>
    </r>
    <r>
      <rPr>
        <sz val="10"/>
        <rFont val="Arial Narrow"/>
        <family val="2"/>
      </rPr>
      <t xml:space="preserve"> Quantity of Production </t>
    </r>
  </si>
  <si>
    <r>
      <rPr>
        <sz val="10"/>
        <rFont val="華康粗圓體"/>
        <family val="3"/>
      </rPr>
      <t>林　　　木　　</t>
    </r>
    <r>
      <rPr>
        <sz val="10"/>
        <rFont val="Arial Narrow"/>
        <family val="2"/>
      </rPr>
      <t>Trees</t>
    </r>
  </si>
  <si>
    <r>
      <rPr>
        <sz val="10"/>
        <rFont val="華康粗圓體"/>
        <family val="3"/>
      </rPr>
      <t>竹　</t>
    </r>
    <r>
      <rPr>
        <sz val="10"/>
        <rFont val="Arial Narrow"/>
        <family val="2"/>
      </rPr>
      <t>Bamboo</t>
    </r>
  </si>
  <si>
    <r>
      <rPr>
        <sz val="10"/>
        <rFont val="華康粗圓體"/>
        <family val="3"/>
      </rPr>
      <t xml:space="preserve">木材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利用材積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</si>
  <si>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竹</t>
    </r>
  </si>
  <si>
    <r>
      <rPr>
        <sz val="10"/>
        <rFont val="華康粗圓體"/>
        <family val="3"/>
      </rPr>
      <t>立木材積</t>
    </r>
  </si>
  <si>
    <r>
      <rPr>
        <sz val="10"/>
        <rFont val="華康粗圓體"/>
        <family val="3"/>
      </rPr>
      <t>面積</t>
    </r>
  </si>
  <si>
    <r>
      <rPr>
        <sz val="10"/>
        <rFont val="華康粗圓體"/>
        <family val="3"/>
      </rPr>
      <t>數量</t>
    </r>
  </si>
  <si>
    <r>
      <rPr>
        <sz val="10"/>
        <rFont val="華康粗圓體"/>
        <family val="3"/>
      </rPr>
      <t>皆伐</t>
    </r>
  </si>
  <si>
    <r>
      <rPr>
        <sz val="10"/>
        <rFont val="華康粗圓體"/>
        <family val="3"/>
      </rPr>
      <t>間擇伐</t>
    </r>
  </si>
  <si>
    <r>
      <rPr>
        <sz val="10"/>
        <rFont val="華康粗圓體"/>
        <family val="3"/>
      </rPr>
      <t>用材</t>
    </r>
  </si>
  <si>
    <r>
      <rPr>
        <sz val="10"/>
        <rFont val="華康粗圓體"/>
        <family val="3"/>
      </rPr>
      <t>薪材</t>
    </r>
  </si>
  <si>
    <r>
      <rPr>
        <sz val="10"/>
        <rFont val="華康粗圓體"/>
        <family val="3"/>
      </rPr>
      <t>薪材</t>
    </r>
  </si>
  <si>
    <r>
      <rPr>
        <sz val="10"/>
        <rFont val="華康粗圓體"/>
        <family val="3"/>
      </rPr>
      <t>枝梢材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</si>
  <si>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2016</t>
    </r>
  </si>
  <si>
    <r>
      <rPr>
        <sz val="10"/>
        <rFont val="華康粗圓體"/>
        <family val="3"/>
      </rPr>
      <t>單位：公頃；株；支；叢</t>
    </r>
  </si>
  <si>
    <r>
      <rPr>
        <sz val="10"/>
        <rFont val="華康粗圓體"/>
        <family val="3"/>
      </rPr>
      <t xml:space="preserve">年及區別
</t>
    </r>
    <r>
      <rPr>
        <sz val="10"/>
        <rFont val="Arial Narrow"/>
        <family val="2"/>
      </rPr>
      <t>Year  &amp;  District</t>
    </r>
  </si>
  <si>
    <r>
      <rPr>
        <sz val="10"/>
        <rFont val="華康粗圓體"/>
        <family val="3"/>
      </rPr>
      <t>竹　　類</t>
    </r>
  </si>
  <si>
    <r>
      <rPr>
        <sz val="10"/>
        <rFont val="華康粗圓體"/>
        <family val="3"/>
      </rPr>
      <t>林木總計</t>
    </r>
  </si>
  <si>
    <r>
      <rPr>
        <sz val="10"/>
        <rFont val="華康粗圓體"/>
        <family val="3"/>
      </rPr>
      <t>針葉樹合計</t>
    </r>
  </si>
  <si>
    <r>
      <rPr>
        <sz val="10"/>
        <rFont val="華康粗圓體"/>
        <family val="3"/>
      </rPr>
      <t>闊葉樹合計</t>
    </r>
  </si>
  <si>
    <r>
      <rPr>
        <sz val="10"/>
        <rFont val="華康粗圓體"/>
        <family val="3"/>
      </rPr>
      <t>針闊混淆林</t>
    </r>
  </si>
  <si>
    <r>
      <rPr>
        <sz val="10"/>
        <rFont val="華康粗圓體"/>
        <family val="3"/>
      </rPr>
      <t>杉　　木</t>
    </r>
  </si>
  <si>
    <r>
      <rPr>
        <sz val="10"/>
        <rFont val="華康粗圓體"/>
        <family val="3"/>
      </rPr>
      <t>柳　杉</t>
    </r>
  </si>
  <si>
    <r>
      <rPr>
        <sz val="10"/>
        <rFont val="華康粗圓體"/>
        <family val="3"/>
      </rPr>
      <t>其他針葉樹</t>
    </r>
  </si>
  <si>
    <r>
      <rPr>
        <sz val="10"/>
        <rFont val="華康粗圓體"/>
        <family val="3"/>
      </rPr>
      <t>樟　樹</t>
    </r>
  </si>
  <si>
    <r>
      <rPr>
        <sz val="10"/>
        <rFont val="華康粗圓體"/>
        <family val="3"/>
      </rPr>
      <t>楓　香</t>
    </r>
  </si>
  <si>
    <r>
      <rPr>
        <sz val="10"/>
        <rFont val="華康粗圓體"/>
        <family val="3"/>
      </rPr>
      <t>其他闊葉樹</t>
    </r>
  </si>
  <si>
    <r>
      <rPr>
        <sz val="10"/>
        <rFont val="華康粗圓體"/>
        <family val="3"/>
      </rPr>
      <t>面積</t>
    </r>
  </si>
  <si>
    <r>
      <rPr>
        <sz val="10"/>
        <rFont val="華康粗圓體"/>
        <family val="3"/>
      </rPr>
      <t>數量</t>
    </r>
  </si>
  <si>
    <r>
      <rPr>
        <sz val="10"/>
        <rFont val="華康粗圓體"/>
        <family val="3"/>
      </rPr>
      <t>　</t>
    </r>
  </si>
  <si>
    <r>
      <rPr>
        <sz val="10"/>
        <color indexed="8"/>
        <rFont val="華康粗圓體"/>
        <family val="3"/>
      </rPr>
      <t>資料來源：本府農業局及原住民族行政局。</t>
    </r>
  </si>
  <si>
    <r>
      <rPr>
        <sz val="10"/>
        <rFont val="華康粗圓體"/>
        <family val="3"/>
      </rPr>
      <t>單位：公頃；公噸</t>
    </r>
  </si>
  <si>
    <r>
      <rPr>
        <sz val="10"/>
        <rFont val="華康粗圓體"/>
        <family val="3"/>
      </rPr>
      <t xml:space="preserve">總　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</si>
  <si>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 xml:space="preserve">香　　　蕉
</t>
    </r>
    <r>
      <rPr>
        <sz val="10"/>
        <rFont val="Arial Narrow"/>
        <family val="2"/>
      </rPr>
      <t>Banana</t>
    </r>
  </si>
  <si>
    <r>
      <rPr>
        <sz val="10"/>
        <rFont val="華康粗圓體"/>
        <family val="3"/>
      </rPr>
      <t xml:space="preserve">梨
</t>
    </r>
    <r>
      <rPr>
        <sz val="10"/>
        <rFont val="Arial Narrow"/>
        <family val="2"/>
      </rPr>
      <t>Pear</t>
    </r>
  </si>
  <si>
    <r>
      <rPr>
        <sz val="10"/>
        <rFont val="華康粗圓體"/>
        <family val="3"/>
      </rPr>
      <t xml:space="preserve">柑　橘　類
</t>
    </r>
    <r>
      <rPr>
        <sz val="10"/>
        <rFont val="Arial Narrow"/>
        <family val="2"/>
      </rPr>
      <t>Citrus</t>
    </r>
  </si>
  <si>
    <r>
      <rPr>
        <sz val="10"/>
        <rFont val="華康粗圓體"/>
        <family val="3"/>
      </rPr>
      <t xml:space="preserve">番　石　榴
</t>
    </r>
    <r>
      <rPr>
        <sz val="10"/>
        <rFont val="Arial Narrow"/>
        <family val="2"/>
      </rPr>
      <t>Guava</t>
    </r>
  </si>
  <si>
    <r>
      <rPr>
        <sz val="10"/>
        <color indexed="8"/>
        <rFont val="華康粗圓體"/>
        <family val="3"/>
      </rPr>
      <t xml:space="preserve">桃
</t>
    </r>
    <r>
      <rPr>
        <sz val="10"/>
        <color indexed="8"/>
        <rFont val="Arial Narrow"/>
        <family val="2"/>
      </rPr>
      <t>Peach</t>
    </r>
  </si>
  <si>
    <r>
      <rPr>
        <sz val="10"/>
        <rFont val="華康粗圓體"/>
        <family val="3"/>
      </rPr>
      <t xml:space="preserve">其他果品類
</t>
    </r>
    <r>
      <rPr>
        <sz val="10"/>
        <rFont val="Arial Narrow"/>
        <family val="2"/>
      </rPr>
      <t xml:space="preserve">Others </t>
    </r>
  </si>
  <si>
    <r>
      <rPr>
        <sz val="10"/>
        <rFont val="華康粗圓體"/>
        <family val="3"/>
      </rPr>
      <t>其他雜交柑類</t>
    </r>
  </si>
  <si>
    <r>
      <rPr>
        <sz val="10"/>
        <rFont val="華康粗圓體"/>
        <family val="3"/>
      </rPr>
      <t>柚子</t>
    </r>
  </si>
  <si>
    <r>
      <rPr>
        <sz val="10"/>
        <rFont val="華康粗圓體"/>
        <family val="3"/>
      </rPr>
      <t>柳澄</t>
    </r>
  </si>
  <si>
    <r>
      <rPr>
        <sz val="10"/>
        <rFont val="華康粗圓體"/>
        <family val="3"/>
      </rPr>
      <t>桶柑</t>
    </r>
  </si>
  <si>
    <r>
      <rPr>
        <sz val="10"/>
        <rFont val="華康粗圓體"/>
        <family val="3"/>
      </rPr>
      <t>椪柑</t>
    </r>
  </si>
  <si>
    <r>
      <rPr>
        <sz val="10"/>
        <rFont val="華康粗圓體"/>
        <family val="3"/>
      </rPr>
      <t xml:space="preserve">收穫面積
</t>
    </r>
    <r>
      <rPr>
        <sz val="10"/>
        <rFont val="Arial Narrow"/>
        <family val="2"/>
      </rPr>
      <t>Harvested Area</t>
    </r>
  </si>
  <si>
    <r>
      <rPr>
        <sz val="10"/>
        <rFont val="華康粗圓體"/>
        <family val="3"/>
      </rPr>
      <t xml:space="preserve">產　量
</t>
    </r>
    <r>
      <rPr>
        <sz val="10"/>
        <rFont val="Arial Narrow"/>
        <family val="2"/>
      </rPr>
      <t>Production</t>
    </r>
  </si>
  <si>
    <r>
      <rPr>
        <sz val="10"/>
        <color indexed="8"/>
        <rFont val="華康粗圓體"/>
        <family val="3"/>
      </rPr>
      <t xml:space="preserve">產　量
</t>
    </r>
    <r>
      <rPr>
        <sz val="10"/>
        <color indexed="8"/>
        <rFont val="Arial Narrow"/>
        <family val="2"/>
      </rPr>
      <t>Production</t>
    </r>
  </si>
  <si>
    <r>
      <rPr>
        <sz val="10"/>
        <color indexed="8"/>
        <rFont val="華康粗圓體"/>
        <family val="3"/>
      </rPr>
      <t xml:space="preserve">收穫面積
</t>
    </r>
    <r>
      <rPr>
        <sz val="10"/>
        <color indexed="8"/>
        <rFont val="Arial Narrow"/>
        <family val="2"/>
      </rPr>
      <t>Harvested Area</t>
    </r>
  </si>
  <si>
    <r>
      <rPr>
        <sz val="10"/>
        <rFont val="華康粗圓體"/>
        <family val="3"/>
      </rPr>
      <t>收穫面積</t>
    </r>
  </si>
  <si>
    <r>
      <rPr>
        <sz val="10"/>
        <rFont val="華康粗圓體"/>
        <family val="3"/>
      </rPr>
      <t>產量</t>
    </r>
  </si>
  <si>
    <r>
      <rPr>
        <sz val="10"/>
        <rFont val="華康粗圓體"/>
        <family val="3"/>
      </rPr>
      <t>修正數字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柑橘類應該要含柚</t>
    </r>
    <r>
      <rPr>
        <sz val="10"/>
        <rFont val="Arial Narrow"/>
        <family val="2"/>
      </rPr>
      <t>)</t>
    </r>
    <r>
      <rPr>
        <sz val="10"/>
        <rFont val="華康粗圓體"/>
        <family val="3"/>
      </rPr>
      <t>柑橘類修正數字，所以其他果品配合調整</t>
    </r>
  </si>
  <si>
    <r>
      <rPr>
        <sz val="10"/>
        <rFont val="華康粗圓體"/>
        <family val="3"/>
      </rPr>
      <t>柑橘類</t>
    </r>
  </si>
  <si>
    <r>
      <rPr>
        <sz val="10"/>
        <rFont val="華康粗圓體"/>
        <family val="3"/>
      </rPr>
      <t>其他果品類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</si>
  <si>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  <r>
      <rPr>
        <sz val="10"/>
        <rFont val="BatangChe"/>
        <family val="3"/>
      </rPr>
      <t>ⓡ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</si>
  <si>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  <r>
      <rPr>
        <sz val="10"/>
        <rFont val="BatangChe"/>
        <family val="3"/>
      </rPr>
      <t>ⓡ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</si>
  <si>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  <r>
      <rPr>
        <sz val="10"/>
        <rFont val="BatangChe"/>
        <family val="3"/>
      </rPr>
      <t>ⓡ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</si>
  <si>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  <r>
      <rPr>
        <sz val="10"/>
        <rFont val="BatangChe"/>
        <family val="3"/>
      </rPr>
      <t>ⓡ</t>
    </r>
  </si>
  <si>
    <r>
      <rPr>
        <sz val="10"/>
        <rFont val="華康粗圓體"/>
        <family val="3"/>
      </rPr>
      <t xml:space="preserve">竹　　　筍
</t>
    </r>
    <r>
      <rPr>
        <sz val="10"/>
        <rFont val="Arial Narrow"/>
        <family val="2"/>
      </rPr>
      <t>Bamboo Shoot</t>
    </r>
  </si>
  <si>
    <r>
      <rPr>
        <sz val="10"/>
        <rFont val="華康粗圓體"/>
        <family val="3"/>
      </rPr>
      <t xml:space="preserve">蘿　　　蔔
</t>
    </r>
    <r>
      <rPr>
        <sz val="10"/>
        <rFont val="Arial Narrow"/>
        <family val="2"/>
      </rPr>
      <t>Radish</t>
    </r>
  </si>
  <si>
    <r>
      <rPr>
        <sz val="10"/>
        <rFont val="華康粗圓體"/>
        <family val="3"/>
      </rPr>
      <t xml:space="preserve">甘　　　藍
</t>
    </r>
    <r>
      <rPr>
        <sz val="10"/>
        <rFont val="Arial Narrow"/>
        <family val="2"/>
      </rPr>
      <t>Cabbage</t>
    </r>
  </si>
  <si>
    <r>
      <rPr>
        <sz val="10"/>
        <rFont val="華康粗圓體"/>
        <family val="3"/>
      </rPr>
      <t xml:space="preserve">花　椰　菜
</t>
    </r>
    <r>
      <rPr>
        <sz val="10"/>
        <rFont val="Arial Narrow"/>
        <family val="2"/>
      </rPr>
      <t>Cauliflower</t>
    </r>
  </si>
  <si>
    <r>
      <rPr>
        <sz val="10"/>
        <rFont val="華康粗圓體"/>
        <family val="3"/>
      </rPr>
      <t xml:space="preserve">西　　　瓜
</t>
    </r>
    <r>
      <rPr>
        <sz val="10"/>
        <rFont val="Arial Narrow"/>
        <family val="2"/>
      </rPr>
      <t>Watermelon</t>
    </r>
  </si>
  <si>
    <r>
      <rPr>
        <sz val="10"/>
        <rFont val="華康粗圓體"/>
        <family val="3"/>
      </rPr>
      <t xml:space="preserve">其他蔬菜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</si>
  <si>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>單位：公頃；公噸</t>
    </r>
  </si>
  <si>
    <r>
      <rPr>
        <sz val="10"/>
        <rFont val="華康粗圓體"/>
        <family val="3"/>
      </rPr>
      <t xml:space="preserve">茶　葉　
</t>
    </r>
    <r>
      <rPr>
        <sz val="10"/>
        <rFont val="Arial Narrow"/>
        <family val="2"/>
      </rPr>
      <t>Tea</t>
    </r>
  </si>
  <si>
    <r>
      <rPr>
        <sz val="10"/>
        <rFont val="華康粗圓體"/>
        <family val="3"/>
      </rPr>
      <t xml:space="preserve">菸　　　草
</t>
    </r>
    <r>
      <rPr>
        <sz val="10"/>
        <rFont val="Arial Narrow"/>
        <family val="2"/>
      </rPr>
      <t>Tobacco</t>
    </r>
  </si>
  <si>
    <r>
      <rPr>
        <sz val="10"/>
        <rFont val="華康粗圓體"/>
        <family val="3"/>
      </rPr>
      <t xml:space="preserve">製　糖　甘　蔗
</t>
    </r>
    <r>
      <rPr>
        <sz val="10"/>
        <rFont val="Arial Narrow"/>
        <family val="2"/>
      </rPr>
      <t>Sugar-cane (Refined)</t>
    </r>
  </si>
  <si>
    <r>
      <rPr>
        <sz val="10"/>
        <rFont val="華康粗圓體"/>
        <family val="3"/>
      </rPr>
      <t xml:space="preserve">生食用甘蔗
</t>
    </r>
    <r>
      <rPr>
        <sz val="10"/>
        <rFont val="Arial Narrow"/>
        <family val="2"/>
      </rPr>
      <t>Sugar-cane (Fresh)</t>
    </r>
  </si>
  <si>
    <r>
      <rPr>
        <sz val="10"/>
        <rFont val="華康粗圓體"/>
        <family val="3"/>
      </rPr>
      <t xml:space="preserve">其他特用作物
</t>
    </r>
    <r>
      <rPr>
        <sz val="10"/>
        <rFont val="Arial Narrow"/>
        <family val="2"/>
      </rPr>
      <t xml:space="preserve">Others </t>
    </r>
  </si>
  <si>
    <r>
      <rPr>
        <sz val="10"/>
        <rFont val="華康粗圓體"/>
        <family val="3"/>
      </rPr>
      <t>茶葉原始產量</t>
    </r>
  </si>
  <si>
    <r>
      <rPr>
        <sz val="10"/>
        <color indexed="8"/>
        <rFont val="華康粗圓體"/>
        <family val="3"/>
      </rPr>
      <t xml:space="preserve">總　計
</t>
    </r>
    <r>
      <rPr>
        <sz val="10"/>
        <color indexed="8"/>
        <rFont val="Arial Narrow"/>
        <family val="2"/>
      </rPr>
      <t>Grand Total</t>
    </r>
  </si>
  <si>
    <r>
      <rPr>
        <sz val="10"/>
        <color indexed="8"/>
        <rFont val="華康粗圓體"/>
        <family val="3"/>
      </rPr>
      <t xml:space="preserve">甘　　　藷
</t>
    </r>
    <r>
      <rPr>
        <sz val="10"/>
        <color indexed="8"/>
        <rFont val="Arial Narrow"/>
        <family val="2"/>
      </rPr>
      <t>Sweet Potato</t>
    </r>
  </si>
  <si>
    <r>
      <rPr>
        <sz val="10"/>
        <color indexed="8"/>
        <rFont val="華康粗圓體"/>
        <family val="3"/>
      </rPr>
      <t xml:space="preserve">硬質玉米
</t>
    </r>
    <r>
      <rPr>
        <sz val="10"/>
        <color indexed="8"/>
        <rFont val="Arial Narrow"/>
        <family val="2"/>
      </rPr>
      <t>Hard Corn</t>
    </r>
  </si>
  <si>
    <r>
      <rPr>
        <sz val="10"/>
        <color indexed="8"/>
        <rFont val="華康粗圓體"/>
        <family val="3"/>
      </rPr>
      <t xml:space="preserve">食用玉米
</t>
    </r>
    <r>
      <rPr>
        <sz val="10"/>
        <color indexed="8"/>
        <rFont val="Arial Narrow"/>
        <family val="2"/>
      </rPr>
      <t>Food Corn</t>
    </r>
  </si>
  <si>
    <r>
      <rPr>
        <sz val="10"/>
        <color indexed="8"/>
        <rFont val="華康粗圓體"/>
        <family val="3"/>
      </rPr>
      <t xml:space="preserve">蜀黍（高梁）
</t>
    </r>
    <r>
      <rPr>
        <sz val="10"/>
        <color indexed="8"/>
        <rFont val="Arial Narrow"/>
        <family val="2"/>
      </rPr>
      <t>Sorghum</t>
    </r>
  </si>
  <si>
    <r>
      <rPr>
        <sz val="10"/>
        <color indexed="8"/>
        <rFont val="華康粗圓體"/>
        <family val="3"/>
      </rPr>
      <t xml:space="preserve">大豆
</t>
    </r>
    <r>
      <rPr>
        <sz val="10"/>
        <color indexed="8"/>
        <rFont val="Arial Narrow"/>
        <family val="2"/>
      </rPr>
      <t>Soybean</t>
    </r>
  </si>
  <si>
    <r>
      <rPr>
        <sz val="10"/>
        <color indexed="8"/>
        <rFont val="華康粗圓體"/>
        <family val="3"/>
      </rPr>
      <t xml:space="preserve">紅豆
</t>
    </r>
    <r>
      <rPr>
        <sz val="10"/>
        <color indexed="8"/>
        <rFont val="Arial Narrow"/>
        <family val="2"/>
      </rPr>
      <t>Adzuki Bean</t>
    </r>
  </si>
  <si>
    <r>
      <rPr>
        <sz val="10"/>
        <color indexed="8"/>
        <rFont val="華康粗圓體"/>
        <family val="3"/>
      </rPr>
      <t xml:space="preserve">落花生
</t>
    </r>
    <r>
      <rPr>
        <sz val="10"/>
        <color indexed="8"/>
        <rFont val="Arial Narrow"/>
        <family val="2"/>
      </rPr>
      <t>Peanut</t>
    </r>
  </si>
  <si>
    <r>
      <rPr>
        <sz val="10"/>
        <color indexed="8"/>
        <rFont val="華康粗圓體"/>
        <family val="3"/>
      </rPr>
      <t xml:space="preserve">其他雜糧
</t>
    </r>
    <r>
      <rPr>
        <sz val="10"/>
        <color indexed="8"/>
        <rFont val="Arial Narrow"/>
        <family val="2"/>
      </rPr>
      <t>Others</t>
    </r>
  </si>
  <si>
    <r>
      <rPr>
        <sz val="10"/>
        <rFont val="華康粗圓體"/>
        <family val="3"/>
      </rPr>
      <t xml:space="preserve">收穫面積
</t>
    </r>
    <r>
      <rPr>
        <sz val="10"/>
        <rFont val="Arial Narrow"/>
        <family val="2"/>
      </rPr>
      <t>Harvested
 Area</t>
    </r>
  </si>
  <si>
    <r>
      <rPr>
        <sz val="10"/>
        <rFont val="華康粗圓體"/>
        <family val="3"/>
      </rPr>
      <t xml:space="preserve">產　量
</t>
    </r>
    <r>
      <rPr>
        <sz val="10"/>
        <rFont val="Arial Narrow"/>
        <family val="2"/>
      </rPr>
      <t xml:space="preserve">Production
</t>
    </r>
  </si>
  <si>
    <r>
      <rPr>
        <sz val="10"/>
        <color indexed="8"/>
        <rFont val="華康粗圓體"/>
        <family val="3"/>
      </rPr>
      <t xml:space="preserve">產　量
</t>
    </r>
    <r>
      <rPr>
        <sz val="10"/>
        <color indexed="8"/>
        <rFont val="Arial Narrow"/>
        <family val="2"/>
      </rPr>
      <t xml:space="preserve">Production
</t>
    </r>
  </si>
  <si>
    <r>
      <rPr>
        <sz val="10"/>
        <rFont val="華康粗圓體"/>
        <family val="3"/>
      </rPr>
      <t xml:space="preserve">總　　　　計
</t>
    </r>
    <r>
      <rPr>
        <sz val="10"/>
        <rFont val="Arial Narrow"/>
        <family val="2"/>
      </rPr>
      <t>Grand Total</t>
    </r>
  </si>
  <si>
    <r>
      <t xml:space="preserve"> </t>
    </r>
    <r>
      <rPr>
        <sz val="10"/>
        <rFont val="華康粗圓體"/>
        <family val="3"/>
      </rPr>
      <t>水</t>
    </r>
    <r>
      <rPr>
        <sz val="10"/>
        <rFont val="Arial Narrow"/>
        <family val="2"/>
      </rPr>
      <t xml:space="preserve">         </t>
    </r>
    <r>
      <rPr>
        <sz val="10"/>
        <rFont val="華康粗圓體"/>
        <family val="3"/>
      </rPr>
      <t>稻　　　　　</t>
    </r>
  </si>
  <si>
    <r>
      <rPr>
        <sz val="10"/>
        <rFont val="華康粗圓體"/>
        <family val="3"/>
      </rPr>
      <t xml:space="preserve">陸稻
</t>
    </r>
    <r>
      <rPr>
        <sz val="10"/>
        <rFont val="Arial Narrow"/>
        <family val="2"/>
      </rPr>
      <t>Upland Rice</t>
    </r>
  </si>
  <si>
    <r>
      <rPr>
        <sz val="10"/>
        <rFont val="華康粗圓體"/>
        <family val="3"/>
      </rPr>
      <t xml:space="preserve">合計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</si>
  <si>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>稉稻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蓬萊</t>
    </r>
    <r>
      <rPr>
        <sz val="10"/>
        <rFont val="Arial Narrow"/>
        <family val="2"/>
      </rPr>
      <t>)</t>
    </r>
    <r>
      <rPr>
        <sz val="10"/>
        <rFont val="華康粗圓體"/>
        <family val="3"/>
      </rPr>
      <t xml:space="preserve">　　
</t>
    </r>
    <r>
      <rPr>
        <sz val="10"/>
        <rFont val="Arial Narrow"/>
        <family val="2"/>
      </rPr>
      <t>Japonica  Rice</t>
    </r>
  </si>
  <si>
    <r>
      <rPr>
        <sz val="10"/>
        <rFont val="華康粗圓體"/>
        <family val="3"/>
      </rPr>
      <t>硬秈稻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在來</t>
    </r>
    <r>
      <rPr>
        <sz val="10"/>
        <rFont val="Arial Narrow"/>
        <family val="2"/>
      </rPr>
      <t>)</t>
    </r>
    <r>
      <rPr>
        <sz val="10"/>
        <rFont val="華康粗圓體"/>
        <family val="3"/>
      </rPr>
      <t xml:space="preserve">　
</t>
    </r>
    <r>
      <rPr>
        <sz val="10"/>
        <rFont val="Arial Narrow"/>
        <family val="2"/>
      </rPr>
      <t>India   Rice</t>
    </r>
  </si>
  <si>
    <r>
      <t xml:space="preserve">     </t>
    </r>
    <r>
      <rPr>
        <sz val="10"/>
        <rFont val="華康粗圓體"/>
        <family val="3"/>
      </rPr>
      <t>軟秈稻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長秈</t>
    </r>
    <r>
      <rPr>
        <sz val="10"/>
        <rFont val="Arial Narrow"/>
        <family val="2"/>
      </rPr>
      <t>)
India Rice (Long)</t>
    </r>
  </si>
  <si>
    <r>
      <rPr>
        <sz val="10"/>
        <rFont val="華康粗圓體"/>
        <family val="3"/>
      </rPr>
      <t>稉糯稻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圓糯</t>
    </r>
    <r>
      <rPr>
        <sz val="10"/>
        <rFont val="Arial Narrow"/>
        <family val="2"/>
      </rPr>
      <t>)</t>
    </r>
    <r>
      <rPr>
        <sz val="10"/>
        <rFont val="華康粗圓體"/>
        <family val="3"/>
      </rPr>
      <t xml:space="preserve">　
</t>
    </r>
    <r>
      <rPr>
        <sz val="10"/>
        <rFont val="Arial Narrow"/>
        <family val="2"/>
      </rPr>
      <t>Glutinous Rice of 
Japonica Type</t>
    </r>
  </si>
  <si>
    <r>
      <rPr>
        <sz val="10"/>
        <rFont val="華康粗圓體"/>
        <family val="3"/>
      </rPr>
      <t>秈糯稻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長糯</t>
    </r>
    <r>
      <rPr>
        <sz val="10"/>
        <rFont val="Arial Narrow"/>
        <family val="2"/>
      </rPr>
      <t>)</t>
    </r>
    <r>
      <rPr>
        <sz val="10"/>
        <rFont val="華康粗圓體"/>
        <family val="3"/>
      </rPr>
      <t xml:space="preserve">　
</t>
    </r>
    <r>
      <rPr>
        <sz val="10"/>
        <rFont val="Arial Narrow"/>
        <family val="2"/>
      </rPr>
      <t>Glutinous  Rice of 
India Type</t>
    </r>
  </si>
  <si>
    <r>
      <rPr>
        <sz val="10"/>
        <rFont val="華康粗圓體"/>
        <family val="3"/>
      </rPr>
      <t>產　量</t>
    </r>
  </si>
  <si>
    <r>
      <rPr>
        <sz val="10"/>
        <rFont val="華康粗圓體"/>
        <family val="3"/>
      </rPr>
      <t xml:space="preserve">年底別
</t>
    </r>
    <r>
      <rPr>
        <sz val="10"/>
        <rFont val="Arial Narrow"/>
        <family val="2"/>
      </rPr>
      <t>End  of  Year</t>
    </r>
  </si>
  <si>
    <r>
      <rPr>
        <sz val="10"/>
        <color indexed="8"/>
        <rFont val="華康粗圓體"/>
        <family val="3"/>
      </rPr>
      <t>戶　　　數　　（戶）　　　</t>
    </r>
    <r>
      <rPr>
        <sz val="10"/>
        <color indexed="8"/>
        <rFont val="Arial Narrow"/>
        <family val="2"/>
      </rPr>
      <t>No.</t>
    </r>
    <r>
      <rPr>
        <sz val="10"/>
        <color indexed="8"/>
        <rFont val="華康粗圓體"/>
        <family val="3"/>
      </rPr>
      <t>　</t>
    </r>
    <r>
      <rPr>
        <sz val="10"/>
        <color indexed="8"/>
        <rFont val="Arial Narrow"/>
        <family val="2"/>
      </rPr>
      <t>of</t>
    </r>
    <r>
      <rPr>
        <sz val="10"/>
        <color indexed="8"/>
        <rFont val="華康粗圓體"/>
        <family val="3"/>
      </rPr>
      <t>　</t>
    </r>
    <r>
      <rPr>
        <sz val="10"/>
        <color indexed="8"/>
        <rFont val="Arial Narrow"/>
        <family val="2"/>
      </rPr>
      <t>Households    (Households)</t>
    </r>
  </si>
  <si>
    <r>
      <rPr>
        <sz val="10"/>
        <color indexed="8"/>
        <rFont val="華康粗圓體"/>
        <family val="3"/>
      </rPr>
      <t>合　計</t>
    </r>
  </si>
  <si>
    <r>
      <rPr>
        <sz val="10"/>
        <color indexed="8"/>
        <rFont val="華康粗圓體"/>
        <family val="3"/>
      </rPr>
      <t>耕地
全部自有</t>
    </r>
  </si>
  <si>
    <r>
      <rPr>
        <sz val="10"/>
        <color indexed="8"/>
        <rFont val="華康粗圓體"/>
        <family val="3"/>
      </rPr>
      <t xml:space="preserve">耕地部分自有　
</t>
    </r>
    <r>
      <rPr>
        <sz val="10"/>
        <color indexed="8"/>
        <rFont val="Arial Narrow"/>
        <family val="2"/>
      </rPr>
      <t>Cultivated Land Part Self-owned</t>
    </r>
  </si>
  <si>
    <r>
      <rPr>
        <sz val="10"/>
        <color indexed="8"/>
        <rFont val="華康粗圓體"/>
        <family val="3"/>
      </rPr>
      <t>耕地全部
非自有</t>
    </r>
  </si>
  <si>
    <r>
      <rPr>
        <sz val="10"/>
        <color indexed="8"/>
        <rFont val="華康粗圓體"/>
        <family val="3"/>
      </rPr>
      <t>無耕地者</t>
    </r>
  </si>
  <si>
    <r>
      <rPr>
        <sz val="10"/>
        <color indexed="8"/>
        <rFont val="華康粗圓體"/>
        <family val="3"/>
      </rPr>
      <t>合　　計</t>
    </r>
  </si>
  <si>
    <r>
      <rPr>
        <sz val="10"/>
        <color indexed="8"/>
        <rFont val="華康粗圓體"/>
        <family val="3"/>
      </rPr>
      <t>耕地全部自有</t>
    </r>
  </si>
  <si>
    <r>
      <rPr>
        <sz val="10"/>
        <color indexed="8"/>
        <rFont val="華康粗圓體"/>
        <family val="3"/>
      </rPr>
      <t>耕地部分自有</t>
    </r>
  </si>
  <si>
    <r>
      <rPr>
        <sz val="10"/>
        <color indexed="8"/>
        <rFont val="華康粗圓體"/>
        <family val="3"/>
      </rPr>
      <t>耕地全部非自有</t>
    </r>
  </si>
  <si>
    <r>
      <rPr>
        <sz val="10"/>
        <color indexed="8"/>
        <rFont val="華康粗圓體"/>
        <family val="3"/>
      </rPr>
      <t>自耕地</t>
    </r>
    <r>
      <rPr>
        <sz val="10"/>
        <color indexed="8"/>
        <rFont val="Arial Narrow"/>
        <family val="2"/>
      </rPr>
      <t>50%</t>
    </r>
    <r>
      <rPr>
        <sz val="10"/>
        <color indexed="8"/>
        <rFont val="華康粗圓體"/>
        <family val="3"/>
      </rPr>
      <t>以上者</t>
    </r>
  </si>
  <si>
    <r>
      <rPr>
        <sz val="10"/>
        <color indexed="8"/>
        <rFont val="華康粗圓體"/>
        <family val="3"/>
      </rPr>
      <t>自耕地</t>
    </r>
    <r>
      <rPr>
        <sz val="10"/>
        <color indexed="8"/>
        <rFont val="Arial Narrow"/>
        <family val="2"/>
      </rPr>
      <t>50%</t>
    </r>
    <r>
      <rPr>
        <sz val="10"/>
        <color indexed="8"/>
        <rFont val="華康粗圓體"/>
        <family val="3"/>
      </rPr>
      <t>以下者</t>
    </r>
  </si>
  <si>
    <r>
      <rPr>
        <sz val="10"/>
        <rFont val="華康粗圓體"/>
        <family val="3"/>
      </rPr>
      <t>資料來源：行政院農委會中部辦公室及主計總處。</t>
    </r>
  </si>
  <si>
    <r>
      <t xml:space="preserve">   </t>
    </r>
    <r>
      <rPr>
        <sz val="10"/>
        <color indexed="8"/>
        <rFont val="華康粗圓體"/>
        <family val="3"/>
      </rPr>
      <t>龍潭區</t>
    </r>
    <r>
      <rPr>
        <sz val="10"/>
        <color indexed="8"/>
        <rFont val="Arial Narrow"/>
        <family val="2"/>
      </rPr>
      <t xml:space="preserve"> Longtan District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</si>
  <si>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  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</si>
  <si>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耕作地</t>
    </r>
  </si>
  <si>
    <r>
      <rPr>
        <sz val="10"/>
        <rFont val="華康粗圓體"/>
        <family val="3"/>
      </rPr>
      <t xml:space="preserve">長期休閒地
</t>
    </r>
    <r>
      <rPr>
        <sz val="10"/>
        <rFont val="Arial Narrow"/>
        <family val="2"/>
      </rPr>
      <t>Abandoned
 Field</t>
    </r>
  </si>
  <si>
    <r>
      <rPr>
        <sz val="10"/>
        <color indexed="8"/>
        <rFont val="華康粗圓體"/>
        <family val="3"/>
      </rPr>
      <t xml:space="preserve">農耕土地
占總面積
（％）
</t>
    </r>
    <r>
      <rPr>
        <sz val="10"/>
        <color indexed="8"/>
        <rFont val="Arial Narrow"/>
        <family val="2"/>
      </rPr>
      <t xml:space="preserve">The Proportion of
Cropland
(%)
</t>
    </r>
  </si>
  <si>
    <r>
      <rPr>
        <sz val="10"/>
        <rFont val="華康粗圓體"/>
        <family val="3"/>
      </rPr>
      <t>合</t>
    </r>
    <r>
      <rPr>
        <sz val="10"/>
        <rFont val="Arial Narrow"/>
        <family val="2"/>
      </rPr>
      <t xml:space="preserve">    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</si>
  <si>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>短期耕作地</t>
    </r>
  </si>
  <si>
    <r>
      <rPr>
        <sz val="10"/>
        <rFont val="華康粗圓體"/>
        <family val="3"/>
      </rPr>
      <t xml:space="preserve">長期耕作地
</t>
    </r>
    <r>
      <rPr>
        <sz val="10"/>
        <rFont val="Arial Narrow"/>
        <family val="2"/>
      </rPr>
      <t>Permanent 
Cropland</t>
    </r>
  </si>
  <si>
    <r>
      <rPr>
        <sz val="10"/>
        <rFont val="華康粗圓體"/>
        <family val="3"/>
      </rPr>
      <t xml:space="preserve">小計
</t>
    </r>
    <r>
      <rPr>
        <sz val="10"/>
        <rFont val="Arial Narrow"/>
        <family val="2"/>
      </rPr>
      <t>Subtotal</t>
    </r>
  </si>
  <si>
    <r>
      <rPr>
        <sz val="10"/>
        <rFont val="華康粗圓體"/>
        <family val="3"/>
      </rPr>
      <t xml:space="preserve">水稻
</t>
    </r>
    <r>
      <rPr>
        <sz val="10"/>
        <rFont val="Arial Narrow"/>
        <family val="2"/>
      </rPr>
      <t>Rice</t>
    </r>
  </si>
  <si>
    <r>
      <rPr>
        <sz val="10"/>
        <rFont val="華康粗圓體"/>
        <family val="3"/>
      </rPr>
      <t xml:space="preserve">水稻以外
之短期作
</t>
    </r>
    <r>
      <rPr>
        <sz val="10"/>
        <rFont val="Arial Narrow"/>
        <family val="2"/>
      </rPr>
      <t>Temporary Crops,
Excluding Rice</t>
    </r>
  </si>
  <si>
    <r>
      <rPr>
        <sz val="10"/>
        <rFont val="華康粗圓體"/>
        <family val="3"/>
      </rPr>
      <t xml:space="preserve">短期休閒
</t>
    </r>
    <r>
      <rPr>
        <sz val="10"/>
        <rFont val="Arial Narrow"/>
        <family val="2"/>
      </rPr>
      <t>Short Term 
Fallow</t>
    </r>
  </si>
  <si>
    <r>
      <rPr>
        <sz val="10"/>
        <rFont val="華康粗圓體"/>
        <family val="3"/>
      </rPr>
      <t>土地面積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</si>
  <si>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</si>
  <si>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2016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</si>
  <si>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</t>
    </r>
    <r>
      <rPr>
        <sz val="13"/>
        <rFont val="華康粗圓體"/>
        <family val="3"/>
      </rPr>
      <t>、耕地面積（續）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</si>
  <si>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</si>
  <si>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</rPr>
      <t>水田　　　</t>
    </r>
    <r>
      <rPr>
        <sz val="10"/>
        <rFont val="Arial Narrow"/>
        <family val="2"/>
      </rPr>
      <t xml:space="preserve">Paddy  Field </t>
    </r>
    <r>
      <rPr>
        <sz val="10"/>
        <rFont val="華康粗圓體"/>
        <family val="3"/>
      </rPr>
      <t>　</t>
    </r>
  </si>
  <si>
    <r>
      <rPr>
        <sz val="10"/>
        <rFont val="華康粗圓體"/>
        <family val="3"/>
      </rPr>
      <t>旱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田
</t>
    </r>
    <r>
      <rPr>
        <sz val="10"/>
        <rFont val="Arial Narrow"/>
        <family val="2"/>
      </rPr>
      <t>Upland Field</t>
    </r>
  </si>
  <si>
    <r>
      <rPr>
        <sz val="10"/>
        <rFont val="華康粗圓體"/>
        <family val="3"/>
      </rPr>
      <t>合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</si>
  <si>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 xml:space="preserve">兩期作
</t>
    </r>
    <r>
      <rPr>
        <sz val="10"/>
        <rFont val="Arial Narrow"/>
        <family val="2"/>
      </rPr>
      <t>Double-cropped</t>
    </r>
  </si>
  <si>
    <r>
      <rPr>
        <sz val="10"/>
        <rFont val="華康粗圓體"/>
        <family val="3"/>
      </rPr>
      <t>單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>期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 xml:space="preserve">作
</t>
    </r>
    <r>
      <rPr>
        <sz val="10"/>
        <rFont val="Arial Narrow"/>
        <family val="2"/>
      </rPr>
      <t xml:space="preserve"> Single-cropped</t>
    </r>
  </si>
  <si>
    <r>
      <rPr>
        <sz val="10"/>
        <rFont val="華康粗圓體"/>
        <family val="3"/>
      </rPr>
      <t xml:space="preserve">第一期作
</t>
    </r>
    <r>
      <rPr>
        <sz val="10"/>
        <rFont val="Arial Narrow"/>
        <family val="2"/>
      </rPr>
      <t>1st  Crop</t>
    </r>
  </si>
  <si>
    <r>
      <rPr>
        <sz val="10"/>
        <rFont val="華康粗圓體"/>
        <family val="3"/>
      </rPr>
      <t xml:space="preserve">第二期作
</t>
    </r>
    <r>
      <rPr>
        <sz val="10"/>
        <rFont val="Arial Narrow"/>
        <family val="2"/>
      </rPr>
      <t>2nd Crop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</si>
  <si>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</t>
    </r>
    <r>
      <rPr>
        <sz val="13"/>
        <rFont val="華康粗圓體"/>
        <family val="3"/>
      </rPr>
      <t xml:space="preserve">、耕地面積
</t>
    </r>
    <r>
      <rPr>
        <sz val="13"/>
        <rFont val="Arial Narrow"/>
        <family val="2"/>
      </rPr>
      <t>Table 4-1. Cultivated  Land  Area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</si>
  <si>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</si>
  <si>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　</t>
    </r>
    <r>
      <rPr>
        <sz val="10"/>
        <rFont val="Arial Narrow"/>
        <family val="2"/>
      </rPr>
      <t xml:space="preserve"> 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</si>
  <si>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</si>
  <si>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</si>
  <si>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　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</si>
  <si>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　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</si>
  <si>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</si>
  <si>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
End of  2016</t>
    </r>
  </si>
  <si>
    <t>Others
(Ha.)</t>
  </si>
  <si>
    <t>Drainage Ditch
(m)</t>
  </si>
  <si>
    <t>Others
(Places)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</si>
  <si>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
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</si>
  <si>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
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</si>
  <si>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
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</si>
  <si>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
2010</t>
    </r>
  </si>
  <si>
    <t>Rotation Cropped Field</t>
  </si>
  <si>
    <r>
      <rPr>
        <sz val="10"/>
        <color indexed="9"/>
        <rFont val="Arial Narrow"/>
        <family val="2"/>
      </rPr>
      <t xml:space="preserve">Note :    </t>
    </r>
    <r>
      <rPr>
        <sz val="10"/>
        <rFont val="Arial Narrow"/>
        <family val="2"/>
      </rPr>
      <t xml:space="preserve">Directorate - general of Budget, Accounting and Statistics, Executive Yuan. </t>
    </r>
  </si>
  <si>
    <t xml:space="preserve">          Therefore, only the total value is shown here.</t>
  </si>
  <si>
    <t>Mono-culture</t>
  </si>
  <si>
    <r>
      <t>Note :1.</t>
    </r>
    <r>
      <rPr>
        <sz val="10"/>
        <color indexed="8"/>
        <rFont val="Arial Narrow"/>
        <family val="2"/>
      </rPr>
      <t>According to the fishery system of COA Executive Yuan is adjust, the form is modified from 2016.</t>
    </r>
  </si>
  <si>
    <t>Source : Department of Agriculture and Department of Indigenous Affairs, Taoyuan City Gov.</t>
  </si>
  <si>
    <r>
      <rPr>
        <sz val="10"/>
        <color indexed="8"/>
        <rFont val="華康粗圓體"/>
        <family val="3"/>
      </rPr>
      <t>說明：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華康粗圓體"/>
        <family val="3"/>
      </rPr>
      <t>本表逢公元「</t>
    </r>
    <r>
      <rPr>
        <sz val="10"/>
        <color indexed="8"/>
        <rFont val="Arial Narrow"/>
        <family val="2"/>
      </rPr>
      <t>0</t>
    </r>
    <r>
      <rPr>
        <sz val="10"/>
        <color indexed="8"/>
        <rFont val="華康粗圓體"/>
        <family val="3"/>
      </rPr>
      <t>」年及「</t>
    </r>
    <r>
      <rPr>
        <sz val="10"/>
        <color indexed="8"/>
        <rFont val="Arial Narrow"/>
        <family val="2"/>
      </rPr>
      <t>5</t>
    </r>
    <r>
      <rPr>
        <sz val="10"/>
        <color indexed="8"/>
        <rFont val="華康粗圓體"/>
        <family val="3"/>
      </rPr>
      <t>」年，資料來源為行政院主計總處發布之農林漁牧業普查資料。</t>
    </r>
  </si>
  <si>
    <r>
      <rPr>
        <sz val="10"/>
        <color indexed="9"/>
        <rFont val="Arial Narrow"/>
        <family val="2"/>
      </rPr>
      <t>Note :</t>
    </r>
    <r>
      <rPr>
        <sz val="10"/>
        <color indexed="8"/>
        <rFont val="Arial Narrow"/>
        <family val="2"/>
      </rPr>
      <t xml:space="preserve"> 3.In c</t>
    </r>
    <r>
      <rPr>
        <sz val="10"/>
        <rFont val="Arial Narrow"/>
        <family val="2"/>
      </rPr>
      <t>oordination with 2016 Farming Household Survey of Taiwan Area, there is  still no statistical data available for 2016.</t>
    </r>
  </si>
  <si>
    <t xml:space="preserve">Note : 1.Because of Agricultural, Forestry, and Husbandry Census in 2005 and 2010, the statistical data was from </t>
  </si>
  <si>
    <r>
      <rPr>
        <sz val="10"/>
        <color indexed="8"/>
        <rFont val="華康粗圓體"/>
        <family val="3"/>
      </rPr>
      <t>人　　口　　數　　（人）　　　</t>
    </r>
    <r>
      <rPr>
        <sz val="10"/>
        <color indexed="8"/>
        <rFont val="Arial Narrow"/>
        <family val="2"/>
      </rPr>
      <t>No.</t>
    </r>
    <r>
      <rPr>
        <sz val="10"/>
        <color indexed="8"/>
        <rFont val="華康粗圓體"/>
        <family val="3"/>
      </rPr>
      <t>　</t>
    </r>
    <r>
      <rPr>
        <sz val="10"/>
        <color indexed="8"/>
        <rFont val="Arial Narrow"/>
        <family val="2"/>
      </rPr>
      <t>of</t>
    </r>
    <r>
      <rPr>
        <sz val="10"/>
        <color indexed="8"/>
        <rFont val="華康粗圓體"/>
        <family val="3"/>
      </rPr>
      <t>　</t>
    </r>
    <r>
      <rPr>
        <sz val="10"/>
        <color indexed="8"/>
        <rFont val="Arial Narrow"/>
        <family val="2"/>
      </rPr>
      <t>Population   (Persons)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</si>
  <si>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96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2007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</si>
  <si>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2008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</si>
  <si>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2009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</si>
  <si>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2010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</si>
  <si>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2011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</si>
  <si>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</si>
  <si>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2013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</si>
  <si>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2014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</si>
  <si>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 xml:space="preserve">年底
</t>
    </r>
    <r>
      <rPr>
        <sz val="10"/>
        <color indexed="8"/>
        <rFont val="Arial Narrow"/>
        <family val="2"/>
      </rPr>
      <t>End of 2015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</si>
  <si>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灌溉排水兼用包括排水路引灌。</t>
    </r>
  </si>
  <si>
    <r>
      <rPr>
        <sz val="10"/>
        <color indexed="9"/>
        <rFont val="華康粗圓體"/>
        <family val="3"/>
      </rPr>
      <t>說　　</t>
    </r>
    <r>
      <rPr>
        <sz val="10"/>
        <color indexed="8"/>
        <rFont val="Arial Narrow"/>
        <family val="2"/>
      </rPr>
      <t>2.</t>
    </r>
    <r>
      <rPr>
        <sz val="10"/>
        <color indexed="8"/>
        <rFont val="華康粗圓體"/>
        <family val="3"/>
      </rPr>
      <t>配合行政院主計總處統計年報基本表式，本表調整為桃園市資料。</t>
    </r>
    <r>
      <rPr>
        <sz val="10"/>
        <color indexed="8"/>
        <rFont val="Arial Narrow"/>
        <family val="2"/>
      </rPr>
      <t xml:space="preserve">  </t>
    </r>
  </si>
  <si>
    <r>
      <rPr>
        <b/>
        <sz val="10"/>
        <rFont val="華康粗圓體"/>
        <family val="3"/>
      </rPr>
      <t>　　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modified as Taoyuan city data.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</si>
  <si>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4-19</t>
    </r>
    <r>
      <rPr>
        <sz val="13"/>
        <rFont val="華康粗圓體"/>
        <family val="3"/>
      </rPr>
      <t>、農路改善及維護工程</t>
    </r>
  </si>
  <si>
    <r>
      <rPr>
        <sz val="10"/>
        <rFont val="華康粗圓體"/>
        <family val="3"/>
      </rPr>
      <t>單位：公里；元</t>
    </r>
  </si>
  <si>
    <r>
      <rPr>
        <sz val="10"/>
        <rFont val="華康粗圓體"/>
        <family val="3"/>
      </rPr>
      <t xml:space="preserve">年度及地點
（區別）
</t>
    </r>
    <r>
      <rPr>
        <sz val="10"/>
        <rFont val="Arial Narrow"/>
        <family val="2"/>
      </rPr>
      <t>Fiscal  Year and  Location
 (District)</t>
    </r>
  </si>
  <si>
    <r>
      <rPr>
        <sz val="10"/>
        <rFont val="華康粗圓體"/>
        <family val="3"/>
      </rPr>
      <t xml:space="preserve">工程件數
（件）
</t>
    </r>
    <r>
      <rPr>
        <sz val="10"/>
        <rFont val="Arial Narrow"/>
        <family val="2"/>
      </rPr>
      <t>No. of Works
(Cases)</t>
    </r>
  </si>
  <si>
    <r>
      <rPr>
        <sz val="10"/>
        <rFont val="華康粗圓體"/>
        <family val="3"/>
      </rPr>
      <t>道路總長度　</t>
    </r>
    <r>
      <rPr>
        <sz val="10"/>
        <rFont val="Arial Narrow"/>
        <family val="2"/>
      </rPr>
      <t>Total Length</t>
    </r>
  </si>
  <si>
    <r>
      <rPr>
        <sz val="10"/>
        <rFont val="華康粗圓體"/>
        <family val="3"/>
      </rPr>
      <t>總工程費─按經費來源分　</t>
    </r>
    <r>
      <rPr>
        <sz val="10"/>
        <rFont val="Arial Narrow"/>
        <family val="2"/>
      </rPr>
      <t>Total Expenditure(by Source)</t>
    </r>
  </si>
  <si>
    <r>
      <rPr>
        <sz val="10"/>
        <color indexed="8"/>
        <rFont val="華康粗圓體"/>
        <family val="3"/>
      </rPr>
      <t>　　　桃園區</t>
    </r>
    <r>
      <rPr>
        <sz val="10"/>
        <color indexed="8"/>
        <rFont val="Arial Narrow"/>
        <family val="2"/>
      </rPr>
      <t xml:space="preserve"> Taoyuan District</t>
    </r>
  </si>
  <si>
    <r>
      <rPr>
        <sz val="10"/>
        <color indexed="8"/>
        <rFont val="華康粗圓體"/>
        <family val="3"/>
      </rPr>
      <t>　　　中壢區</t>
    </r>
    <r>
      <rPr>
        <sz val="10"/>
        <color indexed="8"/>
        <rFont val="Arial Narrow"/>
        <family val="2"/>
      </rPr>
      <t xml:space="preserve"> Zhongli District</t>
    </r>
  </si>
  <si>
    <r>
      <rPr>
        <sz val="10"/>
        <color indexed="8"/>
        <rFont val="華康粗圓體"/>
        <family val="3"/>
      </rPr>
      <t>　　　大溪區</t>
    </r>
    <r>
      <rPr>
        <sz val="10"/>
        <color indexed="8"/>
        <rFont val="Arial Narrow"/>
        <family val="2"/>
      </rPr>
      <t xml:space="preserve"> Daxi District</t>
    </r>
  </si>
  <si>
    <r>
      <rPr>
        <sz val="10"/>
        <color indexed="8"/>
        <rFont val="華康粗圓體"/>
        <family val="3"/>
      </rPr>
      <t>　　　楊梅區</t>
    </r>
    <r>
      <rPr>
        <sz val="10"/>
        <color indexed="8"/>
        <rFont val="Arial Narrow"/>
        <family val="2"/>
      </rPr>
      <t xml:space="preserve"> Yangmei District</t>
    </r>
  </si>
  <si>
    <r>
      <rPr>
        <sz val="10"/>
        <color indexed="8"/>
        <rFont val="華康粗圓體"/>
        <family val="3"/>
      </rPr>
      <t>　　　蘆竹區</t>
    </r>
    <r>
      <rPr>
        <sz val="10"/>
        <color indexed="8"/>
        <rFont val="Arial Narrow"/>
        <family val="2"/>
      </rPr>
      <t xml:space="preserve"> Luzhu District</t>
    </r>
  </si>
  <si>
    <r>
      <rPr>
        <sz val="10"/>
        <color indexed="8"/>
        <rFont val="華康粗圓體"/>
        <family val="3"/>
      </rPr>
      <t>　　　大園區</t>
    </r>
    <r>
      <rPr>
        <sz val="10"/>
        <color indexed="8"/>
        <rFont val="Arial Narrow"/>
        <family val="2"/>
      </rPr>
      <t xml:space="preserve"> Dayuan District</t>
    </r>
  </si>
  <si>
    <r>
      <rPr>
        <sz val="10"/>
        <color indexed="8"/>
        <rFont val="華康粗圓體"/>
        <family val="3"/>
      </rPr>
      <t>　　　龜山區</t>
    </r>
    <r>
      <rPr>
        <sz val="10"/>
        <color indexed="8"/>
        <rFont val="Arial Narrow"/>
        <family val="2"/>
      </rPr>
      <t xml:space="preserve"> Guishan District</t>
    </r>
  </si>
  <si>
    <r>
      <rPr>
        <sz val="10"/>
        <color indexed="8"/>
        <rFont val="華康粗圓體"/>
        <family val="3"/>
      </rPr>
      <t>　　　八德區</t>
    </r>
    <r>
      <rPr>
        <sz val="10"/>
        <color indexed="8"/>
        <rFont val="Arial Narrow"/>
        <family val="2"/>
      </rPr>
      <t xml:space="preserve"> Bade District</t>
    </r>
  </si>
  <si>
    <r>
      <rPr>
        <sz val="10"/>
        <color indexed="8"/>
        <rFont val="華康粗圓體"/>
        <family val="3"/>
      </rPr>
      <t>　　　龍潭區</t>
    </r>
    <r>
      <rPr>
        <sz val="10"/>
        <color indexed="8"/>
        <rFont val="Arial Narrow"/>
        <family val="2"/>
      </rPr>
      <t xml:space="preserve"> Longtan District</t>
    </r>
  </si>
  <si>
    <r>
      <rPr>
        <sz val="10"/>
        <color indexed="8"/>
        <rFont val="華康粗圓體"/>
        <family val="3"/>
      </rPr>
      <t>　　　平鎮區</t>
    </r>
    <r>
      <rPr>
        <sz val="10"/>
        <color indexed="8"/>
        <rFont val="Arial Narrow"/>
        <family val="2"/>
      </rPr>
      <t xml:space="preserve"> Pingzhen District</t>
    </r>
  </si>
  <si>
    <r>
      <rPr>
        <sz val="10"/>
        <color indexed="8"/>
        <rFont val="華康粗圓體"/>
        <family val="3"/>
      </rPr>
      <t>　　　新屋區</t>
    </r>
    <r>
      <rPr>
        <sz val="10"/>
        <color indexed="8"/>
        <rFont val="Arial Narrow"/>
        <family val="2"/>
      </rPr>
      <t xml:space="preserve"> Xinwu District</t>
    </r>
  </si>
  <si>
    <r>
      <rPr>
        <sz val="10"/>
        <color indexed="8"/>
        <rFont val="華康粗圓體"/>
        <family val="3"/>
      </rPr>
      <t>　　　觀音區</t>
    </r>
    <r>
      <rPr>
        <sz val="10"/>
        <color indexed="8"/>
        <rFont val="Arial Narrow"/>
        <family val="2"/>
      </rPr>
      <t xml:space="preserve"> Guanyin District</t>
    </r>
  </si>
  <si>
    <r>
      <rPr>
        <sz val="10"/>
        <color indexed="8"/>
        <rFont val="華康粗圓體"/>
        <family val="3"/>
      </rPr>
      <t>　　　復興區</t>
    </r>
    <r>
      <rPr>
        <sz val="10"/>
        <color indexed="8"/>
        <rFont val="Arial Narrow"/>
        <family val="2"/>
      </rPr>
      <t xml:space="preserve"> Fuxing District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</si>
  <si>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年度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</si>
  <si>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單位：千隻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</si>
  <si>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</si>
  <si>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2008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</si>
  <si>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</si>
  <si>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</si>
  <si>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2011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</si>
  <si>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</si>
  <si>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2013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</si>
  <si>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2014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</si>
  <si>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</si>
  <si>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</si>
  <si>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</si>
  <si>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</si>
  <si>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</si>
  <si>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</si>
  <si>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</si>
  <si>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</si>
  <si>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</si>
  <si>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2015</t>
    </r>
  </si>
  <si>
    <r>
      <rPr>
        <sz val="10"/>
        <rFont val="華康粗圓體"/>
        <family val="3"/>
      </rPr>
      <t>黃牛及
雜種牛</t>
    </r>
  </si>
  <si>
    <r>
      <rPr>
        <sz val="10"/>
        <rFont val="華康粗圓體"/>
        <family val="3"/>
      </rPr>
      <t>豬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</si>
  <si>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</si>
  <si>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</si>
  <si>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</si>
  <si>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</si>
  <si>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</si>
  <si>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</si>
  <si>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</rPr>
      <t>近海漁業</t>
    </r>
  </si>
  <si>
    <r>
      <rPr>
        <sz val="10"/>
        <rFont val="華康粗圓體"/>
        <family val="3"/>
      </rPr>
      <t>傷殘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</si>
  <si>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</si>
  <si>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</si>
  <si>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2008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</si>
  <si>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</si>
  <si>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</si>
  <si>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</si>
  <si>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</si>
  <si>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</si>
  <si>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</si>
  <si>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</si>
  <si>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</si>
  <si>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失蹤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</si>
  <si>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</si>
  <si>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</si>
  <si>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</si>
  <si>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</si>
  <si>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</si>
  <si>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</si>
  <si>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t xml:space="preserve">  </t>
    </r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</si>
  <si>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漁船遭難</t>
    </r>
  </si>
  <si>
    <r>
      <rPr>
        <sz val="10"/>
        <rFont val="華康粗圓體"/>
        <family val="3"/>
      </rPr>
      <t>說明：配合漁業署填報系統調整，合併「重傷」及「輕傷」為「傷殘」欄位。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</si>
  <si>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2015</t>
    </r>
  </si>
  <si>
    <r>
      <rPr>
        <sz val="10"/>
        <color indexed="8"/>
        <rFont val="華康粗圓體"/>
        <family val="3"/>
      </rPr>
      <t>說明：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華康粗圓體"/>
        <family val="3"/>
      </rPr>
      <t>配合漁業署填報系統調整，自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</rPr>
      <t>年資料起調整本表欄位。</t>
    </r>
    <r>
      <rPr>
        <sz val="10"/>
        <color indexed="8"/>
        <rFont val="Arial Narrow"/>
        <family val="2"/>
      </rPr>
      <t xml:space="preserve">  </t>
    </r>
  </si>
  <si>
    <r>
      <rPr>
        <sz val="10"/>
        <color indexed="8"/>
        <rFont val="華康粗圓體"/>
        <family val="3"/>
      </rPr>
      <t>　　　</t>
    </r>
    <r>
      <rPr>
        <sz val="10"/>
        <color indexed="8"/>
        <rFont val="Arial Narrow"/>
        <family val="2"/>
      </rPr>
      <t>2.</t>
    </r>
    <r>
      <rPr>
        <sz val="10"/>
        <color indexed="8"/>
        <rFont val="華康粗圓體"/>
        <family val="3"/>
      </rPr>
      <t>遭難漁船如為漁筏則無噸數紀錄。</t>
    </r>
  </si>
  <si>
    <r>
      <rPr>
        <sz val="10"/>
        <color indexed="8"/>
        <rFont val="華康粗圓體"/>
        <family val="3"/>
      </rPr>
      <t>　　</t>
    </r>
    <r>
      <rPr>
        <sz val="10"/>
        <color indexed="8"/>
        <rFont val="Arial Narrow"/>
        <family val="2"/>
      </rPr>
      <t xml:space="preserve"> 2.No tonnage recorded if damaged boats were fishing rafts.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</si>
  <si>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</si>
  <si>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</si>
  <si>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
End of 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</si>
  <si>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
End of 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</si>
  <si>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
End of 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</si>
  <si>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
End of 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</si>
  <si>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
End of 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</si>
  <si>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
End of  2013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</si>
  <si>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
End of  2014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</si>
  <si>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
End of  2015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</si>
  <si>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2008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</si>
  <si>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2009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</si>
  <si>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2010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</si>
  <si>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2011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</si>
  <si>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</si>
  <si>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2013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</si>
  <si>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 2015</t>
    </r>
  </si>
  <si>
    <r>
      <rPr>
        <sz val="10"/>
        <color indexed="8"/>
        <rFont val="華康粗圓體"/>
        <family val="3"/>
      </rPr>
      <t>資料來源：本府農業局。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</si>
  <si>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2007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</si>
  <si>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2008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</si>
  <si>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2009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</si>
  <si>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 End of 2010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</si>
  <si>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End of 2011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</si>
  <si>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End of 2012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</si>
  <si>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 End of 2013</t>
    </r>
  </si>
  <si>
    <r>
      <rPr>
        <sz val="10"/>
        <rFont val="華康粗圓體"/>
        <family val="3"/>
      </rPr>
      <t>年　別</t>
    </r>
  </si>
  <si>
    <r>
      <rPr>
        <sz val="10"/>
        <rFont val="華康粗圓體"/>
        <family val="3"/>
      </rPr>
      <t>面　積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</si>
  <si>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</si>
  <si>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</si>
  <si>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</si>
  <si>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</si>
  <si>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  2015</t>
    </r>
  </si>
  <si>
    <r>
      <rPr>
        <sz val="10"/>
        <rFont val="華康粗圓體"/>
        <family val="3"/>
      </rPr>
      <t>說明：本表造林面積及數量不含相關造林計畫部分。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</si>
  <si>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2014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</si>
  <si>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</t>
    </r>
    <r>
      <rPr>
        <sz val="10"/>
        <color indexed="8"/>
        <rFont val="Arial Narrow"/>
        <family val="2"/>
      </rPr>
      <t xml:space="preserve">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</si>
  <si>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2006</t>
    </r>
  </si>
  <si>
    <r>
      <rPr>
        <sz val="10"/>
        <color indexed="8"/>
        <rFont val="華康粗圓體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</rPr>
      <t>年底</t>
    </r>
    <r>
      <rPr>
        <sz val="10"/>
        <color indexed="8"/>
        <rFont val="Arial Narrow"/>
        <family val="2"/>
      </rPr>
      <t xml:space="preserve"> End of 2015</t>
    </r>
  </si>
  <si>
    <r>
      <rPr>
        <sz val="10"/>
        <color indexed="9"/>
        <rFont val="華康粗圓體"/>
        <family val="3"/>
      </rPr>
      <t>說　　</t>
    </r>
    <r>
      <rPr>
        <sz val="10"/>
        <rFont val="Arial Narrow"/>
        <family val="2"/>
      </rPr>
      <t>2.104</t>
    </r>
    <r>
      <rPr>
        <sz val="10"/>
        <rFont val="華康粗圓體"/>
        <family val="3"/>
      </rPr>
      <t>年資料根據農林漁牧業普查初步結果統計，尚無人口數資料。</t>
    </r>
    <r>
      <rPr>
        <sz val="10"/>
        <rFont val="Arial Narrow"/>
        <family val="2"/>
      </rPr>
      <t xml:space="preserve">  </t>
    </r>
  </si>
  <si>
    <r>
      <rPr>
        <sz val="10"/>
        <color indexed="9"/>
        <rFont val="華康粗圓體"/>
        <family val="3"/>
      </rPr>
      <t>說　　</t>
    </r>
    <r>
      <rPr>
        <sz val="10"/>
        <rFont val="Arial Narrow"/>
        <family val="2"/>
      </rPr>
      <t>3.</t>
    </r>
    <r>
      <rPr>
        <sz val="10"/>
        <rFont val="華康粗圓體"/>
        <family val="3"/>
      </rPr>
      <t>配合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年台灣地區農家戶口抽樣調查，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年尚無統計資料。</t>
    </r>
    <r>
      <rPr>
        <sz val="10"/>
        <rFont val="Arial Narrow"/>
        <family val="2"/>
      </rPr>
      <t xml:space="preserve">  </t>
    </r>
  </si>
  <si>
    <r>
      <rPr>
        <sz val="10"/>
        <color indexed="9"/>
        <rFont val="Arial Narrow"/>
        <family val="2"/>
      </rPr>
      <t>Note :</t>
    </r>
    <r>
      <rPr>
        <sz val="10"/>
        <color indexed="8"/>
        <rFont val="Arial Narrow"/>
        <family val="2"/>
      </rPr>
      <t xml:space="preserve"> 2.the No. of Population was not publicly yet because of Agricultural, Forestry, and Husbandry Census first report.</t>
    </r>
  </si>
  <si>
    <r>
      <rPr>
        <sz val="10"/>
        <rFont val="華康粗圓體"/>
        <family val="3"/>
      </rPr>
      <t>農路改善</t>
    </r>
    <r>
      <rPr>
        <sz val="10"/>
        <rFont val="Arial Narrow"/>
        <family val="2"/>
      </rPr>
      <t>(km)</t>
    </r>
  </si>
  <si>
    <r>
      <rPr>
        <sz val="10"/>
        <rFont val="華康粗圓體"/>
        <family val="3"/>
      </rPr>
      <t>經費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元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</si>
  <si>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大溪區</t>
    </r>
  </si>
  <si>
    <r>
      <rPr>
        <sz val="10"/>
        <rFont val="華康粗圓體"/>
        <family val="3"/>
      </rPr>
      <t>復興區</t>
    </r>
  </si>
  <si>
    <r>
      <rPr>
        <sz val="10"/>
        <color indexed="8"/>
        <rFont val="華康粗圓體"/>
        <family val="3"/>
      </rPr>
      <t xml:space="preserve">總　　計
</t>
    </r>
    <r>
      <rPr>
        <sz val="10"/>
        <color indexed="8"/>
        <rFont val="Arial Narrow"/>
        <family val="2"/>
      </rPr>
      <t>Grand Total</t>
    </r>
  </si>
  <si>
    <r>
      <rPr>
        <sz val="10"/>
        <color indexed="8"/>
        <rFont val="華康粗圓體"/>
        <family val="3"/>
      </rPr>
      <t xml:space="preserve">海上沉沒
</t>
    </r>
    <r>
      <rPr>
        <sz val="10"/>
        <color indexed="8"/>
        <rFont val="Arial Narrow"/>
        <family val="2"/>
      </rPr>
      <t>Sunk(Marine)</t>
    </r>
  </si>
  <si>
    <r>
      <rPr>
        <sz val="10"/>
        <rFont val="華康粗圓體"/>
        <family val="3"/>
      </rPr>
      <t xml:space="preserve">港內沉沒
</t>
    </r>
    <r>
      <rPr>
        <sz val="10"/>
        <rFont val="Arial Narrow"/>
        <family val="2"/>
      </rPr>
      <t>Sunk(Harbor)</t>
    </r>
  </si>
  <si>
    <r>
      <rPr>
        <sz val="10"/>
        <rFont val="華康粗圓體"/>
        <family val="3"/>
      </rPr>
      <t xml:space="preserve">海上未沉沒
</t>
    </r>
    <r>
      <rPr>
        <sz val="10"/>
        <rFont val="Arial Narrow"/>
        <family val="2"/>
      </rPr>
      <t>Breakdown(Marine)</t>
    </r>
  </si>
  <si>
    <r>
      <rPr>
        <sz val="10"/>
        <rFont val="華康粗圓體"/>
        <family val="3"/>
      </rPr>
      <t xml:space="preserve">港內未沉沒
</t>
    </r>
    <r>
      <rPr>
        <sz val="10"/>
        <rFont val="Arial Narrow"/>
        <family val="2"/>
      </rPr>
      <t>Breakdown(Harbor)</t>
    </r>
  </si>
  <si>
    <r>
      <rPr>
        <sz val="10"/>
        <color indexed="8"/>
        <rFont val="華康粗圓體"/>
        <family val="3"/>
      </rPr>
      <t xml:space="preserve">艘數
</t>
    </r>
    <r>
      <rPr>
        <sz val="10"/>
        <color indexed="8"/>
        <rFont val="Arial Narrow"/>
        <family val="2"/>
      </rPr>
      <t>No.</t>
    </r>
  </si>
  <si>
    <r>
      <rPr>
        <sz val="10"/>
        <color indexed="8"/>
        <rFont val="華康粗圓體"/>
        <family val="3"/>
      </rPr>
      <t xml:space="preserve">噸數
</t>
    </r>
    <r>
      <rPr>
        <sz val="10"/>
        <color indexed="8"/>
        <rFont val="Arial Narrow"/>
        <family val="2"/>
      </rPr>
      <t>Tonnage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</si>
  <si>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　</t>
    </r>
    <r>
      <rPr>
        <sz val="10"/>
        <rFont val="Arial Narrow"/>
        <family val="2"/>
      </rPr>
      <t>2016</t>
    </r>
  </si>
  <si>
    <r>
      <t xml:space="preserve">(4) </t>
    </r>
    <r>
      <rPr>
        <sz val="10"/>
        <rFont val="華康粗圓體"/>
        <family val="3"/>
      </rPr>
      <t>果品生產</t>
    </r>
  </si>
  <si>
    <r>
      <t xml:space="preserve">(3) </t>
    </r>
    <r>
      <rPr>
        <sz val="10"/>
        <rFont val="華康粗圓體"/>
        <family val="3"/>
      </rPr>
      <t>蔬菜生產</t>
    </r>
  </si>
  <si>
    <r>
      <t xml:space="preserve">(2) </t>
    </r>
    <r>
      <rPr>
        <sz val="10"/>
        <rFont val="華康粗圓體"/>
        <family val="3"/>
      </rPr>
      <t>特用作物生產</t>
    </r>
  </si>
  <si>
    <r>
      <t xml:space="preserve">(1) </t>
    </r>
    <r>
      <rPr>
        <sz val="10"/>
        <rFont val="華康粗圓體"/>
        <family val="3"/>
      </rPr>
      <t>雜糧生產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</si>
  <si>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4-18</t>
    </r>
    <r>
      <rPr>
        <sz val="13"/>
        <rFont val="華康粗圓體"/>
        <family val="3"/>
      </rPr>
      <t>、水土保持處理面積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</si>
  <si>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4-17</t>
    </r>
    <r>
      <rPr>
        <sz val="13"/>
        <rFont val="華康粗圓體"/>
        <family val="3"/>
      </rPr>
      <t>、現有家禽數量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</si>
  <si>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4-16</t>
    </r>
    <r>
      <rPr>
        <sz val="13"/>
        <rFont val="華康粗圓體"/>
        <family val="3"/>
      </rPr>
      <t xml:space="preserve">、產乳牛頭數及產乳量
</t>
    </r>
    <r>
      <rPr>
        <sz val="13"/>
        <rFont val="Arial Narrow"/>
        <family val="2"/>
      </rPr>
      <t>Table 4-16.Number of Milking Cows and Value of Milk Quantity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</si>
  <si>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4-15</t>
    </r>
    <r>
      <rPr>
        <sz val="13"/>
        <rFont val="華康粗圓體"/>
        <family val="3"/>
      </rPr>
      <t xml:space="preserve">、家畜屠宰頭數（續）
</t>
    </r>
    <r>
      <rPr>
        <sz val="13"/>
        <rFont val="Arial Narrow"/>
        <family val="2"/>
      </rPr>
      <t>Table 4-15. Number of Livestock Butchered (Cont.)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</si>
  <si>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4-15</t>
    </r>
    <r>
      <rPr>
        <sz val="13"/>
        <rFont val="華康粗圓體"/>
        <family val="3"/>
      </rPr>
      <t xml:space="preserve">、家畜屠宰頭數
</t>
    </r>
    <r>
      <rPr>
        <sz val="13"/>
        <rFont val="Arial Narrow"/>
        <family val="2"/>
      </rPr>
      <t>Table 4-15. Number of Livestock Butchered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</si>
  <si>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4-14</t>
    </r>
    <r>
      <rPr>
        <sz val="13"/>
        <rFont val="華康粗圓體"/>
        <family val="3"/>
      </rPr>
      <t xml:space="preserve">、現有家畜數
</t>
    </r>
    <r>
      <rPr>
        <sz val="13"/>
        <rFont val="Arial Narrow"/>
        <family val="2"/>
      </rPr>
      <t>Table 4-14. Existing Number of Livestock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</si>
  <si>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4-13</t>
    </r>
    <r>
      <rPr>
        <sz val="13"/>
        <rFont val="華康粗圓體"/>
        <family val="3"/>
      </rPr>
      <t>、遭難漁民數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</si>
  <si>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4-13</t>
    </r>
    <r>
      <rPr>
        <sz val="13"/>
        <rFont val="華康粗圓體"/>
        <family val="3"/>
      </rPr>
      <t>、遭難漁民數（續）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</si>
  <si>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4-12</t>
    </r>
    <r>
      <rPr>
        <sz val="13"/>
        <rFont val="華康粗圓體"/>
        <family val="3"/>
      </rPr>
      <t>、遭難漁船數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</si>
  <si>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4-11</t>
    </r>
    <r>
      <rPr>
        <sz val="13"/>
        <rFont val="華康粗圓體"/>
        <family val="3"/>
      </rPr>
      <t>、水產養殖面積（續）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</si>
  <si>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4-11</t>
    </r>
    <r>
      <rPr>
        <sz val="13"/>
        <rFont val="華康粗圓體"/>
        <family val="3"/>
      </rPr>
      <t>、水產養殖面積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</si>
  <si>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4-10</t>
    </r>
    <r>
      <rPr>
        <sz val="13"/>
        <rFont val="華康粗圓體"/>
        <family val="3"/>
      </rPr>
      <t>、漁業生產量值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</si>
  <si>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4-9</t>
    </r>
    <r>
      <rPr>
        <sz val="13"/>
        <rFont val="華康粗圓體"/>
        <family val="3"/>
      </rPr>
      <t>、現有動力漁船數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</si>
  <si>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4-8</t>
    </r>
    <r>
      <rPr>
        <sz val="13"/>
        <rFont val="華康粗圓體"/>
        <family val="3"/>
      </rPr>
      <t>、漁戶數及漁戶人口數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</si>
  <si>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4-7</t>
    </r>
    <r>
      <rPr>
        <sz val="13"/>
        <rFont val="華康粗圓體"/>
        <family val="3"/>
      </rPr>
      <t>、漁業從業人員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</si>
  <si>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4-6</t>
    </r>
    <r>
      <rPr>
        <sz val="13"/>
        <rFont val="華康粗圓體"/>
        <family val="3"/>
      </rPr>
      <t>、森林主產物採伐面積及生產量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</si>
  <si>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4-5</t>
    </r>
    <r>
      <rPr>
        <sz val="13"/>
        <rFont val="華康粗圓體"/>
        <family val="3"/>
      </rPr>
      <t>、造林面積及數量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</si>
  <si>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4-4</t>
    </r>
    <r>
      <rPr>
        <sz val="13"/>
        <rFont val="華康粗圓體"/>
        <family val="3"/>
      </rPr>
      <t>、農產品收穫面積及生產量（續</t>
    </r>
    <r>
      <rPr>
        <sz val="13"/>
        <rFont val="Arial Narrow"/>
        <family val="2"/>
      </rPr>
      <t xml:space="preserve"> 3 </t>
    </r>
    <r>
      <rPr>
        <sz val="13"/>
        <rFont val="華康粗圓體"/>
        <family val="3"/>
      </rPr>
      <t>完）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</si>
  <si>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4-4</t>
    </r>
    <r>
      <rPr>
        <sz val="13"/>
        <rFont val="華康粗圓體"/>
        <family val="3"/>
      </rPr>
      <t>、農產品收穫面積及生產量（續</t>
    </r>
    <r>
      <rPr>
        <sz val="13"/>
        <rFont val="Arial Narrow"/>
        <family val="2"/>
      </rPr>
      <t xml:space="preserve"> 2</t>
    </r>
    <r>
      <rPr>
        <sz val="13"/>
        <rFont val="華康粗圓體"/>
        <family val="3"/>
      </rPr>
      <t>）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</si>
  <si>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4-4</t>
    </r>
    <r>
      <rPr>
        <sz val="13"/>
        <rFont val="華康粗圓體"/>
        <family val="3"/>
      </rPr>
      <t>、農產品收穫面積及生產量（續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</rPr>
      <t>）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</si>
</sst>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_);[Red]\(0\)"/>
    <numFmt numFmtId="178" formatCode="#,##0.00;[Red]#,##0.00"/>
    <numFmt numFmtId="179" formatCode="#,##0_ "/>
    <numFmt numFmtId="180" formatCode="#,##0.00_ "/>
    <numFmt numFmtId="181" formatCode="0.00_);[Red]\(0.00\)"/>
    <numFmt numFmtId="182" formatCode="_-* #,##0_-;\-* #,##0_-;_-* &quot;-&quot;??_-;_-@_-"/>
    <numFmt numFmtId="183" formatCode="0.00_ "/>
    <numFmt numFmtId="184" formatCode="#,##0.00_);[Red]\(#,##0.00\)"/>
    <numFmt numFmtId="185" formatCode="#,##0_);[Red]\(#,##0\)"/>
    <numFmt numFmtId="186" formatCode="m&quot;月&quot;d&quot;日&quot;"/>
    <numFmt numFmtId="187" formatCode="#,##0.0"/>
    <numFmt numFmtId="188" formatCode="#,##0;\-#,##0;\-"/>
    <numFmt numFmtId="189" formatCode="#,##0.00_ ;[Red]\-#,##0.00\ "/>
    <numFmt numFmtId="190" formatCode="#,##0.000"/>
    <numFmt numFmtId="191" formatCode="[=0]\-;General"/>
    <numFmt numFmtId="192" formatCode="[=0]\-;#,###"/>
    <numFmt numFmtId="193" formatCode="[=0]\-;#,###.00"/>
    <numFmt numFmtId="194" formatCode="General_)"/>
    <numFmt numFmtId="195" formatCode="0.00_)"/>
    <numFmt numFmtId="196" formatCode="#,##0.0000_ "/>
    <numFmt numFmtId="197" formatCode="#,##0.0000;[Red]#,##0.0000"/>
    <numFmt numFmtId="198" formatCode="#,##0_);\(#,##0\)"/>
    <numFmt numFmtId="199" formatCode="0.0000%"/>
    <numFmt numFmtId="200" formatCode="_(* #,##0.00_);_(* \(#,##0.00\);_(* &quot;-&quot;??_);_(@_)"/>
    <numFmt numFmtId="201" formatCode="0.0_);[Red]\(0.0\)"/>
    <numFmt numFmtId="202" formatCode="0_ "/>
    <numFmt numFmtId="203" formatCode="#,##0.0_);[Red]\(#,##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_ "/>
    <numFmt numFmtId="209" formatCode="#,##0.0;[Red]#,##0.0"/>
    <numFmt numFmtId="210" formatCode="#,##0;&quot;-&quot;#,##0;&quot;-&quot;"/>
    <numFmt numFmtId="211" formatCode="#,##0.000000000_);\(#,##0.000000000\)"/>
    <numFmt numFmtId="212" formatCode="_(* #,##0_);_(* \(#,##0\);_(* &quot;-&quot;_);_(@_)"/>
    <numFmt numFmtId="213" formatCode="#,##0.000;[Red]#,##0.000"/>
    <numFmt numFmtId="214" formatCode="_-* #,##0.000_-;\-* #,##0.000_-;_-* &quot;-&quot;??_-;_-@_-"/>
    <numFmt numFmtId="215" formatCode="#,##0.0_);\(#,##0.0\)"/>
    <numFmt numFmtId="216" formatCode="0.0_ "/>
  </numFmts>
  <fonts count="76">
    <font>
      <sz val="12"/>
      <name val="新細明體"/>
      <family val="1"/>
    </font>
    <font>
      <sz val="9"/>
      <name val="新細明體"/>
      <family val="1"/>
    </font>
    <font>
      <sz val="9"/>
      <name val="Arial Narrow"/>
      <family val="2"/>
    </font>
    <font>
      <sz val="12"/>
      <name val="Arial"/>
      <family val="2"/>
    </font>
    <font>
      <sz val="8.5"/>
      <name val="華康粗圓體"/>
      <family val="3"/>
    </font>
    <font>
      <sz val="9"/>
      <name val="華康中黑體"/>
      <family val="3"/>
    </font>
    <font>
      <sz val="8"/>
      <name val="華康粗圓體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2"/>
      <name val="新細明體"/>
      <family val="1"/>
    </font>
    <font>
      <sz val="9.5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color indexed="8"/>
      <name val="Arial Narrow"/>
      <family val="2"/>
    </font>
    <font>
      <sz val="10"/>
      <color indexed="8"/>
      <name val="華康粗圓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sz val="13"/>
      <name val="Arial Narrow"/>
      <family val="2"/>
    </font>
    <font>
      <sz val="13"/>
      <name val="華康粗圓體"/>
      <family val="3"/>
    </font>
    <font>
      <sz val="10"/>
      <color indexed="9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sz val="10"/>
      <name val="BatangChe"/>
      <family val="3"/>
    </font>
    <font>
      <sz val="10"/>
      <color indexed="9"/>
      <name val="華康粗圓體"/>
      <family val="3"/>
    </font>
    <font>
      <b/>
      <sz val="10"/>
      <name val="華康粗圓體"/>
      <family val="3"/>
    </font>
    <font>
      <sz val="10"/>
      <color indexed="12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30"/>
      <name val="Arial Narrow"/>
      <family val="2"/>
    </font>
    <font>
      <sz val="10"/>
      <color indexed="17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rgb="FF00B050"/>
      <name val="Arial Narrow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38" fontId="8" fillId="0" borderId="0" applyBorder="0" applyAlignment="0">
      <protection/>
    </xf>
    <xf numFmtId="194" fontId="9" fillId="20" borderId="1" applyNumberFormat="0" applyFont="0" applyFill="0" applyBorder="0">
      <alignment horizontal="center" vertical="center"/>
      <protection/>
    </xf>
    <xf numFmtId="195" fontId="10" fillId="0" borderId="0">
      <alignment/>
      <protection/>
    </xf>
    <xf numFmtId="0" fontId="11" fillId="0" borderId="0">
      <alignment/>
      <protection/>
    </xf>
    <xf numFmtId="0" fontId="0" fillId="0" borderId="0" applyNumberFormat="0" applyBorder="0" applyAlignment="0"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2" applyNumberFormat="0" applyFill="0" applyAlignment="0" applyProtection="0"/>
    <xf numFmtId="0" fontId="58" fillId="22" borderId="0" applyNumberFormat="0" applyBorder="0" applyAlignment="0" applyProtection="0"/>
    <xf numFmtId="0" fontId="23" fillId="0" borderId="3">
      <alignment/>
      <protection/>
    </xf>
    <xf numFmtId="9" fontId="0" fillId="0" borderId="0" applyFont="0" applyFill="0" applyBorder="0" applyAlignment="0" applyProtection="0"/>
    <xf numFmtId="0" fontId="5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0" fillId="0" borderId="5" applyNumberFormat="0" applyFill="0" applyAlignment="0" applyProtection="0"/>
    <xf numFmtId="0" fontId="0" fillId="24" borderId="6" applyNumberFormat="0" applyFont="0" applyAlignment="0" applyProtection="0"/>
    <xf numFmtId="0" fontId="24" fillId="0" borderId="0" applyNumberFormat="0" applyFill="0" applyBorder="0" applyAlignment="0" applyProtection="0"/>
    <xf numFmtId="199" fontId="6" fillId="0" borderId="0">
      <alignment/>
      <protection/>
    </xf>
    <xf numFmtId="0" fontId="61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22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31" borderId="4" applyNumberFormat="0" applyAlignment="0" applyProtection="0"/>
    <xf numFmtId="0" fontId="67" fillId="23" borderId="11" applyNumberFormat="0" applyAlignment="0" applyProtection="0"/>
    <xf numFmtId="199" fontId="6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68" fillId="32" borderId="12" applyNumberFormat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7" fillId="0" borderId="0" xfId="0" applyFont="1" applyAlignment="1" applyProtection="1">
      <alignment vertical="center"/>
      <protection locked="0"/>
    </xf>
    <xf numFmtId="0" fontId="17" fillId="0" borderId="0" xfId="42" applyFont="1" applyAlignment="1" applyProtection="1">
      <alignment horizontal="left" vertical="center"/>
      <protection locked="0"/>
    </xf>
    <xf numFmtId="0" fontId="17" fillId="0" borderId="0" xfId="42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17" fillId="0" borderId="13" xfId="42" applyFont="1" applyBorder="1" applyAlignment="1" applyProtection="1">
      <alignment horizontal="center" vertical="center"/>
      <protection locked="0"/>
    </xf>
    <xf numFmtId="176" fontId="17" fillId="0" borderId="0" xfId="42" applyNumberFormat="1" applyFont="1" applyBorder="1" applyAlignment="1" applyProtection="1">
      <alignment horizontal="center" vertical="center"/>
      <protection locked="0"/>
    </xf>
    <xf numFmtId="0" fontId="17" fillId="0" borderId="13" xfId="42" applyFont="1" applyBorder="1" applyAlignment="1" applyProtection="1">
      <alignment horizontal="right" vertical="center"/>
      <protection locked="0"/>
    </xf>
    <xf numFmtId="0" fontId="17" fillId="0" borderId="13" xfId="42" applyFont="1" applyBorder="1" applyAlignment="1" applyProtection="1">
      <alignment vertical="center"/>
      <protection locked="0"/>
    </xf>
    <xf numFmtId="0" fontId="17" fillId="0" borderId="14" xfId="42" applyFont="1" applyBorder="1" applyAlignment="1" applyProtection="1">
      <alignment horizontal="center" vertical="center" wrapText="1"/>
      <protection locked="0"/>
    </xf>
    <xf numFmtId="0" fontId="17" fillId="0" borderId="15" xfId="42" applyFont="1" applyBorder="1" applyAlignment="1" applyProtection="1">
      <alignment horizontal="center" vertical="center" wrapText="1"/>
      <protection locked="0"/>
    </xf>
    <xf numFmtId="0" fontId="17" fillId="0" borderId="15" xfId="42" applyFont="1" applyBorder="1" applyAlignment="1" applyProtection="1">
      <alignment horizontal="center" vertical="center"/>
      <protection locked="0"/>
    </xf>
    <xf numFmtId="0" fontId="17" fillId="0" borderId="16" xfId="42" applyFont="1" applyBorder="1" applyAlignment="1" applyProtection="1">
      <alignment horizontal="center" vertical="center"/>
      <protection locked="0"/>
    </xf>
    <xf numFmtId="0" fontId="17" fillId="0" borderId="17" xfId="42" applyFont="1" applyBorder="1" applyAlignment="1" applyProtection="1">
      <alignment horizontal="center" vertical="center"/>
      <protection locked="0"/>
    </xf>
    <xf numFmtId="0" fontId="17" fillId="0" borderId="18" xfId="42" applyFont="1" applyBorder="1" applyAlignment="1" applyProtection="1">
      <alignment horizontal="center" vertical="center"/>
      <protection locked="0"/>
    </xf>
    <xf numFmtId="0" fontId="17" fillId="0" borderId="19" xfId="42" applyFont="1" applyBorder="1" applyAlignment="1" applyProtection="1">
      <alignment horizontal="center" vertical="center"/>
      <protection locked="0"/>
    </xf>
    <xf numFmtId="0" fontId="17" fillId="0" borderId="20" xfId="42" applyFont="1" applyBorder="1" applyAlignment="1" applyProtection="1">
      <alignment horizontal="center" vertical="center" wrapText="1"/>
      <protection locked="0"/>
    </xf>
    <xf numFmtId="0" fontId="17" fillId="0" borderId="21" xfId="42" applyFont="1" applyBorder="1" applyAlignment="1" applyProtection="1">
      <alignment horizontal="center" vertical="center" wrapText="1"/>
      <protection locked="0"/>
    </xf>
    <xf numFmtId="0" fontId="17" fillId="0" borderId="22" xfId="42" applyFont="1" applyBorder="1" applyAlignment="1" applyProtection="1">
      <alignment horizontal="center" vertical="center" wrapText="1"/>
      <protection locked="0"/>
    </xf>
    <xf numFmtId="0" fontId="17" fillId="0" borderId="23" xfId="42" applyFont="1" applyBorder="1" applyAlignment="1" applyProtection="1">
      <alignment horizontal="center" vertical="center" wrapText="1"/>
      <protection locked="0"/>
    </xf>
    <xf numFmtId="0" fontId="17" fillId="0" borderId="0" xfId="42" applyFont="1" applyAlignment="1" applyProtection="1">
      <alignment horizontal="center" vertical="center" wrapText="1"/>
      <protection locked="0"/>
    </xf>
    <xf numFmtId="0" fontId="71" fillId="0" borderId="24" xfId="42" applyFont="1" applyBorder="1" applyAlignment="1" applyProtection="1">
      <alignment horizontal="center" vertical="center" wrapText="1"/>
      <protection locked="0"/>
    </xf>
    <xf numFmtId="176" fontId="71" fillId="0" borderId="25" xfId="42" applyNumberFormat="1" applyFont="1" applyBorder="1" applyAlignment="1" applyProtection="1">
      <alignment horizontal="right" vertical="center"/>
      <protection locked="0"/>
    </xf>
    <xf numFmtId="176" fontId="71" fillId="0" borderId="0" xfId="42" applyNumberFormat="1" applyFont="1" applyBorder="1" applyAlignment="1" applyProtection="1">
      <alignment horizontal="right" vertical="center"/>
      <protection locked="0"/>
    </xf>
    <xf numFmtId="0" fontId="71" fillId="0" borderId="0" xfId="42" applyFont="1" applyAlignment="1" applyProtection="1">
      <alignment horizontal="center" vertical="center"/>
      <protection locked="0"/>
    </xf>
    <xf numFmtId="176" fontId="71" fillId="0" borderId="0" xfId="51" applyNumberFormat="1" applyFont="1" applyBorder="1" applyAlignment="1" applyProtection="1">
      <alignment horizontal="right" vertical="center"/>
      <protection locked="0"/>
    </xf>
    <xf numFmtId="0" fontId="71" fillId="0" borderId="26" xfId="42" applyFont="1" applyBorder="1" applyAlignment="1" applyProtection="1">
      <alignment horizontal="center" vertical="center" wrapText="1"/>
      <protection locked="0"/>
    </xf>
    <xf numFmtId="176" fontId="71" fillId="0" borderId="27" xfId="51" applyNumberFormat="1" applyFont="1" applyBorder="1" applyAlignment="1" applyProtection="1">
      <alignment horizontal="right" vertical="center"/>
      <protection locked="0"/>
    </xf>
    <xf numFmtId="176" fontId="71" fillId="0" borderId="13" xfId="51" applyNumberFormat="1" applyFont="1" applyBorder="1" applyAlignment="1" applyProtection="1">
      <alignment horizontal="right" vertical="center"/>
      <protection locked="0"/>
    </xf>
    <xf numFmtId="176" fontId="71" fillId="0" borderId="13" xfId="42" applyNumberFormat="1" applyFont="1" applyBorder="1" applyAlignment="1" applyProtection="1">
      <alignment horizontal="right" vertical="center"/>
      <protection locked="0"/>
    </xf>
    <xf numFmtId="0" fontId="17" fillId="0" borderId="0" xfId="42" applyFont="1" applyBorder="1" applyAlignment="1" applyProtection="1">
      <alignment horizontal="left" vertical="center"/>
      <protection locked="0"/>
    </xf>
    <xf numFmtId="198" fontId="17" fillId="0" borderId="0" xfId="42" applyNumberFormat="1" applyFont="1" applyBorder="1" applyAlignment="1" applyProtection="1">
      <alignment horizontal="right"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72" fillId="0" borderId="0" xfId="42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202" fontId="17" fillId="0" borderId="0" xfId="49" applyNumberFormat="1" applyFont="1" applyBorder="1" applyAlignment="1" applyProtection="1">
      <alignment horizontal="right" vertical="center"/>
      <protection locked="0"/>
    </xf>
    <xf numFmtId="183" fontId="17" fillId="0" borderId="0" xfId="49" applyNumberFormat="1" applyFont="1" applyBorder="1" applyAlignment="1" applyProtection="1">
      <alignment horizontal="right" vertical="center"/>
      <protection locked="0"/>
    </xf>
    <xf numFmtId="179" fontId="17" fillId="0" borderId="0" xfId="49" applyNumberFormat="1" applyFont="1" applyBorder="1" applyAlignment="1" applyProtection="1">
      <alignment horizontal="right" vertical="center"/>
      <protection locked="0"/>
    </xf>
    <xf numFmtId="179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202" fontId="71" fillId="0" borderId="0" xfId="49" applyNumberFormat="1" applyFont="1" applyBorder="1" applyAlignment="1" applyProtection="1">
      <alignment horizontal="right" vertical="center"/>
      <protection locked="0"/>
    </xf>
    <xf numFmtId="183" fontId="71" fillId="0" borderId="0" xfId="49" applyNumberFormat="1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horizontal="right" vertical="center"/>
      <protection locked="0"/>
    </xf>
    <xf numFmtId="179" fontId="71" fillId="0" borderId="0" xfId="49" applyNumberFormat="1" applyFont="1" applyBorder="1" applyAlignment="1" applyProtection="1">
      <alignment horizontal="right" vertical="center"/>
      <protection locked="0"/>
    </xf>
    <xf numFmtId="179" fontId="71" fillId="0" borderId="0" xfId="0" applyNumberFormat="1" applyFont="1" applyBorder="1" applyAlignment="1" applyProtection="1">
      <alignment horizontal="right" vertical="center"/>
      <protection locked="0"/>
    </xf>
    <xf numFmtId="179" fontId="17" fillId="0" borderId="0" xfId="50" applyNumberFormat="1" applyFont="1" applyBorder="1" applyAlignment="1" applyProtection="1">
      <alignment horizontal="right" vertical="center"/>
      <protection locked="0"/>
    </xf>
    <xf numFmtId="184" fontId="71" fillId="0" borderId="0" xfId="49" applyNumberFormat="1" applyFont="1" applyBorder="1" applyAlignment="1" applyProtection="1">
      <alignment horizontal="right" vertical="center"/>
      <protection locked="0"/>
    </xf>
    <xf numFmtId="185" fontId="71" fillId="0" borderId="0" xfId="49" applyNumberFormat="1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vertical="center" wrapText="1"/>
      <protection locked="0"/>
    </xf>
    <xf numFmtId="0" fontId="71" fillId="0" borderId="24" xfId="0" applyFont="1" applyBorder="1" applyAlignment="1" applyProtection="1">
      <alignment vertical="center" wrapText="1"/>
      <protection locked="0"/>
    </xf>
    <xf numFmtId="202" fontId="71" fillId="0" borderId="13" xfId="49" applyNumberFormat="1" applyFont="1" applyBorder="1" applyAlignment="1" applyProtection="1">
      <alignment horizontal="right" vertical="center"/>
      <protection locked="0"/>
    </xf>
    <xf numFmtId="184" fontId="71" fillId="0" borderId="13" xfId="49" applyNumberFormat="1" applyFont="1" applyBorder="1" applyAlignment="1" applyProtection="1">
      <alignment horizontal="right" vertical="center"/>
      <protection locked="0"/>
    </xf>
    <xf numFmtId="179" fontId="71" fillId="0" borderId="13" xfId="49" applyNumberFormat="1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183" fontId="71" fillId="0" borderId="13" xfId="49" applyNumberFormat="1" applyFont="1" applyBorder="1" applyAlignment="1" applyProtection="1">
      <alignment horizontal="right"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183" fontId="17" fillId="0" borderId="0" xfId="0" applyNumberFormat="1" applyFont="1" applyBorder="1" applyAlignment="1" applyProtection="1">
      <alignment horizontal="right" vertical="center"/>
      <protection locked="0"/>
    </xf>
    <xf numFmtId="0" fontId="71" fillId="0" borderId="28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176" fontId="71" fillId="0" borderId="0" xfId="49" applyNumberFormat="1" applyFont="1" applyFill="1" applyBorder="1" applyAlignment="1" applyProtection="1">
      <alignment horizontal="right" vertical="center"/>
      <protection locked="0"/>
    </xf>
    <xf numFmtId="2" fontId="17" fillId="0" borderId="25" xfId="0" applyNumberFormat="1" applyFont="1" applyBorder="1" applyAlignment="1" applyProtection="1">
      <alignment horizontal="right" vertical="center"/>
      <protection locked="0"/>
    </xf>
    <xf numFmtId="180" fontId="17" fillId="0" borderId="0" xfId="0" applyNumberFormat="1" applyFont="1" applyBorder="1" applyAlignment="1" applyProtection="1">
      <alignment horizontal="right" vertical="center"/>
      <protection locked="0"/>
    </xf>
    <xf numFmtId="2" fontId="17" fillId="0" borderId="0" xfId="0" applyNumberFormat="1" applyFont="1" applyBorder="1" applyAlignment="1" applyProtection="1">
      <alignment horizontal="right" vertical="center"/>
      <protection locked="0"/>
    </xf>
    <xf numFmtId="0" fontId="71" fillId="0" borderId="13" xfId="0" applyFont="1" applyBorder="1" applyAlignment="1" applyProtection="1">
      <alignment horizontal="right" vertical="center"/>
      <protection locked="0"/>
    </xf>
    <xf numFmtId="0" fontId="71" fillId="0" borderId="26" xfId="0" applyFont="1" applyBorder="1" applyAlignment="1" applyProtection="1">
      <alignment horizontal="center" vertical="center" wrapText="1"/>
      <protection locked="0"/>
    </xf>
    <xf numFmtId="2" fontId="71" fillId="0" borderId="27" xfId="0" applyNumberFormat="1" applyFont="1" applyBorder="1" applyAlignment="1" applyProtection="1">
      <alignment horizontal="right" vertical="center"/>
      <protection locked="0"/>
    </xf>
    <xf numFmtId="180" fontId="71" fillId="0" borderId="13" xfId="0" applyNumberFormat="1" applyFont="1" applyBorder="1" applyAlignment="1" applyProtection="1">
      <alignment horizontal="right" vertical="center"/>
      <protection locked="0"/>
    </xf>
    <xf numFmtId="2" fontId="71" fillId="0" borderId="13" xfId="0" applyNumberFormat="1" applyFont="1" applyBorder="1" applyAlignment="1" applyProtection="1">
      <alignment horizontal="right" vertical="center"/>
      <protection locked="0"/>
    </xf>
    <xf numFmtId="179" fontId="71" fillId="0" borderId="13" xfId="0" applyNumberFormat="1" applyFont="1" applyBorder="1" applyAlignment="1" applyProtection="1">
      <alignment horizontal="right" vertical="center"/>
      <protection locked="0"/>
    </xf>
    <xf numFmtId="0" fontId="7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71" fillId="0" borderId="0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78" fontId="71" fillId="0" borderId="25" xfId="0" applyNumberFormat="1" applyFont="1" applyBorder="1" applyAlignment="1" applyProtection="1">
      <alignment horizontal="right" vertical="center"/>
      <protection locked="0"/>
    </xf>
    <xf numFmtId="178" fontId="71" fillId="0" borderId="0" xfId="0" applyNumberFormat="1" applyFont="1" applyBorder="1" applyAlignment="1" applyProtection="1">
      <alignment horizontal="right" vertical="center"/>
      <protection locked="0"/>
    </xf>
    <xf numFmtId="178" fontId="71" fillId="0" borderId="0" xfId="49" applyNumberFormat="1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178" fontId="17" fillId="0" borderId="25" xfId="0" applyNumberFormat="1" applyFont="1" applyBorder="1" applyAlignment="1" applyProtection="1">
      <alignment horizontal="right" vertical="center"/>
      <protection locked="0"/>
    </xf>
    <xf numFmtId="178" fontId="17" fillId="0" borderId="0" xfId="0" applyNumberFormat="1" applyFont="1" applyBorder="1" applyAlignment="1" applyProtection="1">
      <alignment horizontal="right" vertical="center"/>
      <protection locked="0"/>
    </xf>
    <xf numFmtId="178" fontId="17" fillId="0" borderId="0" xfId="49" applyNumberFormat="1" applyFont="1" applyBorder="1" applyAlignment="1" applyProtection="1">
      <alignment horizontal="right" vertical="center"/>
      <protection locked="0"/>
    </xf>
    <xf numFmtId="178" fontId="17" fillId="0" borderId="0" xfId="49" applyNumberFormat="1" applyFont="1" applyBorder="1" applyAlignment="1" applyProtection="1" quotePrefix="1">
      <alignment horizontal="right" vertical="center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178" fontId="17" fillId="0" borderId="27" xfId="0" applyNumberFormat="1" applyFont="1" applyBorder="1" applyAlignment="1" applyProtection="1">
      <alignment horizontal="right" vertical="center"/>
      <protection locked="0"/>
    </xf>
    <xf numFmtId="178" fontId="17" fillId="0" borderId="13" xfId="49" applyNumberFormat="1" applyFont="1" applyBorder="1" applyAlignment="1" applyProtection="1">
      <alignment horizontal="right" vertical="center"/>
      <protection locked="0"/>
    </xf>
    <xf numFmtId="178" fontId="17" fillId="0" borderId="13" xfId="0" applyNumberFormat="1" applyFont="1" applyBorder="1" applyAlignment="1" applyProtection="1">
      <alignment horizontal="right" vertical="center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179" fontId="71" fillId="0" borderId="25" xfId="0" applyNumberFormat="1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179" fontId="71" fillId="0" borderId="25" xfId="49" applyNumberFormat="1" applyFont="1" applyBorder="1" applyAlignment="1" applyProtection="1">
      <alignment horizontal="right" vertical="center"/>
      <protection locked="0"/>
    </xf>
    <xf numFmtId="179" fontId="71" fillId="0" borderId="0" xfId="0" applyNumberFormat="1" applyFont="1" applyAlignment="1" applyProtection="1">
      <alignment horizontal="right" vertical="center"/>
      <protection locked="0"/>
    </xf>
    <xf numFmtId="179" fontId="71" fillId="0" borderId="27" xfId="0" applyNumberFormat="1" applyFont="1" applyBorder="1" applyAlignment="1" applyProtection="1">
      <alignment horizontal="right"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9" fontId="17" fillId="0" borderId="0" xfId="0" applyNumberFormat="1" applyFont="1" applyAlignment="1" applyProtection="1">
      <alignment vertical="center"/>
      <protection locked="0"/>
    </xf>
    <xf numFmtId="186" fontId="17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189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20" borderId="17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71" fillId="0" borderId="24" xfId="0" applyFont="1" applyBorder="1" applyAlignment="1" applyProtection="1">
      <alignment horizontal="center" vertical="center"/>
      <protection locked="0"/>
    </xf>
    <xf numFmtId="176" fontId="71" fillId="0" borderId="0" xfId="0" applyNumberFormat="1" applyFont="1" applyFill="1" applyBorder="1" applyAlignment="1" applyProtection="1">
      <alignment horizontal="right" vertical="center"/>
      <protection locked="0"/>
    </xf>
    <xf numFmtId="176" fontId="71" fillId="0" borderId="0" xfId="49" applyNumberFormat="1" applyFont="1" applyBorder="1" applyAlignment="1" applyProtection="1">
      <alignment horizontal="right" vertical="center"/>
      <protection locked="0"/>
    </xf>
    <xf numFmtId="176" fontId="71" fillId="0" borderId="0" xfId="0" applyNumberFormat="1" applyFont="1" applyBorder="1" applyAlignment="1" applyProtection="1">
      <alignment vertical="center"/>
      <protection locked="0"/>
    </xf>
    <xf numFmtId="176" fontId="71" fillId="0" borderId="0" xfId="0" applyNumberFormat="1" applyFont="1" applyBorder="1" applyAlignment="1" applyProtection="1">
      <alignment horizontal="right" vertical="center"/>
      <protection locked="0"/>
    </xf>
    <xf numFmtId="0" fontId="71" fillId="0" borderId="13" xfId="0" applyFont="1" applyBorder="1" applyAlignment="1" applyProtection="1">
      <alignment vertical="center" wrapText="1"/>
      <protection locked="0"/>
    </xf>
    <xf numFmtId="0" fontId="71" fillId="0" borderId="26" xfId="0" applyFont="1" applyBorder="1" applyAlignment="1" applyProtection="1">
      <alignment horizontal="center" vertical="center"/>
      <protection locked="0"/>
    </xf>
    <xf numFmtId="176" fontId="71" fillId="0" borderId="13" xfId="0" applyNumberFormat="1" applyFont="1" applyFill="1" applyBorder="1" applyAlignment="1" applyProtection="1">
      <alignment horizontal="right" vertical="center"/>
      <protection locked="0"/>
    </xf>
    <xf numFmtId="176" fontId="71" fillId="0" borderId="13" xfId="49" applyNumberFormat="1" applyFont="1" applyBorder="1" applyAlignment="1" applyProtection="1">
      <alignment horizontal="right" vertical="center"/>
      <protection locked="0"/>
    </xf>
    <xf numFmtId="176" fontId="71" fillId="0" borderId="13" xfId="49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176" fontId="17" fillId="0" borderId="25" xfId="0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Border="1" applyAlignment="1" applyProtection="1">
      <alignment horizontal="right" vertical="center"/>
      <protection locked="0"/>
    </xf>
    <xf numFmtId="176" fontId="17" fillId="0" borderId="0" xfId="49" applyNumberFormat="1" applyFont="1" applyBorder="1" applyAlignment="1" applyProtection="1">
      <alignment horizontal="right" vertical="center"/>
      <protection locked="0"/>
    </xf>
    <xf numFmtId="176" fontId="17" fillId="0" borderId="25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27" xfId="0" applyNumberFormat="1" applyFont="1" applyFill="1" applyBorder="1" applyAlignment="1" applyProtection="1">
      <alignment horizontal="right" vertical="center"/>
      <protection locked="0"/>
    </xf>
    <xf numFmtId="176" fontId="17" fillId="0" borderId="13" xfId="49" applyNumberFormat="1" applyFont="1" applyBorder="1" applyAlignment="1" applyProtection="1">
      <alignment horizontal="right" vertical="center"/>
      <protection locked="0"/>
    </xf>
    <xf numFmtId="176" fontId="17" fillId="0" borderId="13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71" fillId="20" borderId="0" xfId="0" applyNumberFormat="1" applyFont="1" applyFill="1" applyBorder="1" applyAlignment="1" applyProtection="1">
      <alignment vertical="center"/>
      <protection locked="0"/>
    </xf>
    <xf numFmtId="49" fontId="71" fillId="0" borderId="0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176" fontId="17" fillId="0" borderId="27" xfId="0" applyNumberFormat="1" applyFont="1" applyBorder="1" applyAlignment="1" applyProtection="1">
      <alignment horizontal="right" vertical="center"/>
      <protection locked="0"/>
    </xf>
    <xf numFmtId="176" fontId="17" fillId="0" borderId="13" xfId="0" applyNumberFormat="1" applyFont="1" applyBorder="1" applyAlignment="1" applyProtection="1">
      <alignment horizontal="right" vertical="center"/>
      <protection locked="0"/>
    </xf>
    <xf numFmtId="0" fontId="72" fillId="0" borderId="0" xfId="0" applyFont="1" applyAlignment="1" applyProtection="1">
      <alignment vertical="center"/>
      <protection locked="0"/>
    </xf>
    <xf numFmtId="182" fontId="17" fillId="0" borderId="0" xfId="49" applyNumberFormat="1" applyFont="1" applyAlignment="1" applyProtection="1">
      <alignment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179" fontId="17" fillId="0" borderId="41" xfId="0" applyNumberFormat="1" applyFont="1" applyBorder="1" applyAlignment="1" applyProtection="1">
      <alignment horizontal="right" vertical="center"/>
      <protection locked="0"/>
    </xf>
    <xf numFmtId="176" fontId="17" fillId="0" borderId="28" xfId="0" applyNumberFormat="1" applyFont="1" applyBorder="1" applyAlignment="1" applyProtection="1">
      <alignment horizontal="right" vertical="center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179" fontId="17" fillId="0" borderId="25" xfId="0" applyNumberFormat="1" applyFont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right" vertical="center" wrapText="1"/>
      <protection locked="0"/>
    </xf>
    <xf numFmtId="0" fontId="17" fillId="0" borderId="13" xfId="0" applyFont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176" fontId="17" fillId="0" borderId="13" xfId="0" applyNumberFormat="1" applyFont="1" applyBorder="1" applyAlignment="1" applyProtection="1">
      <alignment horizontal="right" vertical="center" wrapText="1"/>
      <protection locked="0"/>
    </xf>
    <xf numFmtId="178" fontId="17" fillId="0" borderId="13" xfId="0" applyNumberFormat="1" applyFont="1" applyBorder="1" applyAlignment="1" applyProtection="1">
      <alignment horizontal="right" vertical="center" wrapText="1"/>
      <protection locked="0"/>
    </xf>
    <xf numFmtId="178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89" fontId="17" fillId="0" borderId="0" xfId="0" applyNumberFormat="1" applyFont="1" applyAlignment="1" applyProtection="1">
      <alignment vertical="center"/>
      <protection locked="0"/>
    </xf>
    <xf numFmtId="189" fontId="17" fillId="0" borderId="15" xfId="0" applyNumberFormat="1" applyFont="1" applyBorder="1" applyAlignment="1" applyProtection="1">
      <alignment horizontal="center" vertical="center" wrapText="1"/>
      <protection locked="0"/>
    </xf>
    <xf numFmtId="189" fontId="17" fillId="0" borderId="16" xfId="0" applyNumberFormat="1" applyFont="1" applyBorder="1" applyAlignment="1" applyProtection="1">
      <alignment horizontal="center" vertical="center" wrapText="1"/>
      <protection locked="0"/>
    </xf>
    <xf numFmtId="189" fontId="17" fillId="0" borderId="0" xfId="0" applyNumberFormat="1" applyFont="1" applyBorder="1" applyAlignment="1" applyProtection="1">
      <alignment horizontal="center" vertical="center" wrapText="1"/>
      <protection locked="0"/>
    </xf>
    <xf numFmtId="189" fontId="17" fillId="0" borderId="22" xfId="0" applyNumberFormat="1" applyFont="1" applyBorder="1" applyAlignment="1" applyProtection="1">
      <alignment horizontal="center" vertical="center" wrapText="1"/>
      <protection locked="0"/>
    </xf>
    <xf numFmtId="189" fontId="17" fillId="0" borderId="21" xfId="0" applyNumberFormat="1" applyFont="1" applyBorder="1" applyAlignment="1" applyProtection="1">
      <alignment horizontal="center" vertical="center" wrapText="1"/>
      <protection locked="0"/>
    </xf>
    <xf numFmtId="189" fontId="17" fillId="0" borderId="13" xfId="0" applyNumberFormat="1" applyFont="1" applyBorder="1" applyAlignment="1" applyProtection="1">
      <alignment horizontal="center" vertical="center" wrapText="1"/>
      <protection locked="0"/>
    </xf>
    <xf numFmtId="189" fontId="17" fillId="0" borderId="24" xfId="0" applyNumberFormat="1" applyFont="1" applyBorder="1" applyAlignment="1" applyProtection="1">
      <alignment horizontal="left" vertical="center" wrapText="1"/>
      <protection locked="0"/>
    </xf>
    <xf numFmtId="189" fontId="71" fillId="0" borderId="24" xfId="0" applyNumberFormat="1" applyFont="1" applyBorder="1" applyAlignment="1" applyProtection="1">
      <alignment horizontal="left" vertical="center" wrapText="1"/>
      <protection locked="0"/>
    </xf>
    <xf numFmtId="178" fontId="71" fillId="0" borderId="0" xfId="0" applyNumberFormat="1" applyFont="1" applyFill="1" applyBorder="1" applyAlignment="1" applyProtection="1">
      <alignment horizontal="right" vertical="center"/>
      <protection locked="0"/>
    </xf>
    <xf numFmtId="178" fontId="71" fillId="0" borderId="0" xfId="0" applyNumberFormat="1" applyFont="1" applyBorder="1" applyAlignment="1" applyProtection="1">
      <alignment horizontal="right" vertical="center" wrapText="1"/>
      <protection locked="0"/>
    </xf>
    <xf numFmtId="178" fontId="71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71" fillId="0" borderId="24" xfId="0" applyNumberFormat="1" applyFont="1" applyFill="1" applyBorder="1" applyAlignment="1" applyProtection="1">
      <alignment horizontal="left" vertical="center" wrapText="1"/>
      <protection locked="0"/>
    </xf>
    <xf numFmtId="189" fontId="17" fillId="0" borderId="26" xfId="0" applyNumberFormat="1" applyFont="1" applyBorder="1" applyAlignment="1" applyProtection="1">
      <alignment horizontal="left" vertical="center" wrapText="1"/>
      <protection locked="0"/>
    </xf>
    <xf numFmtId="178" fontId="71" fillId="0" borderId="13" xfId="0" applyNumberFormat="1" applyFont="1" applyBorder="1" applyAlignment="1" applyProtection="1">
      <alignment horizontal="right" vertical="center" wrapText="1"/>
      <protection locked="0"/>
    </xf>
    <xf numFmtId="178" fontId="71" fillId="0" borderId="13" xfId="0" applyNumberFormat="1" applyFont="1" applyFill="1" applyBorder="1" applyAlignment="1" applyProtection="1">
      <alignment horizontal="right" vertical="center"/>
      <protection locked="0"/>
    </xf>
    <xf numFmtId="178" fontId="71" fillId="0" borderId="13" xfId="0" applyNumberFormat="1" applyFont="1" applyBorder="1" applyAlignment="1" applyProtection="1">
      <alignment horizontal="right" vertical="center"/>
      <protection locked="0"/>
    </xf>
    <xf numFmtId="189" fontId="17" fillId="0" borderId="28" xfId="0" applyNumberFormat="1" applyFont="1" applyBorder="1" applyAlignment="1" applyProtection="1">
      <alignment horizontal="center" vertical="center" wrapText="1"/>
      <protection locked="0"/>
    </xf>
    <xf numFmtId="189" fontId="71" fillId="0" borderId="0" xfId="0" applyNumberFormat="1" applyFont="1" applyBorder="1" applyAlignment="1" applyProtection="1">
      <alignment horizontal="center" vertical="center" wrapText="1"/>
      <protection locked="0"/>
    </xf>
    <xf numFmtId="178" fontId="71" fillId="0" borderId="25" xfId="0" applyNumberFormat="1" applyFont="1" applyBorder="1" applyAlignment="1" applyProtection="1">
      <alignment horizontal="right" vertical="center" wrapText="1"/>
      <protection locked="0"/>
    </xf>
    <xf numFmtId="178" fontId="71" fillId="0" borderId="25" xfId="0" applyNumberFormat="1" applyFont="1" applyFill="1" applyBorder="1" applyAlignment="1" applyProtection="1">
      <alignment horizontal="right" vertical="center" wrapText="1"/>
      <protection locked="0"/>
    </xf>
    <xf numFmtId="189" fontId="71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71" fillId="0" borderId="27" xfId="0" applyNumberFormat="1" applyFont="1" applyBorder="1" applyAlignment="1" applyProtection="1">
      <alignment horizontal="right" vertical="center" wrapText="1"/>
      <protection locked="0"/>
    </xf>
    <xf numFmtId="189" fontId="17" fillId="0" borderId="28" xfId="0" applyNumberFormat="1" applyFont="1" applyBorder="1" applyAlignment="1" applyProtection="1">
      <alignment vertical="center"/>
      <protection locked="0"/>
    </xf>
    <xf numFmtId="177" fontId="71" fillId="0" borderId="0" xfId="0" applyNumberFormat="1" applyFont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top"/>
      <protection locked="0"/>
    </xf>
    <xf numFmtId="0" fontId="17" fillId="0" borderId="28" xfId="0" applyFont="1" applyBorder="1" applyAlignment="1" applyProtection="1">
      <alignment horizontal="justify" vertical="center" wrapText="1"/>
      <protection locked="0"/>
    </xf>
    <xf numFmtId="0" fontId="17" fillId="0" borderId="14" xfId="0" applyFont="1" applyBorder="1" applyAlignment="1" applyProtection="1">
      <alignment horizontal="justify" vertical="center" wrapText="1"/>
      <protection locked="0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0" fontId="17" fillId="0" borderId="24" xfId="0" applyFont="1" applyBorder="1" applyAlignment="1" applyProtection="1">
      <alignment horizontal="justify" vertical="center" wrapText="1"/>
      <protection locked="0"/>
    </xf>
    <xf numFmtId="0" fontId="17" fillId="0" borderId="13" xfId="0" applyFont="1" applyBorder="1" applyAlignment="1" applyProtection="1">
      <alignment horizontal="justify" vertical="center" wrapText="1"/>
      <protection locked="0"/>
    </xf>
    <xf numFmtId="0" fontId="17" fillId="0" borderId="26" xfId="0" applyFont="1" applyBorder="1" applyAlignment="1" applyProtection="1">
      <alignment horizontal="justify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 applyProtection="1">
      <alignment horizontal="justify" vertical="center" wrapText="1"/>
      <protection locked="0"/>
    </xf>
    <xf numFmtId="176" fontId="71" fillId="0" borderId="25" xfId="0" applyNumberFormat="1" applyFont="1" applyBorder="1" applyAlignment="1" applyProtection="1">
      <alignment horizontal="right" vertical="center"/>
      <protection locked="0"/>
    </xf>
    <xf numFmtId="176" fontId="19" fillId="0" borderId="25" xfId="0" applyNumberFormat="1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203" fontId="17" fillId="0" borderId="0" xfId="0" applyNumberFormat="1" applyFont="1" applyBorder="1" applyAlignment="1" applyProtection="1">
      <alignment horizontal="right" vertical="center"/>
      <protection locked="0"/>
    </xf>
    <xf numFmtId="201" fontId="17" fillId="0" borderId="0" xfId="0" applyNumberFormat="1" applyFont="1" applyBorder="1" applyAlignment="1" applyProtection="1">
      <alignment horizontal="right" vertical="center"/>
      <protection locked="0"/>
    </xf>
    <xf numFmtId="0" fontId="71" fillId="0" borderId="0" xfId="0" applyFont="1" applyBorder="1" applyAlignment="1" applyProtection="1">
      <alignment horizontal="center" vertical="center" wrapText="1"/>
      <protection locked="0"/>
    </xf>
    <xf numFmtId="0" fontId="71" fillId="0" borderId="24" xfId="0" applyFont="1" applyBorder="1" applyAlignment="1" applyProtection="1">
      <alignment horizontal="center" vertical="center" wrapText="1"/>
      <protection locked="0"/>
    </xf>
    <xf numFmtId="203" fontId="71" fillId="0" borderId="0" xfId="0" applyNumberFormat="1" applyFont="1" applyBorder="1" applyAlignment="1" applyProtection="1">
      <alignment horizontal="right" vertical="center"/>
      <protection locked="0"/>
    </xf>
    <xf numFmtId="201" fontId="71" fillId="0" borderId="0" xfId="0" applyNumberFormat="1" applyFont="1" applyBorder="1" applyAlignment="1" applyProtection="1">
      <alignment horizontal="right" vertical="center"/>
      <protection locked="0"/>
    </xf>
    <xf numFmtId="0" fontId="71" fillId="0" borderId="25" xfId="0" applyNumberFormat="1" applyFont="1" applyBorder="1" applyAlignment="1" applyProtection="1">
      <alignment horizontal="right" vertical="center"/>
      <protection locked="0"/>
    </xf>
    <xf numFmtId="0" fontId="71" fillId="0" borderId="0" xfId="0" applyNumberFormat="1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7" xfId="0" applyNumberFormat="1" applyFont="1" applyBorder="1" applyAlignment="1" applyProtection="1">
      <alignment horizontal="right" vertical="center"/>
      <protection locked="0"/>
    </xf>
    <xf numFmtId="208" fontId="17" fillId="0" borderId="13" xfId="0" applyNumberFormat="1" applyFont="1" applyBorder="1" applyAlignment="1" applyProtection="1">
      <alignment horizontal="right" vertical="center"/>
      <protection locked="0"/>
    </xf>
    <xf numFmtId="0" fontId="71" fillId="0" borderId="13" xfId="0" applyNumberFormat="1" applyFont="1" applyBorder="1" applyAlignment="1" applyProtection="1">
      <alignment horizontal="right" vertical="center"/>
      <protection locked="0"/>
    </xf>
    <xf numFmtId="201" fontId="71" fillId="0" borderId="13" xfId="0" applyNumberFormat="1" applyFont="1" applyBorder="1" applyAlignment="1" applyProtection="1">
      <alignment horizontal="right" vertical="center"/>
      <protection locked="0"/>
    </xf>
    <xf numFmtId="203" fontId="71" fillId="0" borderId="13" xfId="0" applyNumberFormat="1" applyFont="1" applyBorder="1" applyAlignment="1" applyProtection="1">
      <alignment horizontal="right" vertical="center"/>
      <protection locked="0"/>
    </xf>
    <xf numFmtId="203" fontId="17" fillId="0" borderId="13" xfId="0" applyNumberFormat="1" applyFont="1" applyBorder="1" applyAlignment="1" applyProtection="1">
      <alignment horizontal="right" vertical="center"/>
      <protection locked="0"/>
    </xf>
    <xf numFmtId="177" fontId="17" fillId="0" borderId="0" xfId="0" applyNumberFormat="1" applyFont="1" applyAlignment="1" applyProtection="1">
      <alignment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24" xfId="0" applyFont="1" applyFill="1" applyBorder="1" applyAlignment="1" applyProtection="1">
      <alignment horizontal="center" vertical="center"/>
      <protection locked="0"/>
    </xf>
    <xf numFmtId="176" fontId="71" fillId="0" borderId="25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176" fontId="71" fillId="0" borderId="0" xfId="0" applyNumberFormat="1" applyFont="1" applyAlignment="1" applyProtection="1">
      <alignment vertical="center"/>
      <protection locked="0"/>
    </xf>
    <xf numFmtId="176" fontId="71" fillId="0" borderId="27" xfId="0" applyNumberFormat="1" applyFont="1" applyBorder="1" applyAlignment="1" applyProtection="1">
      <alignment horizontal="right" vertical="center"/>
      <protection locked="0"/>
    </xf>
    <xf numFmtId="176" fontId="71" fillId="0" borderId="13" xfId="0" applyNumberFormat="1" applyFont="1" applyBorder="1" applyAlignment="1" applyProtection="1">
      <alignment horizontal="right" vertical="center"/>
      <protection locked="0"/>
    </xf>
    <xf numFmtId="0" fontId="71" fillId="0" borderId="24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17" fillId="0" borderId="44" xfId="0" applyFont="1" applyBorder="1" applyAlignment="1" applyProtection="1">
      <alignment vertical="center" wrapText="1"/>
      <protection locked="0"/>
    </xf>
    <xf numFmtId="0" fontId="17" fillId="0" borderId="45" xfId="0" applyFont="1" applyBorder="1" applyAlignment="1" applyProtection="1">
      <alignment vertical="center" wrapText="1"/>
      <protection locked="0"/>
    </xf>
    <xf numFmtId="49" fontId="17" fillId="0" borderId="0" xfId="0" applyNumberFormat="1" applyFont="1" applyBorder="1" applyAlignment="1" applyProtection="1">
      <alignment horizontal="right"/>
      <protection locked="0"/>
    </xf>
    <xf numFmtId="49" fontId="17" fillId="0" borderId="13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0" fontId="71" fillId="0" borderId="34" xfId="0" applyFont="1" applyBorder="1" applyAlignment="1" applyProtection="1">
      <alignment horizontal="center" vertical="center" wrapText="1"/>
      <protection locked="0"/>
    </xf>
    <xf numFmtId="209" fontId="17" fillId="0" borderId="25" xfId="0" applyNumberFormat="1" applyFont="1" applyBorder="1" applyAlignment="1" applyProtection="1">
      <alignment horizontal="right" vertical="center"/>
      <protection locked="0"/>
    </xf>
    <xf numFmtId="209" fontId="17" fillId="0" borderId="0" xfId="0" applyNumberFormat="1" applyFont="1" applyBorder="1" applyAlignment="1" applyProtection="1">
      <alignment horizontal="right" vertical="center"/>
      <protection locked="0"/>
    </xf>
    <xf numFmtId="209" fontId="71" fillId="0" borderId="0" xfId="0" applyNumberFormat="1" applyFont="1" applyBorder="1" applyAlignment="1" applyProtection="1">
      <alignment horizontal="right" vertical="center"/>
      <protection locked="0"/>
    </xf>
    <xf numFmtId="209" fontId="72" fillId="0" borderId="0" xfId="0" applyNumberFormat="1" applyFont="1" applyAlignment="1" applyProtection="1">
      <alignment vertical="center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209" fontId="17" fillId="0" borderId="0" xfId="0" applyNumberFormat="1" applyFont="1" applyFill="1" applyBorder="1" applyAlignment="1" applyProtection="1">
      <alignment horizontal="right" vertical="center"/>
      <protection locked="0"/>
    </xf>
    <xf numFmtId="209" fontId="71" fillId="0" borderId="0" xfId="0" applyNumberFormat="1" applyFont="1" applyFill="1" applyBorder="1" applyAlignment="1" applyProtection="1">
      <alignment horizontal="right" vertical="center"/>
      <protection locked="0"/>
    </xf>
    <xf numFmtId="209" fontId="71" fillId="0" borderId="25" xfId="0" applyNumberFormat="1" applyFont="1" applyBorder="1" applyAlignment="1" applyProtection="1">
      <alignment horizontal="right" vertical="center"/>
      <protection locked="0"/>
    </xf>
    <xf numFmtId="203" fontId="72" fillId="0" borderId="0" xfId="0" applyNumberFormat="1" applyFont="1" applyAlignment="1" applyProtection="1">
      <alignment vertical="center"/>
      <protection locked="0"/>
    </xf>
    <xf numFmtId="203" fontId="71" fillId="0" borderId="0" xfId="0" applyNumberFormat="1" applyFont="1" applyAlignment="1" applyProtection="1">
      <alignment vertical="center"/>
      <protection locked="0"/>
    </xf>
    <xf numFmtId="209" fontId="17" fillId="0" borderId="0" xfId="49" applyNumberFormat="1" applyFont="1" applyFill="1" applyBorder="1" applyAlignment="1" applyProtection="1">
      <alignment horizontal="right" vertical="center"/>
      <protection locked="0"/>
    </xf>
    <xf numFmtId="209" fontId="71" fillId="0" borderId="0" xfId="49" applyNumberFormat="1" applyFont="1" applyFill="1" applyBorder="1" applyAlignment="1" applyProtection="1">
      <alignment horizontal="right" vertical="center"/>
      <protection locked="0"/>
    </xf>
    <xf numFmtId="203" fontId="17" fillId="0" borderId="0" xfId="49" applyNumberFormat="1" applyFont="1" applyFill="1" applyBorder="1" applyAlignment="1" applyProtection="1">
      <alignment horizontal="right" vertical="center"/>
      <protection locked="0"/>
    </xf>
    <xf numFmtId="203" fontId="17" fillId="0" borderId="0" xfId="0" applyNumberFormat="1" applyFont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209" fontId="71" fillId="0" borderId="25" xfId="0" applyNumberFormat="1" applyFont="1" applyFill="1" applyBorder="1" applyAlignment="1" applyProtection="1">
      <alignment horizontal="right" vertical="center"/>
      <protection locked="0"/>
    </xf>
    <xf numFmtId="203" fontId="71" fillId="0" borderId="0" xfId="49" applyNumberFormat="1" applyFont="1" applyFill="1" applyBorder="1" applyAlignment="1" applyProtection="1">
      <alignment horizontal="right" vertical="center"/>
      <protection locked="0"/>
    </xf>
    <xf numFmtId="203" fontId="71" fillId="0" borderId="0" xfId="0" applyNumberFormat="1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209" fontId="17" fillId="0" borderId="27" xfId="0" applyNumberFormat="1" applyFont="1" applyBorder="1" applyAlignment="1" applyProtection="1">
      <alignment horizontal="right" vertical="center"/>
      <protection locked="0"/>
    </xf>
    <xf numFmtId="209" fontId="17" fillId="0" borderId="13" xfId="0" applyNumberFormat="1" applyFont="1" applyBorder="1" applyAlignment="1" applyProtection="1">
      <alignment horizontal="right" vertical="center"/>
      <protection locked="0"/>
    </xf>
    <xf numFmtId="209" fontId="17" fillId="0" borderId="13" xfId="0" applyNumberFormat="1" applyFont="1" applyFill="1" applyBorder="1" applyAlignment="1" applyProtection="1">
      <alignment horizontal="right" vertical="center"/>
      <protection locked="0"/>
    </xf>
    <xf numFmtId="209" fontId="71" fillId="0" borderId="13" xfId="0" applyNumberFormat="1" applyFont="1" applyFill="1" applyBorder="1" applyAlignment="1" applyProtection="1">
      <alignment horizontal="right" vertical="center"/>
      <protection locked="0"/>
    </xf>
    <xf numFmtId="203" fontId="17" fillId="0" borderId="13" xfId="49" applyNumberFormat="1" applyFont="1" applyFill="1" applyBorder="1" applyAlignment="1" applyProtection="1">
      <alignment horizontal="right" vertical="center"/>
      <protection locked="0"/>
    </xf>
    <xf numFmtId="203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 horizontal="right"/>
      <protection locked="0"/>
    </xf>
    <xf numFmtId="209" fontId="17" fillId="0" borderId="41" xfId="0" applyNumberFormat="1" applyFont="1" applyBorder="1" applyAlignment="1" applyProtection="1">
      <alignment horizontal="right" vertical="center"/>
      <protection locked="0"/>
    </xf>
    <xf numFmtId="209" fontId="17" fillId="0" borderId="28" xfId="0" applyNumberFormat="1" applyFont="1" applyBorder="1" applyAlignment="1" applyProtection="1">
      <alignment horizontal="right" vertical="center"/>
      <protection locked="0"/>
    </xf>
    <xf numFmtId="209" fontId="17" fillId="0" borderId="25" xfId="0" applyNumberFormat="1" applyFont="1" applyFill="1" applyBorder="1" applyAlignment="1" applyProtection="1">
      <alignment horizontal="right" vertical="center"/>
      <protection locked="0"/>
    </xf>
    <xf numFmtId="209" fontId="17" fillId="0" borderId="27" xfId="0" applyNumberFormat="1" applyFont="1" applyFill="1" applyBorder="1" applyAlignment="1" applyProtection="1">
      <alignment horizontal="right" vertical="center"/>
      <protection locked="0"/>
    </xf>
    <xf numFmtId="209" fontId="17" fillId="0" borderId="13" xfId="49" applyNumberFormat="1" applyFont="1" applyFill="1" applyBorder="1" applyAlignment="1" applyProtection="1">
      <alignment horizontal="right" vertical="center"/>
      <protection locked="0"/>
    </xf>
    <xf numFmtId="178" fontId="17" fillId="0" borderId="0" xfId="0" applyNumberFormat="1" applyFont="1" applyAlignment="1" applyProtection="1">
      <alignment vertical="center"/>
      <protection locked="0"/>
    </xf>
    <xf numFmtId="209" fontId="17" fillId="0" borderId="0" xfId="49" applyNumberFormat="1" applyFont="1" applyBorder="1" applyAlignment="1" applyProtection="1">
      <alignment horizontal="right" vertical="center"/>
      <protection locked="0"/>
    </xf>
    <xf numFmtId="208" fontId="17" fillId="0" borderId="0" xfId="0" applyNumberFormat="1" applyFont="1" applyAlignment="1" applyProtection="1">
      <alignment vertical="center"/>
      <protection locked="0"/>
    </xf>
    <xf numFmtId="209" fontId="71" fillId="0" borderId="0" xfId="0" applyNumberFormat="1" applyFont="1" applyAlignment="1" applyProtection="1">
      <alignment horizontal="right" vertical="center"/>
      <protection locked="0"/>
    </xf>
    <xf numFmtId="0" fontId="71" fillId="0" borderId="24" xfId="0" applyFont="1" applyBorder="1" applyAlignment="1" applyProtection="1">
      <alignment horizontal="left" vertical="center" wrapText="1"/>
      <protection locked="0"/>
    </xf>
    <xf numFmtId="208" fontId="71" fillId="0" borderId="0" xfId="0" applyNumberFormat="1" applyFont="1" applyAlignment="1" applyProtection="1">
      <alignment vertical="center"/>
      <protection locked="0"/>
    </xf>
    <xf numFmtId="209" fontId="17" fillId="0" borderId="0" xfId="0" applyNumberFormat="1" applyFont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 locked="0"/>
    </xf>
    <xf numFmtId="209" fontId="19" fillId="0" borderId="25" xfId="0" applyNumberFormat="1" applyFont="1" applyBorder="1" applyAlignment="1" applyProtection="1">
      <alignment horizontal="right" vertical="center"/>
      <protection locked="0"/>
    </xf>
    <xf numFmtId="209" fontId="71" fillId="0" borderId="0" xfId="49" applyNumberFormat="1" applyFont="1" applyBorder="1" applyAlignment="1" applyProtection="1">
      <alignment horizontal="right" vertical="center"/>
      <protection locked="0"/>
    </xf>
    <xf numFmtId="203" fontId="17" fillId="0" borderId="0" xfId="0" applyNumberFormat="1" applyFont="1" applyFill="1" applyAlignment="1" applyProtection="1">
      <alignment vertical="center"/>
      <protection locked="0"/>
    </xf>
    <xf numFmtId="209" fontId="17" fillId="0" borderId="25" xfId="49" applyNumberFormat="1" applyFont="1" applyBorder="1" applyAlignment="1" applyProtection="1">
      <alignment horizontal="right" vertical="center"/>
      <protection locked="0"/>
    </xf>
    <xf numFmtId="209" fontId="17" fillId="0" borderId="27" xfId="49" applyNumberFormat="1" applyFont="1" applyBorder="1" applyAlignment="1" applyProtection="1">
      <alignment horizontal="right" vertical="center"/>
      <protection locked="0"/>
    </xf>
    <xf numFmtId="209" fontId="17" fillId="0" borderId="13" xfId="49" applyNumberFormat="1" applyFont="1" applyBorder="1" applyAlignment="1" applyProtection="1">
      <alignment horizontal="right" vertical="center"/>
      <protection locked="0"/>
    </xf>
    <xf numFmtId="209" fontId="71" fillId="0" borderId="13" xfId="49" applyNumberFormat="1" applyFont="1" applyFill="1" applyBorder="1" applyAlignment="1" applyProtection="1">
      <alignment horizontal="right" vertical="center"/>
      <protection locked="0"/>
    </xf>
    <xf numFmtId="203" fontId="74" fillId="0" borderId="0" xfId="0" applyNumberFormat="1" applyFont="1" applyAlignment="1" applyProtection="1">
      <alignment horizontal="right" vertical="center"/>
      <protection locked="0"/>
    </xf>
    <xf numFmtId="0" fontId="74" fillId="0" borderId="0" xfId="0" applyFont="1" applyAlignment="1" applyProtection="1">
      <alignment horizontal="right" vertical="center"/>
      <protection locked="0"/>
    </xf>
    <xf numFmtId="177" fontId="17" fillId="0" borderId="15" xfId="0" applyNumberFormat="1" applyFont="1" applyBorder="1" applyAlignment="1" applyProtection="1">
      <alignment horizontal="center" vertical="center"/>
      <protection locked="0"/>
    </xf>
    <xf numFmtId="177" fontId="17" fillId="0" borderId="30" xfId="0" applyNumberFormat="1" applyFont="1" applyBorder="1" applyAlignment="1" applyProtection="1">
      <alignment horizontal="center" vertical="center"/>
      <protection locked="0"/>
    </xf>
    <xf numFmtId="177" fontId="17" fillId="0" borderId="21" xfId="0" applyNumberFormat="1" applyFont="1" applyBorder="1" applyAlignment="1" applyProtection="1">
      <alignment horizontal="center" vertical="center" wrapText="1"/>
      <protection locked="0"/>
    </xf>
    <xf numFmtId="177" fontId="17" fillId="0" borderId="23" xfId="0" applyNumberFormat="1" applyFont="1" applyBorder="1" applyAlignment="1" applyProtection="1">
      <alignment horizontal="center" vertical="center" wrapText="1"/>
      <protection locked="0"/>
    </xf>
    <xf numFmtId="176" fontId="17" fillId="0" borderId="0" xfId="0" applyNumberFormat="1" applyFont="1" applyAlignment="1" applyProtection="1">
      <alignment horizontal="right" vertical="center"/>
      <protection locked="0"/>
    </xf>
    <xf numFmtId="176" fontId="71" fillId="0" borderId="0" xfId="0" applyNumberFormat="1" applyFont="1" applyAlignment="1" applyProtection="1">
      <alignment horizontal="right" vertical="center"/>
      <protection locked="0"/>
    </xf>
    <xf numFmtId="176" fontId="72" fillId="0" borderId="0" xfId="49" applyNumberFormat="1" applyFont="1" applyBorder="1" applyAlignment="1" applyProtection="1">
      <alignment horizontal="center" vertical="center" wrapText="1"/>
      <protection locked="0"/>
    </xf>
    <xf numFmtId="176" fontId="72" fillId="0" borderId="0" xfId="0" applyNumberFormat="1" applyFont="1" applyAlignment="1" applyProtection="1">
      <alignment vertical="center"/>
      <protection locked="0"/>
    </xf>
    <xf numFmtId="176" fontId="71" fillId="0" borderId="0" xfId="0" applyNumberFormat="1" applyFont="1" applyBorder="1" applyAlignment="1" applyProtection="1" quotePrefix="1">
      <alignment horizontal="right" vertical="center"/>
      <protection locked="0"/>
    </xf>
    <xf numFmtId="176" fontId="72" fillId="0" borderId="0" xfId="49" applyNumberFormat="1" applyFont="1" applyAlignment="1" applyProtection="1">
      <alignment vertical="center"/>
      <protection locked="0"/>
    </xf>
    <xf numFmtId="176" fontId="72" fillId="0" borderId="13" xfId="0" applyNumberFormat="1" applyFont="1" applyBorder="1" applyAlignment="1" applyProtection="1">
      <alignment horizontal="right" vertical="center"/>
      <protection locked="0"/>
    </xf>
    <xf numFmtId="185" fontId="17" fillId="0" borderId="0" xfId="0" applyNumberFormat="1" applyFont="1" applyAlignment="1" applyProtection="1">
      <alignment vertical="center"/>
      <protection locked="0"/>
    </xf>
    <xf numFmtId="0" fontId="71" fillId="0" borderId="38" xfId="0" applyFont="1" applyBorder="1" applyAlignment="1" applyProtection="1">
      <alignment horizontal="center" vertical="center" wrapText="1"/>
      <protection locked="0"/>
    </xf>
    <xf numFmtId="43" fontId="17" fillId="0" borderId="0" xfId="49" applyFont="1" applyBorder="1" applyAlignment="1" applyProtection="1">
      <alignment horizontal="center" vertical="center" wrapText="1"/>
      <protection locked="0"/>
    </xf>
    <xf numFmtId="0" fontId="71" fillId="0" borderId="33" xfId="0" applyFont="1" applyBorder="1" applyAlignment="1" applyProtection="1">
      <alignment horizontal="center" vertical="center" wrapText="1"/>
      <protection locked="0"/>
    </xf>
    <xf numFmtId="0" fontId="71" fillId="0" borderId="39" xfId="0" applyFont="1" applyBorder="1" applyAlignment="1" applyProtection="1">
      <alignment horizontal="center" vertical="center" wrapText="1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 applyProtection="1">
      <alignment horizontal="center" vertical="center" wrapText="1"/>
      <protection locked="0"/>
    </xf>
    <xf numFmtId="0" fontId="71" fillId="0" borderId="2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71" fillId="0" borderId="0" xfId="0" applyNumberFormat="1" applyFont="1" applyAlignment="1" applyProtection="1">
      <alignment vertical="center"/>
      <protection locked="0"/>
    </xf>
    <xf numFmtId="49" fontId="17" fillId="0" borderId="0" xfId="50" applyNumberFormat="1" applyFont="1" applyAlignment="1" applyProtection="1">
      <alignment horizontal="right" vertical="center"/>
      <protection locked="0"/>
    </xf>
    <xf numFmtId="49" fontId="71" fillId="0" borderId="0" xfId="50" applyNumberFormat="1" applyFont="1" applyAlignment="1" applyProtection="1">
      <alignment horizontal="right" vertical="center"/>
      <protection locked="0"/>
    </xf>
    <xf numFmtId="178" fontId="17" fillId="0" borderId="0" xfId="50" applyNumberFormat="1" applyFont="1" applyBorder="1" applyAlignment="1" applyProtection="1">
      <alignment horizontal="right" vertical="center"/>
      <protection locked="0"/>
    </xf>
    <xf numFmtId="184" fontId="17" fillId="0" borderId="0" xfId="0" applyNumberFormat="1" applyFont="1" applyBorder="1" applyAlignment="1" applyProtection="1">
      <alignment horizontal="right" vertical="center"/>
      <protection locked="0"/>
    </xf>
    <xf numFmtId="180" fontId="17" fillId="0" borderId="0" xfId="0" applyNumberFormat="1" applyFont="1" applyAlignment="1" applyProtection="1">
      <alignment horizontal="right" vertical="center"/>
      <protection locked="0"/>
    </xf>
    <xf numFmtId="184" fontId="71" fillId="0" borderId="0" xfId="0" applyNumberFormat="1" applyFont="1" applyBorder="1" applyAlignment="1" applyProtection="1">
      <alignment horizontal="right" vertical="center"/>
      <protection locked="0"/>
    </xf>
    <xf numFmtId="180" fontId="17" fillId="0" borderId="0" xfId="0" applyNumberFormat="1" applyFont="1" applyAlignment="1" applyProtection="1">
      <alignment vertical="center"/>
      <protection locked="0"/>
    </xf>
    <xf numFmtId="178" fontId="71" fillId="0" borderId="0" xfId="50" applyNumberFormat="1" applyFont="1" applyBorder="1" applyAlignment="1" applyProtection="1">
      <alignment horizontal="right" vertical="center"/>
      <protection locked="0"/>
    </xf>
    <xf numFmtId="184" fontId="71" fillId="0" borderId="0" xfId="0" applyNumberFormat="1" applyFont="1" applyAlignment="1" applyProtection="1">
      <alignment horizontal="right" vertical="center"/>
      <protection locked="0"/>
    </xf>
    <xf numFmtId="180" fontId="71" fillId="0" borderId="0" xfId="0" applyNumberFormat="1" applyFont="1" applyAlignment="1" applyProtection="1">
      <alignment horizontal="right" vertical="center"/>
      <protection locked="0"/>
    </xf>
    <xf numFmtId="180" fontId="71" fillId="0" borderId="0" xfId="0" applyNumberFormat="1" applyFont="1" applyBorder="1" applyAlignment="1" applyProtection="1">
      <alignment horizontal="right" vertical="center"/>
      <protection locked="0"/>
    </xf>
    <xf numFmtId="0" fontId="71" fillId="0" borderId="26" xfId="0" applyFont="1" applyBorder="1" applyAlignment="1" applyProtection="1">
      <alignment vertical="center" wrapText="1"/>
      <protection locked="0"/>
    </xf>
    <xf numFmtId="178" fontId="71" fillId="0" borderId="27" xfId="0" applyNumberFormat="1" applyFont="1" applyBorder="1" applyAlignment="1" applyProtection="1">
      <alignment horizontal="right" vertical="center"/>
      <protection locked="0"/>
    </xf>
    <xf numFmtId="178" fontId="71" fillId="0" borderId="13" xfId="50" applyNumberFormat="1" applyFont="1" applyBorder="1" applyAlignment="1" applyProtection="1">
      <alignment horizontal="right" vertical="center"/>
      <protection locked="0"/>
    </xf>
    <xf numFmtId="184" fontId="71" fillId="0" borderId="13" xfId="0" applyNumberFormat="1" applyFont="1" applyBorder="1" applyAlignment="1" applyProtection="1">
      <alignment horizontal="right" vertical="center"/>
      <protection locked="0"/>
    </xf>
    <xf numFmtId="49" fontId="17" fillId="0" borderId="28" xfId="0" applyNumberFormat="1" applyFont="1" applyBorder="1" applyAlignment="1" applyProtection="1">
      <alignment vertical="center"/>
      <protection locked="0"/>
    </xf>
    <xf numFmtId="49" fontId="17" fillId="0" borderId="0" xfId="50" applyNumberFormat="1" applyFont="1" applyAlignment="1" applyProtection="1">
      <alignment vertical="center"/>
      <protection locked="0"/>
    </xf>
    <xf numFmtId="178" fontId="71" fillId="0" borderId="0" xfId="0" applyNumberFormat="1" applyFont="1" applyAlignment="1" applyProtection="1">
      <alignment vertical="center"/>
      <protection locked="0"/>
    </xf>
    <xf numFmtId="178" fontId="17" fillId="0" borderId="13" xfId="50" applyNumberFormat="1" applyFont="1" applyBorder="1" applyAlignment="1" applyProtection="1">
      <alignment horizontal="right" vertical="center"/>
      <protection locked="0"/>
    </xf>
    <xf numFmtId="0" fontId="17" fillId="20" borderId="29" xfId="0" applyFont="1" applyFill="1" applyBorder="1" applyAlignment="1" applyProtection="1">
      <alignment horizontal="center" vertical="center" wrapText="1"/>
      <protection locked="0"/>
    </xf>
    <xf numFmtId="179" fontId="17" fillId="0" borderId="27" xfId="0" applyNumberFormat="1" applyFont="1" applyBorder="1" applyAlignment="1" applyProtection="1">
      <alignment horizontal="right" vertical="center"/>
      <protection locked="0"/>
    </xf>
    <xf numFmtId="0" fontId="17" fillId="20" borderId="0" xfId="0" applyFont="1" applyFill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vertical="top"/>
      <protection locked="0"/>
    </xf>
    <xf numFmtId="183" fontId="17" fillId="0" borderId="0" xfId="0" applyNumberFormat="1" applyFont="1" applyAlignment="1" applyProtection="1">
      <alignment vertical="center"/>
      <protection locked="0"/>
    </xf>
    <xf numFmtId="188" fontId="17" fillId="0" borderId="0" xfId="0" applyNumberFormat="1" applyFont="1" applyAlignment="1" applyProtection="1">
      <alignment/>
      <protection locked="0"/>
    </xf>
    <xf numFmtId="0" fontId="17" fillId="0" borderId="46" xfId="0" applyFont="1" applyFill="1" applyBorder="1" applyAlignment="1" applyProtection="1">
      <alignment horizontal="center" vertical="center" wrapText="1"/>
      <protection locked="0"/>
    </xf>
    <xf numFmtId="176" fontId="17" fillId="0" borderId="0" xfId="0" applyNumberFormat="1" applyFont="1" applyBorder="1" applyAlignment="1" applyProtection="1">
      <alignment horizontal="right" vertical="center" wrapText="1"/>
      <protection locked="0"/>
    </xf>
    <xf numFmtId="178" fontId="17" fillId="0" borderId="0" xfId="0" applyNumberFormat="1" applyFont="1" applyBorder="1" applyAlignment="1" applyProtection="1">
      <alignment horizontal="right" vertical="center" wrapText="1"/>
      <protection locked="0"/>
    </xf>
    <xf numFmtId="0" fontId="71" fillId="0" borderId="43" xfId="0" applyFont="1" applyFill="1" applyBorder="1" applyAlignment="1" applyProtection="1">
      <alignment horizontal="center" vertical="center" wrapText="1"/>
      <protection locked="0"/>
    </xf>
    <xf numFmtId="0" fontId="71" fillId="0" borderId="42" xfId="0" applyFont="1" applyFill="1" applyBorder="1" applyAlignment="1" applyProtection="1">
      <alignment horizontal="center" vertical="center" wrapText="1"/>
      <protection locked="0"/>
    </xf>
    <xf numFmtId="0" fontId="71" fillId="0" borderId="34" xfId="0" applyFont="1" applyFill="1" applyBorder="1" applyAlignment="1" applyProtection="1">
      <alignment horizontal="center" vertical="center" wrapText="1"/>
      <protection locked="0"/>
    </xf>
    <xf numFmtId="176" fontId="71" fillId="0" borderId="27" xfId="0" applyNumberFormat="1" applyFont="1" applyBorder="1" applyAlignment="1" applyProtection="1">
      <alignment horizontal="right" vertical="center" wrapText="1"/>
      <protection locked="0"/>
    </xf>
    <xf numFmtId="176" fontId="71" fillId="0" borderId="13" xfId="0" applyNumberFormat="1" applyFont="1" applyBorder="1" applyAlignment="1" applyProtection="1">
      <alignment horizontal="right" vertical="center" wrapText="1"/>
      <protection locked="0"/>
    </xf>
    <xf numFmtId="189" fontId="17" fillId="0" borderId="0" xfId="0" applyNumberFormat="1" applyFont="1" applyAlignment="1" applyProtection="1">
      <alignment vertical="center" wrapText="1"/>
      <protection locked="0"/>
    </xf>
    <xf numFmtId="189" fontId="71" fillId="0" borderId="0" xfId="0" applyNumberFormat="1" applyFont="1" applyAlignment="1" applyProtection="1">
      <alignment vertical="center" wrapText="1"/>
      <protection locked="0"/>
    </xf>
    <xf numFmtId="189" fontId="71" fillId="0" borderId="0" xfId="0" applyNumberFormat="1" applyFont="1" applyFill="1" applyAlignment="1" applyProtection="1">
      <alignment vertical="center" wrapText="1"/>
      <protection locked="0"/>
    </xf>
    <xf numFmtId="189" fontId="72" fillId="0" borderId="0" xfId="0" applyNumberFormat="1" applyFont="1" applyAlignment="1" applyProtection="1">
      <alignment vertical="center"/>
      <protection locked="0"/>
    </xf>
    <xf numFmtId="0" fontId="17" fillId="0" borderId="26" xfId="0" applyFont="1" applyBorder="1" applyAlignment="1" applyProtection="1">
      <alignment horizontal="distributed" vertical="center" wrapText="1"/>
      <protection locked="0"/>
    </xf>
    <xf numFmtId="0" fontId="17" fillId="0" borderId="27" xfId="0" applyFont="1" applyBorder="1" applyAlignment="1" applyProtection="1">
      <alignment horizontal="right" vertical="center" wrapText="1"/>
      <protection locked="0"/>
    </xf>
    <xf numFmtId="184" fontId="1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Border="1" applyAlignment="1" applyProtection="1">
      <alignment horizontal="right" vertical="center"/>
      <protection locked="0"/>
    </xf>
    <xf numFmtId="181" fontId="17" fillId="0" borderId="0" xfId="0" applyNumberFormat="1" applyFont="1" applyAlignment="1" applyProtection="1">
      <alignment vertical="center"/>
      <protection locked="0"/>
    </xf>
    <xf numFmtId="181" fontId="17" fillId="0" borderId="0" xfId="0" applyNumberFormat="1" applyFont="1" applyBorder="1" applyAlignment="1" applyProtection="1">
      <alignment vertical="center"/>
      <protection locked="0"/>
    </xf>
    <xf numFmtId="43" fontId="17" fillId="0" borderId="0" xfId="49" applyNumberFormat="1" applyFont="1" applyBorder="1" applyAlignment="1" applyProtection="1">
      <alignment vertical="center"/>
      <protection locked="0"/>
    </xf>
    <xf numFmtId="181" fontId="17" fillId="0" borderId="0" xfId="49" applyNumberFormat="1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189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178" fontId="71" fillId="0" borderId="25" xfId="0" applyNumberFormat="1" applyFont="1" applyBorder="1" applyAlignment="1" applyProtection="1">
      <alignment horizontal="right" vertical="center"/>
      <protection/>
    </xf>
    <xf numFmtId="178" fontId="71" fillId="0" borderId="0" xfId="0" applyNumberFormat="1" applyFont="1" applyBorder="1" applyAlignment="1" applyProtection="1">
      <alignment horizontal="right" vertical="center"/>
      <protection/>
    </xf>
    <xf numFmtId="184" fontId="71" fillId="0" borderId="0" xfId="0" applyNumberFormat="1" applyFont="1" applyBorder="1" applyAlignment="1" applyProtection="1">
      <alignment horizontal="right" vertical="center"/>
      <protection/>
    </xf>
    <xf numFmtId="184" fontId="71" fillId="0" borderId="0" xfId="0" applyNumberFormat="1" applyFont="1" applyAlignment="1" applyProtection="1">
      <alignment horizontal="right" vertical="center"/>
      <protection/>
    </xf>
    <xf numFmtId="184" fontId="71" fillId="0" borderId="13" xfId="0" applyNumberFormat="1" applyFont="1" applyBorder="1" applyAlignment="1" applyProtection="1">
      <alignment horizontal="right" vertical="center"/>
      <protection/>
    </xf>
    <xf numFmtId="176" fontId="71" fillId="0" borderId="27" xfId="0" applyNumberFormat="1" applyFont="1" applyBorder="1" applyAlignment="1" applyProtection="1">
      <alignment horizontal="right" vertical="center"/>
      <protection/>
    </xf>
    <xf numFmtId="176" fontId="71" fillId="0" borderId="0" xfId="0" applyNumberFormat="1" applyFont="1" applyBorder="1" applyAlignment="1" applyProtection="1">
      <alignment horizontal="right" vertical="center"/>
      <protection/>
    </xf>
    <xf numFmtId="176" fontId="72" fillId="0" borderId="0" xfId="0" applyNumberFormat="1" applyFont="1" applyBorder="1" applyAlignment="1" applyProtection="1">
      <alignment horizontal="right" vertical="center"/>
      <protection/>
    </xf>
    <xf numFmtId="209" fontId="17" fillId="0" borderId="0" xfId="0" applyNumberFormat="1" applyFont="1" applyBorder="1" applyAlignment="1" applyProtection="1">
      <alignment horizontal="right" vertical="center"/>
      <protection/>
    </xf>
    <xf numFmtId="209" fontId="71" fillId="0" borderId="25" xfId="0" applyNumberFormat="1" applyFont="1" applyBorder="1" applyAlignment="1" applyProtection="1">
      <alignment horizontal="right" vertical="center"/>
      <protection/>
    </xf>
    <xf numFmtId="209" fontId="71" fillId="0" borderId="0" xfId="0" applyNumberFormat="1" applyFont="1" applyBorder="1" applyAlignment="1" applyProtection="1">
      <alignment horizontal="right" vertical="center"/>
      <protection/>
    </xf>
    <xf numFmtId="176" fontId="17" fillId="0" borderId="0" xfId="0" applyNumberFormat="1" applyFont="1" applyBorder="1" applyAlignment="1" applyProtection="1">
      <alignment horizontal="right" vertical="center"/>
      <protection/>
    </xf>
    <xf numFmtId="176" fontId="17" fillId="0" borderId="27" xfId="0" applyNumberFormat="1" applyFont="1" applyBorder="1" applyAlignment="1" applyProtection="1">
      <alignment horizontal="right" vertical="center"/>
      <protection/>
    </xf>
    <xf numFmtId="176" fontId="71" fillId="0" borderId="25" xfId="0" applyNumberFormat="1" applyFont="1" applyBorder="1" applyAlignment="1" applyProtection="1">
      <alignment horizontal="right" vertical="center"/>
      <protection/>
    </xf>
    <xf numFmtId="176" fontId="71" fillId="0" borderId="13" xfId="0" applyNumberFormat="1" applyFont="1" applyBorder="1" applyAlignment="1" applyProtection="1">
      <alignment horizontal="right" vertical="center"/>
      <protection/>
    </xf>
    <xf numFmtId="176" fontId="17" fillId="0" borderId="25" xfId="0" applyNumberFormat="1" applyFont="1" applyBorder="1" applyAlignment="1" applyProtection="1">
      <alignment horizontal="right" vertical="center"/>
      <protection/>
    </xf>
    <xf numFmtId="176" fontId="71" fillId="0" borderId="0" xfId="0" applyNumberFormat="1" applyFont="1" applyFill="1" applyBorder="1" applyAlignment="1" applyProtection="1">
      <alignment horizontal="right" vertical="center"/>
      <protection/>
    </xf>
    <xf numFmtId="179" fontId="71" fillId="0" borderId="25" xfId="0" applyNumberFormat="1" applyFont="1" applyBorder="1" applyAlignment="1" applyProtection="1">
      <alignment horizontal="right" vertical="center"/>
      <protection/>
    </xf>
    <xf numFmtId="179" fontId="71" fillId="0" borderId="0" xfId="0" applyNumberFormat="1" applyFont="1" applyBorder="1" applyAlignment="1" applyProtection="1">
      <alignment horizontal="right" vertical="center"/>
      <protection/>
    </xf>
    <xf numFmtId="0" fontId="17" fillId="0" borderId="28" xfId="0" applyFont="1" applyBorder="1" applyAlignment="1">
      <alignment vertical="center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25" fillId="20" borderId="0" xfId="0" applyFont="1" applyFill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 applyProtection="1">
      <alignment horizontal="center" vertical="center" wrapText="1"/>
      <protection locked="0"/>
    </xf>
    <xf numFmtId="0" fontId="71" fillId="0" borderId="19" xfId="0" applyFont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30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71" fillId="0" borderId="47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center" vertical="center" wrapText="1"/>
      <protection locked="0"/>
    </xf>
    <xf numFmtId="0" fontId="71" fillId="0" borderId="17" xfId="0" applyFont="1" applyBorder="1" applyAlignment="1" applyProtection="1">
      <alignment horizontal="center" vertical="center" wrapText="1"/>
      <protection locked="0"/>
    </xf>
    <xf numFmtId="0" fontId="71" fillId="0" borderId="15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49" fontId="19" fillId="20" borderId="0" xfId="0" applyNumberFormat="1" applyFont="1" applyFill="1" applyBorder="1" applyAlignment="1" applyProtection="1">
      <alignment vertical="center"/>
      <protection locked="0"/>
    </xf>
    <xf numFmtId="49" fontId="71" fillId="20" borderId="0" xfId="0" applyNumberFormat="1" applyFont="1" applyFill="1" applyBorder="1" applyAlignment="1" applyProtection="1">
      <alignment vertical="center"/>
      <protection locked="0"/>
    </xf>
    <xf numFmtId="49" fontId="71" fillId="0" borderId="0" xfId="0" applyNumberFormat="1" applyFont="1" applyBorder="1" applyAlignment="1" applyProtection="1">
      <alignment vertical="center"/>
      <protection locked="0"/>
    </xf>
    <xf numFmtId="49" fontId="17" fillId="20" borderId="28" xfId="0" applyNumberFormat="1" applyFont="1" applyFill="1" applyBorder="1" applyAlignment="1" applyProtection="1">
      <alignment vertical="center"/>
      <protection locked="0"/>
    </xf>
    <xf numFmtId="49" fontId="17" fillId="2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25" fillId="20" borderId="0" xfId="0" applyNumberFormat="1" applyFont="1" applyFill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37" xfId="0" applyFont="1" applyBorder="1" applyAlignment="1" applyProtection="1">
      <alignment horizontal="center" vertical="center" wrapText="1"/>
      <protection locked="0"/>
    </xf>
    <xf numFmtId="0" fontId="71" fillId="0" borderId="1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25" fillId="20" borderId="0" xfId="0" applyFont="1" applyFill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71" fillId="0" borderId="51" xfId="0" applyFont="1" applyBorder="1" applyAlignment="1" applyProtection="1">
      <alignment horizontal="center" vertical="center"/>
      <protection locked="0"/>
    </xf>
    <xf numFmtId="0" fontId="71" fillId="0" borderId="38" xfId="0" applyFont="1" applyBorder="1" applyAlignment="1" applyProtection="1">
      <alignment horizontal="center" vertical="center"/>
      <protection locked="0"/>
    </xf>
    <xf numFmtId="0" fontId="71" fillId="0" borderId="37" xfId="0" applyFont="1" applyBorder="1" applyAlignment="1" applyProtection="1">
      <alignment horizontal="center" vertical="center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right" vertical="center"/>
      <protection locked="0"/>
    </xf>
    <xf numFmtId="0" fontId="17" fillId="2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49" fontId="17" fillId="0" borderId="0" xfId="0" applyNumberFormat="1" applyFont="1" applyBorder="1" applyAlignment="1" applyProtection="1">
      <alignment horizontal="right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20" borderId="0" xfId="0" applyFont="1" applyFill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17" fillId="0" borderId="58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right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189" fontId="17" fillId="0" borderId="0" xfId="0" applyNumberFormat="1" applyFont="1" applyAlignment="1" applyProtection="1">
      <alignment horizontal="left" vertical="center"/>
      <protection locked="0"/>
    </xf>
    <xf numFmtId="189" fontId="17" fillId="0" borderId="41" xfId="0" applyNumberFormat="1" applyFont="1" applyBorder="1" applyAlignment="1" applyProtection="1">
      <alignment horizontal="center" vertical="center" wrapText="1"/>
      <protection locked="0"/>
    </xf>
    <xf numFmtId="189" fontId="17" fillId="0" borderId="28" xfId="0" applyNumberFormat="1" applyFont="1" applyBorder="1" applyAlignment="1" applyProtection="1">
      <alignment horizontal="center" vertical="center" wrapText="1"/>
      <protection locked="0"/>
    </xf>
    <xf numFmtId="189" fontId="17" fillId="0" borderId="29" xfId="0" applyNumberFormat="1" applyFont="1" applyBorder="1" applyAlignment="1" applyProtection="1">
      <alignment horizontal="center" vertical="center" wrapText="1"/>
      <protection locked="0"/>
    </xf>
    <xf numFmtId="189" fontId="17" fillId="0" borderId="56" xfId="0" applyNumberFormat="1" applyFont="1" applyBorder="1" applyAlignment="1" applyProtection="1">
      <alignment horizontal="center" vertical="center" wrapText="1"/>
      <protection locked="0"/>
    </xf>
    <xf numFmtId="189" fontId="17" fillId="0" borderId="53" xfId="0" applyNumberFormat="1" applyFont="1" applyBorder="1" applyAlignment="1" applyProtection="1">
      <alignment horizontal="center" vertical="center" wrapText="1"/>
      <protection locked="0"/>
    </xf>
    <xf numFmtId="189" fontId="17" fillId="0" borderId="55" xfId="0" applyNumberFormat="1" applyFont="1" applyBorder="1" applyAlignment="1" applyProtection="1">
      <alignment horizontal="center" vertical="center" wrapText="1"/>
      <protection locked="0"/>
    </xf>
    <xf numFmtId="189" fontId="17" fillId="0" borderId="24" xfId="0" applyNumberFormat="1" applyFont="1" applyBorder="1" applyAlignment="1" applyProtection="1">
      <alignment horizontal="center" vertical="center" wrapText="1"/>
      <protection locked="0"/>
    </xf>
    <xf numFmtId="189" fontId="17" fillId="0" borderId="26" xfId="0" applyNumberFormat="1" applyFont="1" applyBorder="1" applyAlignment="1" applyProtection="1">
      <alignment horizontal="center" vertical="center" wrapText="1"/>
      <protection locked="0"/>
    </xf>
    <xf numFmtId="189" fontId="17" fillId="0" borderId="14" xfId="0" applyNumberFormat="1" applyFont="1" applyBorder="1" applyAlignment="1" applyProtection="1">
      <alignment horizontal="center" vertical="center" wrapText="1"/>
      <protection locked="0"/>
    </xf>
    <xf numFmtId="189" fontId="17" fillId="0" borderId="50" xfId="0" applyNumberFormat="1" applyFont="1" applyBorder="1" applyAlignment="1" applyProtection="1">
      <alignment horizontal="center" vertical="center" wrapText="1"/>
      <protection locked="0"/>
    </xf>
    <xf numFmtId="189" fontId="17" fillId="0" borderId="44" xfId="0" applyNumberFormat="1" applyFont="1" applyBorder="1" applyAlignment="1" applyProtection="1">
      <alignment horizontal="center" vertical="center" wrapText="1"/>
      <protection locked="0"/>
    </xf>
    <xf numFmtId="189" fontId="17" fillId="0" borderId="45" xfId="0" applyNumberFormat="1" applyFont="1" applyBorder="1" applyAlignment="1" applyProtection="1">
      <alignment horizontal="center" vertical="center" wrapText="1"/>
      <protection locked="0"/>
    </xf>
    <xf numFmtId="189" fontId="25" fillId="0" borderId="0" xfId="0" applyNumberFormat="1" applyFont="1" applyAlignment="1" applyProtection="1">
      <alignment horizontal="center" vertical="center"/>
      <protection locked="0"/>
    </xf>
    <xf numFmtId="189" fontId="17" fillId="0" borderId="37" xfId="0" applyNumberFormat="1" applyFont="1" applyBorder="1" applyAlignment="1" applyProtection="1">
      <alignment horizontal="center" vertical="center" wrapText="1"/>
      <protection locked="0"/>
    </xf>
    <xf numFmtId="189" fontId="17" fillId="0" borderId="47" xfId="0" applyNumberFormat="1" applyFont="1" applyBorder="1" applyAlignment="1" applyProtection="1">
      <alignment horizontal="center" vertical="center" wrapText="1"/>
      <protection locked="0"/>
    </xf>
    <xf numFmtId="189" fontId="17" fillId="0" borderId="40" xfId="0" applyNumberFormat="1" applyFont="1" applyBorder="1" applyAlignment="1" applyProtection="1">
      <alignment horizontal="center" vertical="center" wrapText="1"/>
      <protection locked="0"/>
    </xf>
    <xf numFmtId="189" fontId="17" fillId="0" borderId="0" xfId="0" applyNumberFormat="1" applyFont="1" applyBorder="1" applyAlignment="1" applyProtection="1">
      <alignment horizontal="center" vertical="center" wrapText="1"/>
      <protection locked="0"/>
    </xf>
    <xf numFmtId="189" fontId="17" fillId="0" borderId="13" xfId="0" applyNumberFormat="1" applyFont="1" applyBorder="1" applyAlignment="1" applyProtection="1">
      <alignment horizontal="center" vertical="center" wrapText="1"/>
      <protection locked="0"/>
    </xf>
    <xf numFmtId="189" fontId="17" fillId="0" borderId="57" xfId="0" applyNumberFormat="1" applyFont="1" applyBorder="1" applyAlignment="1" applyProtection="1">
      <alignment horizontal="center" vertical="center" wrapText="1"/>
      <protection locked="0"/>
    </xf>
    <xf numFmtId="189" fontId="17" fillId="0" borderId="15" xfId="0" applyNumberFormat="1" applyFont="1" applyBorder="1" applyAlignment="1" applyProtection="1">
      <alignment horizontal="center" vertical="center" wrapText="1"/>
      <protection locked="0"/>
    </xf>
    <xf numFmtId="189" fontId="17" fillId="0" borderId="18" xfId="0" applyNumberFormat="1" applyFont="1" applyBorder="1" applyAlignment="1" applyProtection="1">
      <alignment horizontal="center" vertical="center" wrapText="1"/>
      <protection locked="0"/>
    </xf>
    <xf numFmtId="189" fontId="17" fillId="0" borderId="21" xfId="0" applyNumberFormat="1" applyFont="1" applyBorder="1" applyAlignment="1" applyProtection="1">
      <alignment horizontal="center" vertical="center" wrapText="1"/>
      <protection locked="0"/>
    </xf>
    <xf numFmtId="189" fontId="17" fillId="0" borderId="58" xfId="0" applyNumberFormat="1" applyFont="1" applyBorder="1" applyAlignment="1" applyProtection="1">
      <alignment horizontal="center" vertical="center" wrapText="1"/>
      <protection locked="0"/>
    </xf>
    <xf numFmtId="49" fontId="71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17" fillId="0" borderId="51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58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17" fillId="0" borderId="59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176" fontId="71" fillId="0" borderId="48" xfId="0" applyNumberFormat="1" applyFont="1" applyBorder="1" applyAlignment="1" applyProtection="1">
      <alignment horizontal="center" vertical="center" wrapText="1"/>
      <protection locked="0"/>
    </xf>
    <xf numFmtId="176" fontId="71" fillId="0" borderId="51" xfId="0" applyNumberFormat="1" applyFont="1" applyBorder="1" applyAlignment="1" applyProtection="1">
      <alignment horizontal="center" vertical="center" wrapText="1"/>
      <protection locked="0"/>
    </xf>
    <xf numFmtId="176" fontId="17" fillId="0" borderId="38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51" xfId="0" applyNumberFormat="1" applyFont="1" applyFill="1" applyBorder="1" applyAlignment="1" applyProtection="1">
      <alignment horizontal="center" vertical="center"/>
      <protection locked="0"/>
    </xf>
    <xf numFmtId="176" fontId="17" fillId="0" borderId="51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51" xfId="0" applyNumberFormat="1" applyFont="1" applyBorder="1" applyAlignment="1" applyProtection="1">
      <alignment horizontal="center" vertical="center" wrapText="1"/>
      <protection locked="0"/>
    </xf>
    <xf numFmtId="176" fontId="17" fillId="0" borderId="41" xfId="0" applyNumberFormat="1" applyFont="1" applyFill="1" applyBorder="1" applyAlignment="1" applyProtection="1">
      <alignment horizontal="right" vertical="center"/>
      <protection locked="0"/>
    </xf>
    <xf numFmtId="176" fontId="17" fillId="0" borderId="28" xfId="0" applyNumberFormat="1" applyFont="1" applyFill="1" applyBorder="1" applyAlignment="1" applyProtection="1">
      <alignment horizontal="right" vertical="center"/>
      <protection locked="0"/>
    </xf>
    <xf numFmtId="176" fontId="17" fillId="0" borderId="25" xfId="0" applyNumberFormat="1" applyFont="1" applyFill="1" applyBorder="1" applyAlignment="1" applyProtection="1">
      <alignment horizontal="right"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7" fillId="0" borderId="27" xfId="0" applyNumberFormat="1" applyFont="1" applyBorder="1" applyAlignment="1" applyProtection="1">
      <alignment horizontal="right" vertical="center" wrapText="1"/>
      <protection locked="0"/>
    </xf>
    <xf numFmtId="176" fontId="17" fillId="0" borderId="13" xfId="0" applyNumberFormat="1" applyFont="1" applyBorder="1" applyAlignment="1" applyProtection="1">
      <alignment horizontal="right" vertical="center" wrapText="1"/>
      <protection locked="0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178" fontId="17" fillId="0" borderId="28" xfId="0" applyNumberFormat="1" applyFont="1" applyFill="1" applyBorder="1" applyAlignment="1" applyProtection="1">
      <alignment horizontal="right" vertical="center"/>
      <protection locked="0"/>
    </xf>
    <xf numFmtId="178" fontId="17" fillId="0" borderId="0" xfId="0" applyNumberFormat="1" applyFont="1" applyFill="1" applyBorder="1" applyAlignment="1" applyProtection="1">
      <alignment horizontal="right" vertical="center"/>
      <protection locked="0"/>
    </xf>
    <xf numFmtId="178" fontId="17" fillId="0" borderId="13" xfId="0" applyNumberFormat="1" applyFont="1" applyBorder="1" applyAlignment="1" applyProtection="1">
      <alignment horizontal="right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right" wrapText="1"/>
      <protection locked="0"/>
    </xf>
    <xf numFmtId="0" fontId="17" fillId="0" borderId="56" xfId="0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20" borderId="31" xfId="0" applyFont="1" applyFill="1" applyBorder="1" applyAlignment="1" applyProtection="1">
      <alignment horizontal="center" vertical="center" wrapText="1"/>
      <protection locked="0"/>
    </xf>
    <xf numFmtId="0" fontId="17" fillId="20" borderId="18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right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vertical="center" wrapText="1"/>
      <protection locked="0"/>
    </xf>
    <xf numFmtId="0" fontId="71" fillId="0" borderId="26" xfId="0" applyFont="1" applyBorder="1" applyAlignment="1" applyProtection="1">
      <alignment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71" fillId="0" borderId="24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1" fillId="0" borderId="24" xfId="0" applyFont="1" applyBorder="1" applyAlignment="1" applyProtection="1">
      <alignment horizontal="left" vertical="center" wrapText="1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17" fillId="0" borderId="36" xfId="42" applyFont="1" applyBorder="1" applyAlignment="1" applyProtection="1">
      <alignment horizontal="center" vertical="center" wrapText="1"/>
      <protection locked="0"/>
    </xf>
    <xf numFmtId="0" fontId="17" fillId="0" borderId="39" xfId="42" applyFont="1" applyBorder="1" applyAlignment="1" applyProtection="1">
      <alignment horizontal="center" vertical="center"/>
      <protection locked="0"/>
    </xf>
    <xf numFmtId="0" fontId="17" fillId="0" borderId="37" xfId="42" applyFont="1" applyBorder="1" applyAlignment="1" applyProtection="1">
      <alignment horizontal="center" vertical="center"/>
      <protection locked="0"/>
    </xf>
    <xf numFmtId="0" fontId="17" fillId="0" borderId="47" xfId="42" applyFont="1" applyBorder="1" applyAlignment="1" applyProtection="1">
      <alignment horizontal="center" vertical="center"/>
      <protection locked="0"/>
    </xf>
    <xf numFmtId="0" fontId="17" fillId="0" borderId="38" xfId="42" applyFont="1" applyBorder="1" applyAlignment="1" applyProtection="1">
      <alignment horizontal="center" vertical="center"/>
      <protection locked="0"/>
    </xf>
    <xf numFmtId="0" fontId="17" fillId="0" borderId="37" xfId="42" applyFont="1" applyBorder="1" applyAlignment="1" applyProtection="1">
      <alignment horizontal="center" vertical="center" wrapText="1"/>
      <protection locked="0"/>
    </xf>
    <xf numFmtId="0" fontId="17" fillId="0" borderId="24" xfId="42" applyFont="1" applyBorder="1" applyAlignment="1" applyProtection="1">
      <alignment horizontal="center" vertical="center" wrapText="1"/>
      <protection locked="0"/>
    </xf>
    <xf numFmtId="0" fontId="17" fillId="0" borderId="26" xfId="42" applyFont="1" applyBorder="1" applyAlignment="1" applyProtection="1">
      <alignment horizontal="center" vertical="center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sample" xfId="37"/>
    <cellStyle name="一般 10" xfId="38"/>
    <cellStyle name="一般 2" xfId="39"/>
    <cellStyle name="一般 2 2" xfId="40"/>
    <cellStyle name="一般 3" xfId="41"/>
    <cellStyle name="一般 4" xfId="42"/>
    <cellStyle name="一般 5" xfId="43"/>
    <cellStyle name="一般 6" xfId="44"/>
    <cellStyle name="一般 7" xfId="45"/>
    <cellStyle name="一般 7 2" xfId="46"/>
    <cellStyle name="一般 8" xfId="47"/>
    <cellStyle name="一般 9" xfId="48"/>
    <cellStyle name="Comma" xfId="49"/>
    <cellStyle name="千分位 2" xfId="50"/>
    <cellStyle name="千分位 3" xfId="51"/>
    <cellStyle name="Comma [0]" xfId="52"/>
    <cellStyle name="千分位[0] 2" xfId="53"/>
    <cellStyle name="Followed Hyperlink" xfId="54"/>
    <cellStyle name="中等" xfId="55"/>
    <cellStyle name="合計" xfId="56"/>
    <cellStyle name="好" xfId="57"/>
    <cellStyle name="年資料" xfId="58"/>
    <cellStyle name="Percent" xfId="59"/>
    <cellStyle name="計算方式" xfId="60"/>
    <cellStyle name="Currency" xfId="61"/>
    <cellStyle name="Currency [0]" xfId="62"/>
    <cellStyle name="貨幣[0]_Apply" xfId="63"/>
    <cellStyle name="連結的儲存格" xfId="64"/>
    <cellStyle name="備註" xfId="65"/>
    <cellStyle name="Hyperlink" xfId="66"/>
    <cellStyle name="㽎㼿㼿?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1 1" xfId="77"/>
    <cellStyle name="標題 2" xfId="78"/>
    <cellStyle name="標題 3" xfId="79"/>
    <cellStyle name="標題 4" xfId="80"/>
    <cellStyle name="標題 5" xfId="81"/>
    <cellStyle name="輸入" xfId="82"/>
    <cellStyle name="輸出" xfId="83"/>
    <cellStyle name="㼿" xfId="84"/>
    <cellStyle name="㼿㼿" xfId="85"/>
    <cellStyle name="㼿㼿㼿?" xfId="86"/>
    <cellStyle name="檢查儲存格" xfId="87"/>
    <cellStyle name="壞" xfId="88"/>
    <cellStyle name="警告文字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view="pageBreakPreview" zoomScale="90" zoomScaleNormal="80" zoomScaleSheetLayoutView="90" zoomScalePageLayoutView="0" workbookViewId="0" topLeftCell="A1">
      <pane xSplit="2" ySplit="7" topLeftCell="C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6.5"/>
  <cols>
    <col min="1" max="1" width="0.5" style="1" customWidth="1"/>
    <col min="2" max="2" width="20.625" style="1" customWidth="1"/>
    <col min="3" max="3" width="11.625" style="1" customWidth="1"/>
    <col min="4" max="4" width="9.625" style="1" customWidth="1"/>
    <col min="5" max="5" width="11.625" style="1" customWidth="1"/>
    <col min="6" max="7" width="10.625" style="1" customWidth="1"/>
    <col min="8" max="8" width="11.625" style="1" customWidth="1"/>
    <col min="9" max="16384" width="9.00390625" style="1" customWidth="1"/>
  </cols>
  <sheetData>
    <row r="1" spans="1:8" ht="18" customHeight="1">
      <c r="A1" s="1" t="s">
        <v>260</v>
      </c>
      <c r="D1" s="4"/>
      <c r="H1" s="4" t="s">
        <v>147</v>
      </c>
    </row>
    <row r="2" spans="1:8" s="419" customFormat="1" ht="34.5" customHeight="1">
      <c r="A2" s="447" t="s">
        <v>623</v>
      </c>
      <c r="B2" s="447"/>
      <c r="C2" s="447"/>
      <c r="D2" s="447"/>
      <c r="E2" s="447"/>
      <c r="F2" s="447"/>
      <c r="G2" s="447"/>
      <c r="H2" s="447"/>
    </row>
    <row r="3" spans="1:8" ht="13.5" customHeight="1">
      <c r="A3" s="128"/>
      <c r="B3" s="128"/>
      <c r="C3" s="128"/>
      <c r="D3" s="128"/>
      <c r="E3" s="128"/>
      <c r="F3" s="128"/>
      <c r="G3" s="128"/>
      <c r="H3" s="4" t="s">
        <v>402</v>
      </c>
    </row>
    <row r="4" spans="4:8" ht="13.5" customHeight="1" thickBot="1">
      <c r="D4" s="172"/>
      <c r="H4" s="370" t="s">
        <v>146</v>
      </c>
    </row>
    <row r="5" spans="1:8" ht="30" customHeight="1">
      <c r="A5" s="448"/>
      <c r="B5" s="448" t="s">
        <v>585</v>
      </c>
      <c r="C5" s="453" t="s">
        <v>615</v>
      </c>
      <c r="D5" s="444" t="s">
        <v>616</v>
      </c>
      <c r="E5" s="445"/>
      <c r="F5" s="445"/>
      <c r="G5" s="446"/>
      <c r="H5" s="444" t="s">
        <v>617</v>
      </c>
    </row>
    <row r="6" spans="1:8" ht="39.75" customHeight="1">
      <c r="A6" s="449"/>
      <c r="B6" s="451"/>
      <c r="C6" s="454"/>
      <c r="D6" s="458" t="s">
        <v>618</v>
      </c>
      <c r="E6" s="460" t="s">
        <v>619</v>
      </c>
      <c r="F6" s="458" t="s">
        <v>620</v>
      </c>
      <c r="G6" s="458"/>
      <c r="H6" s="456"/>
    </row>
    <row r="7" spans="1:8" ht="39.75" customHeight="1" thickBot="1">
      <c r="A7" s="450"/>
      <c r="B7" s="452"/>
      <c r="C7" s="455"/>
      <c r="D7" s="459"/>
      <c r="E7" s="461"/>
      <c r="F7" s="106" t="s">
        <v>621</v>
      </c>
      <c r="G7" s="106" t="s">
        <v>622</v>
      </c>
      <c r="H7" s="457"/>
    </row>
    <row r="8" spans="1:8" ht="79.5" customHeight="1">
      <c r="A8" s="39"/>
      <c r="B8" s="189" t="s">
        <v>624</v>
      </c>
      <c r="C8" s="113">
        <v>37544.95</v>
      </c>
      <c r="D8" s="114">
        <v>30088.58</v>
      </c>
      <c r="E8" s="114">
        <v>29555.35</v>
      </c>
      <c r="F8" s="114">
        <v>533.23</v>
      </c>
      <c r="G8" s="114" t="s">
        <v>50</v>
      </c>
      <c r="H8" s="114">
        <v>7456.37</v>
      </c>
    </row>
    <row r="9" spans="1:8" ht="79.5" customHeight="1">
      <c r="A9" s="39"/>
      <c r="B9" s="189" t="s">
        <v>625</v>
      </c>
      <c r="C9" s="113">
        <v>37438.16</v>
      </c>
      <c r="D9" s="114">
        <v>29997.78</v>
      </c>
      <c r="E9" s="114">
        <v>29464.55</v>
      </c>
      <c r="F9" s="114">
        <v>533.23</v>
      </c>
      <c r="G9" s="372" t="s">
        <v>50</v>
      </c>
      <c r="H9" s="114">
        <v>7440.39</v>
      </c>
    </row>
    <row r="10" spans="1:8" ht="79.5" customHeight="1">
      <c r="A10" s="39"/>
      <c r="B10" s="189" t="s">
        <v>626</v>
      </c>
      <c r="C10" s="113">
        <v>37375</v>
      </c>
      <c r="D10" s="114">
        <v>29819.81</v>
      </c>
      <c r="E10" s="114">
        <v>29286.58</v>
      </c>
      <c r="F10" s="114">
        <v>533.23</v>
      </c>
      <c r="G10" s="372" t="s">
        <v>50</v>
      </c>
      <c r="H10" s="114">
        <v>7555.19</v>
      </c>
    </row>
    <row r="11" spans="1:8" ht="79.5" customHeight="1">
      <c r="A11" s="39"/>
      <c r="B11" s="189" t="s">
        <v>627</v>
      </c>
      <c r="C11" s="113">
        <v>37187.81</v>
      </c>
      <c r="D11" s="114">
        <v>29671.24</v>
      </c>
      <c r="E11" s="114">
        <v>29138.21</v>
      </c>
      <c r="F11" s="114">
        <v>533.03</v>
      </c>
      <c r="G11" s="372" t="s">
        <v>50</v>
      </c>
      <c r="H11" s="114">
        <v>7516.570000000001</v>
      </c>
    </row>
    <row r="12" spans="1:8" ht="79.5" customHeight="1">
      <c r="A12" s="39"/>
      <c r="B12" s="189" t="s">
        <v>628</v>
      </c>
      <c r="C12" s="113">
        <v>36952.61</v>
      </c>
      <c r="D12" s="114">
        <v>29527.859999999997</v>
      </c>
      <c r="E12" s="114">
        <v>28994.83</v>
      </c>
      <c r="F12" s="114">
        <v>533.03</v>
      </c>
      <c r="G12" s="372" t="s">
        <v>50</v>
      </c>
      <c r="H12" s="114">
        <v>7424.75</v>
      </c>
    </row>
    <row r="13" spans="1:8" ht="79.5" customHeight="1">
      <c r="A13" s="39"/>
      <c r="B13" s="189" t="s">
        <v>629</v>
      </c>
      <c r="C13" s="113">
        <v>36611.25</v>
      </c>
      <c r="D13" s="114">
        <v>29304.29</v>
      </c>
      <c r="E13" s="372">
        <v>28772.36</v>
      </c>
      <c r="F13" s="372">
        <v>531.93</v>
      </c>
      <c r="G13" s="372" t="s">
        <v>50</v>
      </c>
      <c r="H13" s="372">
        <v>7306.96</v>
      </c>
    </row>
    <row r="14" spans="1:8" ht="79.5" customHeight="1" thickBot="1">
      <c r="A14" s="39"/>
      <c r="B14" s="193" t="s">
        <v>630</v>
      </c>
      <c r="C14" s="118">
        <v>36320.469999999994</v>
      </c>
      <c r="D14" s="120">
        <v>29097.24</v>
      </c>
      <c r="E14" s="120">
        <v>28566.530000000002</v>
      </c>
      <c r="F14" s="120">
        <v>530.71</v>
      </c>
      <c r="G14" s="388" t="s">
        <v>50</v>
      </c>
      <c r="H14" s="120">
        <v>7223.23</v>
      </c>
    </row>
    <row r="15" spans="1:5" s="169" customFormat="1" ht="13.5" customHeight="1">
      <c r="A15" s="385" t="s">
        <v>391</v>
      </c>
      <c r="B15" s="368"/>
      <c r="E15" s="169" t="s">
        <v>145</v>
      </c>
    </row>
    <row r="16" spans="1:2" s="169" customFormat="1" ht="13.5" customHeight="1">
      <c r="A16" s="386" t="s">
        <v>157</v>
      </c>
      <c r="B16" s="386"/>
    </row>
  </sheetData>
  <sheetProtection/>
  <mergeCells count="9">
    <mergeCell ref="D5:G5"/>
    <mergeCell ref="A2:H2"/>
    <mergeCell ref="A5:A7"/>
    <mergeCell ref="B5:B7"/>
    <mergeCell ref="C5:C7"/>
    <mergeCell ref="H5:H7"/>
    <mergeCell ref="D6:D7"/>
    <mergeCell ref="E6:E7"/>
    <mergeCell ref="F6:G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showGridLines="0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E8" sqref="E8"/>
      <selection pane="bottomLeft" activeCell="G19" sqref="G19"/>
    </sheetView>
  </sheetViews>
  <sheetFormatPr defaultColWidth="9.00390625" defaultRowHeight="16.5"/>
  <cols>
    <col min="1" max="1" width="0.37109375" style="1" customWidth="1"/>
    <col min="2" max="2" width="16.125" style="1" customWidth="1"/>
    <col min="3" max="6" width="17.625" style="1" customWidth="1"/>
    <col min="7" max="12" width="14.625" style="1" customWidth="1"/>
    <col min="13" max="16384" width="9.00390625" style="1" customWidth="1"/>
  </cols>
  <sheetData>
    <row r="1" spans="1:12" ht="18" customHeight="1">
      <c r="A1" s="1" t="s">
        <v>260</v>
      </c>
      <c r="B1" s="4"/>
      <c r="L1" s="285" t="s">
        <v>54</v>
      </c>
    </row>
    <row r="2" spans="2:12" s="419" customFormat="1" ht="24.75" customHeight="1">
      <c r="B2" s="531" t="s">
        <v>806</v>
      </c>
      <c r="C2" s="531"/>
      <c r="D2" s="531"/>
      <c r="E2" s="531"/>
      <c r="F2" s="531"/>
      <c r="G2" s="496" t="s">
        <v>75</v>
      </c>
      <c r="H2" s="496"/>
      <c r="I2" s="496"/>
      <c r="J2" s="496"/>
      <c r="K2" s="496"/>
      <c r="L2" s="496"/>
    </row>
    <row r="3" spans="2:12" ht="15" customHeight="1" thickBot="1">
      <c r="B3" s="89"/>
      <c r="F3" s="4" t="s">
        <v>489</v>
      </c>
      <c r="K3" s="117"/>
      <c r="L3" s="4" t="s">
        <v>490</v>
      </c>
    </row>
    <row r="4" spans="1:12" ht="22.5" customHeight="1">
      <c r="A4" s="165"/>
      <c r="B4" s="286" t="s">
        <v>36</v>
      </c>
      <c r="C4" s="547" t="s">
        <v>491</v>
      </c>
      <c r="D4" s="445"/>
      <c r="E4" s="445"/>
      <c r="F4" s="445"/>
      <c r="G4" s="445" t="s">
        <v>72</v>
      </c>
      <c r="H4" s="446"/>
      <c r="I4" s="444" t="s">
        <v>492</v>
      </c>
      <c r="J4" s="445"/>
      <c r="K4" s="445"/>
      <c r="L4" s="445"/>
    </row>
    <row r="5" spans="1:12" ht="22.5" customHeight="1">
      <c r="A5" s="75"/>
      <c r="B5" s="287"/>
      <c r="C5" s="546" t="s">
        <v>493</v>
      </c>
      <c r="D5" s="476"/>
      <c r="E5" s="476"/>
      <c r="F5" s="460"/>
      <c r="G5" s="476" t="s">
        <v>494</v>
      </c>
      <c r="H5" s="460"/>
      <c r="I5" s="511" t="s">
        <v>495</v>
      </c>
      <c r="J5" s="513"/>
      <c r="K5" s="512"/>
      <c r="L5" s="511" t="s">
        <v>496</v>
      </c>
    </row>
    <row r="6" spans="1:12" ht="22.5" customHeight="1">
      <c r="A6" s="75"/>
      <c r="B6" s="40" t="s">
        <v>760</v>
      </c>
      <c r="C6" s="545" t="s">
        <v>761</v>
      </c>
      <c r="D6" s="509"/>
      <c r="E6" s="507" t="s">
        <v>497</v>
      </c>
      <c r="F6" s="509"/>
      <c r="G6" s="512" t="s">
        <v>498</v>
      </c>
      <c r="H6" s="470" t="s">
        <v>499</v>
      </c>
      <c r="I6" s="507"/>
      <c r="J6" s="451"/>
      <c r="K6" s="509"/>
      <c r="L6" s="507"/>
    </row>
    <row r="7" spans="1:12" ht="22.5" customHeight="1">
      <c r="A7" s="75"/>
      <c r="B7" s="287"/>
      <c r="C7" s="540" t="s">
        <v>43</v>
      </c>
      <c r="D7" s="510"/>
      <c r="E7" s="508" t="s">
        <v>42</v>
      </c>
      <c r="F7" s="510"/>
      <c r="G7" s="509"/>
      <c r="H7" s="539"/>
      <c r="I7" s="508" t="s">
        <v>41</v>
      </c>
      <c r="J7" s="504"/>
      <c r="K7" s="510"/>
      <c r="L7" s="507" t="s">
        <v>40</v>
      </c>
    </row>
    <row r="8" spans="1:12" ht="22.5" customHeight="1">
      <c r="A8" s="75"/>
      <c r="B8" s="40" t="s">
        <v>71</v>
      </c>
      <c r="C8" s="180" t="s">
        <v>500</v>
      </c>
      <c r="D8" s="84" t="s">
        <v>501</v>
      </c>
      <c r="E8" s="84" t="s">
        <v>502</v>
      </c>
      <c r="F8" s="84" t="s">
        <v>503</v>
      </c>
      <c r="G8" s="509" t="s">
        <v>37</v>
      </c>
      <c r="H8" s="539" t="s">
        <v>38</v>
      </c>
      <c r="I8" s="84" t="s">
        <v>502</v>
      </c>
      <c r="J8" s="138" t="s">
        <v>504</v>
      </c>
      <c r="K8" s="41" t="s">
        <v>505</v>
      </c>
      <c r="L8" s="507"/>
    </row>
    <row r="9" spans="1:12" ht="22.5" customHeight="1" thickBot="1">
      <c r="A9" s="267"/>
      <c r="B9" s="140"/>
      <c r="C9" s="87" t="s">
        <v>46</v>
      </c>
      <c r="D9" s="47" t="s">
        <v>47</v>
      </c>
      <c r="E9" s="47" t="s">
        <v>76</v>
      </c>
      <c r="F9" s="47" t="s">
        <v>48</v>
      </c>
      <c r="G9" s="548"/>
      <c r="H9" s="550"/>
      <c r="I9" s="47" t="s">
        <v>76</v>
      </c>
      <c r="J9" s="48" t="s">
        <v>39</v>
      </c>
      <c r="K9" s="47" t="s">
        <v>90</v>
      </c>
      <c r="L9" s="549"/>
    </row>
    <row r="10" spans="2:12" ht="54.75" customHeight="1">
      <c r="B10" s="54" t="s">
        <v>691</v>
      </c>
      <c r="C10" s="113" t="s">
        <v>50</v>
      </c>
      <c r="D10" s="114">
        <v>241.27</v>
      </c>
      <c r="E10" s="114" t="s">
        <v>50</v>
      </c>
      <c r="F10" s="114">
        <v>118</v>
      </c>
      <c r="G10" s="114">
        <v>127.12</v>
      </c>
      <c r="H10" s="157">
        <v>1659143</v>
      </c>
      <c r="I10" s="114" t="s">
        <v>50</v>
      </c>
      <c r="J10" s="114" t="s">
        <v>50</v>
      </c>
      <c r="K10" s="157" t="s">
        <v>50</v>
      </c>
      <c r="L10" s="157" t="s">
        <v>50</v>
      </c>
    </row>
    <row r="11" spans="2:12" ht="54.75" customHeight="1">
      <c r="B11" s="54" t="s">
        <v>692</v>
      </c>
      <c r="C11" s="113" t="s">
        <v>50</v>
      </c>
      <c r="D11" s="114">
        <v>1.19</v>
      </c>
      <c r="E11" s="114" t="s">
        <v>50</v>
      </c>
      <c r="F11" s="114">
        <v>74</v>
      </c>
      <c r="G11" s="114">
        <v>74.85</v>
      </c>
      <c r="H11" s="157">
        <v>927545</v>
      </c>
      <c r="I11" s="114" t="s">
        <v>50</v>
      </c>
      <c r="J11" s="114">
        <v>74</v>
      </c>
      <c r="K11" s="157" t="s">
        <v>50</v>
      </c>
      <c r="L11" s="157">
        <v>927545</v>
      </c>
    </row>
    <row r="12" spans="2:12" ht="54.75" customHeight="1">
      <c r="B12" s="54" t="s">
        <v>693</v>
      </c>
      <c r="C12" s="113" t="s">
        <v>50</v>
      </c>
      <c r="D12" s="114" t="s">
        <v>50</v>
      </c>
      <c r="E12" s="114" t="s">
        <v>50</v>
      </c>
      <c r="F12" s="114" t="s">
        <v>50</v>
      </c>
      <c r="G12" s="114">
        <v>140.55</v>
      </c>
      <c r="H12" s="157">
        <v>1672274</v>
      </c>
      <c r="I12" s="114" t="s">
        <v>50</v>
      </c>
      <c r="J12" s="114" t="s">
        <v>50</v>
      </c>
      <c r="K12" s="157" t="s">
        <v>50</v>
      </c>
      <c r="L12" s="157">
        <v>1672274</v>
      </c>
    </row>
    <row r="13" spans="2:12" ht="54.75" customHeight="1">
      <c r="B13" s="54" t="s">
        <v>694</v>
      </c>
      <c r="C13" s="113" t="s">
        <v>50</v>
      </c>
      <c r="D13" s="114">
        <v>4.572699999999999</v>
      </c>
      <c r="E13" s="114">
        <v>230.9</v>
      </c>
      <c r="F13" s="114" t="s">
        <v>50</v>
      </c>
      <c r="G13" s="114">
        <v>130.9702</v>
      </c>
      <c r="H13" s="157">
        <v>1530363</v>
      </c>
      <c r="I13" s="114">
        <v>159.53</v>
      </c>
      <c r="J13" s="114" t="s">
        <v>50</v>
      </c>
      <c r="K13" s="157" t="s">
        <v>50</v>
      </c>
      <c r="L13" s="157">
        <v>1530363</v>
      </c>
    </row>
    <row r="14" spans="2:12" ht="54.75" customHeight="1">
      <c r="B14" s="54" t="s">
        <v>762</v>
      </c>
      <c r="C14" s="113" t="s">
        <v>50</v>
      </c>
      <c r="D14" s="114">
        <v>1</v>
      </c>
      <c r="E14" s="114">
        <v>124</v>
      </c>
      <c r="F14" s="114" t="s">
        <v>50</v>
      </c>
      <c r="G14" s="114">
        <v>76.96</v>
      </c>
      <c r="H14" s="157">
        <v>780121</v>
      </c>
      <c r="I14" s="114">
        <v>86.8</v>
      </c>
      <c r="J14" s="114" t="s">
        <v>50</v>
      </c>
      <c r="K14" s="157" t="s">
        <v>50</v>
      </c>
      <c r="L14" s="158">
        <v>780121</v>
      </c>
    </row>
    <row r="15" spans="2:12" ht="54.75" customHeight="1">
      <c r="B15" s="54" t="s">
        <v>763</v>
      </c>
      <c r="C15" s="113" t="s">
        <v>50</v>
      </c>
      <c r="D15" s="114">
        <v>0.89</v>
      </c>
      <c r="E15" s="114">
        <v>82</v>
      </c>
      <c r="F15" s="114" t="s">
        <v>50</v>
      </c>
      <c r="G15" s="114">
        <v>49.78</v>
      </c>
      <c r="H15" s="157">
        <v>520837</v>
      </c>
      <c r="I15" s="114">
        <v>57.4</v>
      </c>
      <c r="J15" s="114" t="s">
        <v>50</v>
      </c>
      <c r="K15" s="157" t="s">
        <v>50</v>
      </c>
      <c r="L15" s="158">
        <v>520837</v>
      </c>
    </row>
    <row r="16" spans="2:12" ht="54.75" customHeight="1">
      <c r="B16" s="55" t="s">
        <v>764</v>
      </c>
      <c r="C16" s="113" t="s">
        <v>50</v>
      </c>
      <c r="D16" s="114">
        <v>0.08</v>
      </c>
      <c r="E16" s="114">
        <v>14.4</v>
      </c>
      <c r="F16" s="114" t="s">
        <v>50</v>
      </c>
      <c r="G16" s="114">
        <v>55.910000000000004</v>
      </c>
      <c r="H16" s="157">
        <v>610010</v>
      </c>
      <c r="I16" s="114">
        <v>10.08</v>
      </c>
      <c r="J16" s="114" t="s">
        <v>50</v>
      </c>
      <c r="K16" s="157" t="s">
        <v>50</v>
      </c>
      <c r="L16" s="157">
        <v>610010</v>
      </c>
    </row>
    <row r="17" spans="2:12" ht="54.75" customHeight="1">
      <c r="B17" s="54" t="s">
        <v>765</v>
      </c>
      <c r="C17" s="113" t="s">
        <v>50</v>
      </c>
      <c r="D17" s="114" t="s">
        <v>50</v>
      </c>
      <c r="E17" s="114" t="s">
        <v>50</v>
      </c>
      <c r="F17" s="114" t="s">
        <v>50</v>
      </c>
      <c r="G17" s="114">
        <v>81.5</v>
      </c>
      <c r="H17" s="157">
        <v>912556</v>
      </c>
      <c r="I17" s="114" t="s">
        <v>50</v>
      </c>
      <c r="J17" s="114" t="s">
        <v>50</v>
      </c>
      <c r="K17" s="157" t="s">
        <v>50</v>
      </c>
      <c r="L17" s="157">
        <v>912556</v>
      </c>
    </row>
    <row r="18" spans="2:12" ht="54.75" customHeight="1">
      <c r="B18" s="54" t="s">
        <v>766</v>
      </c>
      <c r="C18" s="113" t="s">
        <v>50</v>
      </c>
      <c r="D18" s="114">
        <v>0.49</v>
      </c>
      <c r="E18" s="114">
        <v>17.6</v>
      </c>
      <c r="F18" s="114" t="s">
        <v>50</v>
      </c>
      <c r="G18" s="114">
        <v>64.03</v>
      </c>
      <c r="H18" s="157">
        <v>719495</v>
      </c>
      <c r="I18" s="114">
        <v>12.32</v>
      </c>
      <c r="J18" s="114" t="s">
        <v>50</v>
      </c>
      <c r="K18" s="157" t="s">
        <v>50</v>
      </c>
      <c r="L18" s="157">
        <v>719495</v>
      </c>
    </row>
    <row r="19" spans="2:12" ht="54.75" customHeight="1">
      <c r="B19" s="54" t="s">
        <v>506</v>
      </c>
      <c r="C19" s="113" t="s">
        <v>187</v>
      </c>
      <c r="D19" s="114" t="s">
        <v>187</v>
      </c>
      <c r="E19" s="114" t="s">
        <v>187</v>
      </c>
      <c r="F19" s="114" t="s">
        <v>187</v>
      </c>
      <c r="G19" s="114">
        <v>59.36</v>
      </c>
      <c r="H19" s="157">
        <v>665867</v>
      </c>
      <c r="I19" s="114" t="s">
        <v>187</v>
      </c>
      <c r="J19" s="114" t="s">
        <v>187</v>
      </c>
      <c r="K19" s="114" t="s">
        <v>187</v>
      </c>
      <c r="L19" s="157">
        <v>665867</v>
      </c>
    </row>
    <row r="20" spans="1:12" ht="3.75" customHeight="1" thickBot="1">
      <c r="A20" s="267"/>
      <c r="B20" s="408"/>
      <c r="C20" s="409"/>
      <c r="D20" s="206"/>
      <c r="E20" s="135"/>
      <c r="F20" s="206"/>
      <c r="G20" s="206"/>
      <c r="H20" s="135"/>
      <c r="I20" s="206"/>
      <c r="J20" s="135"/>
      <c r="K20" s="135"/>
      <c r="L20" s="135"/>
    </row>
    <row r="21" spans="2:12" ht="15" customHeight="1">
      <c r="B21" s="105" t="s">
        <v>523</v>
      </c>
      <c r="C21" s="165"/>
      <c r="D21" s="165"/>
      <c r="E21" s="165"/>
      <c r="F21" s="165"/>
      <c r="G21" s="33" t="s">
        <v>644</v>
      </c>
      <c r="H21" s="165"/>
      <c r="I21" s="165"/>
      <c r="J21" s="165"/>
      <c r="K21" s="165"/>
      <c r="L21" s="165"/>
    </row>
    <row r="22" ht="13.5" customHeight="1"/>
    <row r="23" ht="12.75" hidden="1"/>
    <row r="24" spans="2:12" ht="12.75" hidden="1">
      <c r="B24" s="1" t="s">
        <v>162</v>
      </c>
      <c r="C24" s="410" t="s">
        <v>0</v>
      </c>
      <c r="D24" s="410" t="s">
        <v>0</v>
      </c>
      <c r="E24" s="410" t="s">
        <v>0</v>
      </c>
      <c r="F24" s="410" t="s">
        <v>0</v>
      </c>
      <c r="G24" s="410">
        <v>9.95</v>
      </c>
      <c r="H24" s="410">
        <v>119868</v>
      </c>
      <c r="I24" s="410" t="s">
        <v>0</v>
      </c>
      <c r="J24" s="410" t="s">
        <v>0</v>
      </c>
      <c r="K24" s="410" t="s">
        <v>0</v>
      </c>
      <c r="L24" s="410">
        <v>119868</v>
      </c>
    </row>
    <row r="25" spans="2:12" ht="12.75" hidden="1">
      <c r="B25" s="1" t="s">
        <v>163</v>
      </c>
      <c r="C25" s="410" t="s">
        <v>0</v>
      </c>
      <c r="D25" s="410" t="s">
        <v>0</v>
      </c>
      <c r="E25" s="410" t="s">
        <v>0</v>
      </c>
      <c r="F25" s="410" t="s">
        <v>0</v>
      </c>
      <c r="G25" s="410">
        <v>12.32</v>
      </c>
      <c r="H25" s="410">
        <v>137794</v>
      </c>
      <c r="I25" s="410" t="s">
        <v>0</v>
      </c>
      <c r="J25" s="410" t="s">
        <v>0</v>
      </c>
      <c r="K25" s="410" t="s">
        <v>0</v>
      </c>
      <c r="L25" s="410">
        <v>137794</v>
      </c>
    </row>
    <row r="26" spans="2:12" ht="12.75" hidden="1">
      <c r="B26" s="1" t="s">
        <v>164</v>
      </c>
      <c r="C26" s="410" t="s">
        <v>160</v>
      </c>
      <c r="D26" s="410" t="s">
        <v>161</v>
      </c>
      <c r="E26" s="410" t="s">
        <v>161</v>
      </c>
      <c r="F26" s="410" t="s">
        <v>160</v>
      </c>
      <c r="G26" s="410">
        <v>19.74</v>
      </c>
      <c r="H26" s="410">
        <v>221453</v>
      </c>
      <c r="I26" s="410" t="s">
        <v>160</v>
      </c>
      <c r="J26" s="410" t="s">
        <v>160</v>
      </c>
      <c r="K26" s="410" t="s">
        <v>161</v>
      </c>
      <c r="L26" s="410">
        <v>221453</v>
      </c>
    </row>
    <row r="27" spans="2:12" ht="12.75" hidden="1">
      <c r="B27" s="1" t="s">
        <v>165</v>
      </c>
      <c r="C27" s="410" t="s">
        <v>160</v>
      </c>
      <c r="D27" s="410">
        <v>0.49</v>
      </c>
      <c r="E27" s="410">
        <v>17.6</v>
      </c>
      <c r="F27" s="410" t="s">
        <v>160</v>
      </c>
      <c r="G27" s="410">
        <v>22.02</v>
      </c>
      <c r="H27" s="410">
        <v>240380</v>
      </c>
      <c r="I27" s="410">
        <v>12.32</v>
      </c>
      <c r="J27" s="410" t="s">
        <v>160</v>
      </c>
      <c r="K27" s="410" t="s">
        <v>161</v>
      </c>
      <c r="L27" s="410">
        <v>240380</v>
      </c>
    </row>
    <row r="28" ht="12.75" hidden="1"/>
  </sheetData>
  <sheetProtection/>
  <mergeCells count="19">
    <mergeCell ref="I5:K6"/>
    <mergeCell ref="I7:K7"/>
    <mergeCell ref="G2:L2"/>
    <mergeCell ref="G8:G9"/>
    <mergeCell ref="E6:F6"/>
    <mergeCell ref="H6:H7"/>
    <mergeCell ref="I4:L4"/>
    <mergeCell ref="L5:L6"/>
    <mergeCell ref="L7:L9"/>
    <mergeCell ref="H8:H9"/>
    <mergeCell ref="G5:H5"/>
    <mergeCell ref="B2:F2"/>
    <mergeCell ref="E7:F7"/>
    <mergeCell ref="C7:D7"/>
    <mergeCell ref="G6:G7"/>
    <mergeCell ref="C6:D6"/>
    <mergeCell ref="C5:F5"/>
    <mergeCell ref="C4:F4"/>
    <mergeCell ref="G4:H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0"/>
  <sheetViews>
    <sheetView showGridLines="0" view="pageBreakPreview" zoomScale="80" zoomScaleNormal="90" zoomScaleSheetLayoutView="80" zoomScalePageLayoutView="0" workbookViewId="0" topLeftCell="A1">
      <pane ySplit="6" topLeftCell="A7" activePane="bottomLeft" state="frozen"/>
      <selection pane="topLeft" activeCell="E8" sqref="E8"/>
      <selection pane="bottomLeft" activeCell="J22" sqref="J22"/>
    </sheetView>
  </sheetViews>
  <sheetFormatPr defaultColWidth="9.00390625" defaultRowHeight="16.5"/>
  <cols>
    <col min="1" max="1" width="0.12890625" style="1" customWidth="1"/>
    <col min="2" max="2" width="19.625" style="1" customWidth="1"/>
    <col min="3" max="3" width="0.37109375" style="1" customWidth="1"/>
    <col min="4" max="24" width="7.125" style="1" customWidth="1"/>
    <col min="25" max="16384" width="9.00390625" style="1" customWidth="1"/>
  </cols>
  <sheetData>
    <row r="1" spans="1:24" ht="18" customHeight="1">
      <c r="A1" s="551" t="s">
        <v>226</v>
      </c>
      <c r="B1" s="551"/>
      <c r="C1" s="551"/>
      <c r="D1" s="551"/>
      <c r="X1" s="4" t="s">
        <v>49</v>
      </c>
    </row>
    <row r="2" spans="2:24" s="419" customFormat="1" ht="24.75" customHeight="1">
      <c r="B2" s="496" t="s">
        <v>805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 t="s">
        <v>111</v>
      </c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</row>
    <row r="3" spans="1:24" ht="15" customHeight="1" thickBot="1">
      <c r="A3" s="4"/>
      <c r="B3" s="4"/>
      <c r="C3" s="4"/>
      <c r="K3" s="4"/>
      <c r="L3" s="4" t="s">
        <v>475</v>
      </c>
      <c r="M3" s="4"/>
      <c r="V3" s="75"/>
      <c r="W3" s="75"/>
      <c r="X3" s="91" t="s">
        <v>21</v>
      </c>
    </row>
    <row r="4" spans="1:24" ht="30" customHeight="1">
      <c r="A4" s="36"/>
      <c r="B4" s="448" t="s">
        <v>476</v>
      </c>
      <c r="C4" s="37"/>
      <c r="D4" s="547" t="s">
        <v>477</v>
      </c>
      <c r="E4" s="445"/>
      <c r="F4" s="446"/>
      <c r="G4" s="444" t="s">
        <v>478</v>
      </c>
      <c r="H4" s="445"/>
      <c r="I4" s="445"/>
      <c r="J4" s="444" t="s">
        <v>479</v>
      </c>
      <c r="K4" s="445"/>
      <c r="L4" s="446"/>
      <c r="M4" s="445" t="s">
        <v>480</v>
      </c>
      <c r="N4" s="445"/>
      <c r="O4" s="446"/>
      <c r="P4" s="444" t="s">
        <v>481</v>
      </c>
      <c r="Q4" s="445"/>
      <c r="R4" s="445"/>
      <c r="S4" s="444" t="s">
        <v>482</v>
      </c>
      <c r="T4" s="445"/>
      <c r="U4" s="446"/>
      <c r="V4" s="448" t="s">
        <v>483</v>
      </c>
      <c r="W4" s="448"/>
      <c r="X4" s="448"/>
    </row>
    <row r="5" spans="1:24" ht="19.5" customHeight="1">
      <c r="A5" s="39"/>
      <c r="B5" s="451"/>
      <c r="C5" s="40"/>
      <c r="D5" s="83" t="s">
        <v>261</v>
      </c>
      <c r="E5" s="41" t="s">
        <v>484</v>
      </c>
      <c r="F5" s="41" t="s">
        <v>485</v>
      </c>
      <c r="G5" s="41" t="s">
        <v>261</v>
      </c>
      <c r="H5" s="41" t="s">
        <v>484</v>
      </c>
      <c r="I5" s="41" t="s">
        <v>485</v>
      </c>
      <c r="J5" s="41" t="s">
        <v>261</v>
      </c>
      <c r="K5" s="41" t="s">
        <v>484</v>
      </c>
      <c r="L5" s="41" t="s">
        <v>485</v>
      </c>
      <c r="M5" s="42" t="s">
        <v>261</v>
      </c>
      <c r="N5" s="41" t="s">
        <v>484</v>
      </c>
      <c r="O5" s="41" t="s">
        <v>485</v>
      </c>
      <c r="P5" s="41" t="s">
        <v>261</v>
      </c>
      <c r="Q5" s="41" t="s">
        <v>484</v>
      </c>
      <c r="R5" s="41" t="s">
        <v>485</v>
      </c>
      <c r="S5" s="41" t="s">
        <v>261</v>
      </c>
      <c r="T5" s="41" t="s">
        <v>484</v>
      </c>
      <c r="U5" s="41" t="s">
        <v>485</v>
      </c>
      <c r="V5" s="41" t="s">
        <v>261</v>
      </c>
      <c r="W5" s="41" t="s">
        <v>484</v>
      </c>
      <c r="X5" s="43" t="s">
        <v>485</v>
      </c>
    </row>
    <row r="6" spans="1:24" ht="30" customHeight="1" thickBot="1">
      <c r="A6" s="39"/>
      <c r="B6" s="452"/>
      <c r="C6" s="45"/>
      <c r="D6" s="87" t="s">
        <v>22</v>
      </c>
      <c r="E6" s="47" t="s">
        <v>125</v>
      </c>
      <c r="F6" s="47" t="s">
        <v>126</v>
      </c>
      <c r="G6" s="47" t="s">
        <v>22</v>
      </c>
      <c r="H6" s="47" t="s">
        <v>125</v>
      </c>
      <c r="I6" s="47" t="s">
        <v>126</v>
      </c>
      <c r="J6" s="47" t="s">
        <v>22</v>
      </c>
      <c r="K6" s="47" t="s">
        <v>125</v>
      </c>
      <c r="L6" s="47" t="s">
        <v>126</v>
      </c>
      <c r="M6" s="48" t="s">
        <v>22</v>
      </c>
      <c r="N6" s="47" t="s">
        <v>125</v>
      </c>
      <c r="O6" s="47" t="s">
        <v>126</v>
      </c>
      <c r="P6" s="47" t="s">
        <v>22</v>
      </c>
      <c r="Q6" s="47" t="s">
        <v>125</v>
      </c>
      <c r="R6" s="47" t="s">
        <v>126</v>
      </c>
      <c r="S6" s="47" t="s">
        <v>22</v>
      </c>
      <c r="T6" s="47" t="s">
        <v>125</v>
      </c>
      <c r="U6" s="47" t="s">
        <v>126</v>
      </c>
      <c r="V6" s="47" t="s">
        <v>22</v>
      </c>
      <c r="W6" s="47" t="s">
        <v>125</v>
      </c>
      <c r="X6" s="49" t="s">
        <v>126</v>
      </c>
    </row>
    <row r="7" spans="1:24" ht="27" customHeight="1">
      <c r="A7" s="39"/>
      <c r="B7" s="108" t="s">
        <v>753</v>
      </c>
      <c r="C7" s="40"/>
      <c r="D7" s="156">
        <v>2903</v>
      </c>
      <c r="E7" s="157">
        <v>2493</v>
      </c>
      <c r="F7" s="157">
        <v>410</v>
      </c>
      <c r="G7" s="157" t="s">
        <v>50</v>
      </c>
      <c r="H7" s="157" t="s">
        <v>50</v>
      </c>
      <c r="I7" s="157" t="s">
        <v>50</v>
      </c>
      <c r="J7" s="157">
        <v>382</v>
      </c>
      <c r="K7" s="157">
        <v>382</v>
      </c>
      <c r="L7" s="157" t="s">
        <v>50</v>
      </c>
      <c r="M7" s="157">
        <v>2428</v>
      </c>
      <c r="N7" s="157">
        <v>2101</v>
      </c>
      <c r="O7" s="157">
        <v>327</v>
      </c>
      <c r="P7" s="157" t="s">
        <v>50</v>
      </c>
      <c r="Q7" s="157" t="s">
        <v>50</v>
      </c>
      <c r="R7" s="157" t="s">
        <v>50</v>
      </c>
      <c r="S7" s="157">
        <v>83</v>
      </c>
      <c r="T7" s="157" t="s">
        <v>50</v>
      </c>
      <c r="U7" s="157">
        <v>83</v>
      </c>
      <c r="V7" s="157">
        <v>10</v>
      </c>
      <c r="W7" s="157">
        <v>10</v>
      </c>
      <c r="X7" s="157" t="s">
        <v>50</v>
      </c>
    </row>
    <row r="8" spans="1:24" ht="27" customHeight="1">
      <c r="A8" s="39"/>
      <c r="B8" s="270" t="s">
        <v>754</v>
      </c>
      <c r="C8" s="40"/>
      <c r="D8" s="156">
        <v>2961</v>
      </c>
      <c r="E8" s="157">
        <v>1908</v>
      </c>
      <c r="F8" s="157">
        <v>1053</v>
      </c>
      <c r="G8" s="157" t="s">
        <v>50</v>
      </c>
      <c r="H8" s="157" t="s">
        <v>50</v>
      </c>
      <c r="I8" s="157" t="s">
        <v>50</v>
      </c>
      <c r="J8" s="157">
        <v>382</v>
      </c>
      <c r="K8" s="157">
        <v>382</v>
      </c>
      <c r="L8" s="157" t="s">
        <v>50</v>
      </c>
      <c r="M8" s="157">
        <v>2483</v>
      </c>
      <c r="N8" s="157">
        <v>1516</v>
      </c>
      <c r="O8" s="157">
        <v>967</v>
      </c>
      <c r="P8" s="157" t="s">
        <v>50</v>
      </c>
      <c r="Q8" s="157" t="s">
        <v>50</v>
      </c>
      <c r="R8" s="157" t="s">
        <v>50</v>
      </c>
      <c r="S8" s="157">
        <v>86</v>
      </c>
      <c r="T8" s="157" t="s">
        <v>50</v>
      </c>
      <c r="U8" s="157">
        <v>86</v>
      </c>
      <c r="V8" s="157">
        <v>10</v>
      </c>
      <c r="W8" s="157">
        <v>10</v>
      </c>
      <c r="X8" s="157" t="s">
        <v>50</v>
      </c>
    </row>
    <row r="9" spans="1:24" ht="27" customHeight="1">
      <c r="A9" s="39"/>
      <c r="B9" s="270" t="s">
        <v>755</v>
      </c>
      <c r="C9" s="282"/>
      <c r="D9" s="272">
        <v>2979</v>
      </c>
      <c r="E9" s="142">
        <v>1992</v>
      </c>
      <c r="F9" s="142">
        <v>987</v>
      </c>
      <c r="G9" s="142" t="s">
        <v>50</v>
      </c>
      <c r="H9" s="142" t="s">
        <v>50</v>
      </c>
      <c r="I9" s="142" t="s">
        <v>50</v>
      </c>
      <c r="J9" s="142">
        <v>461</v>
      </c>
      <c r="K9" s="142">
        <v>461</v>
      </c>
      <c r="L9" s="142" t="s">
        <v>50</v>
      </c>
      <c r="M9" s="142">
        <v>2422</v>
      </c>
      <c r="N9" s="142">
        <v>1521</v>
      </c>
      <c r="O9" s="142">
        <v>901</v>
      </c>
      <c r="P9" s="142" t="s">
        <v>50</v>
      </c>
      <c r="Q9" s="142" t="s">
        <v>50</v>
      </c>
      <c r="R9" s="142" t="s">
        <v>50</v>
      </c>
      <c r="S9" s="142">
        <v>86</v>
      </c>
      <c r="T9" s="142" t="s">
        <v>50</v>
      </c>
      <c r="U9" s="142">
        <v>86</v>
      </c>
      <c r="V9" s="142">
        <v>10</v>
      </c>
      <c r="W9" s="142">
        <v>10</v>
      </c>
      <c r="X9" s="142" t="s">
        <v>50</v>
      </c>
    </row>
    <row r="10" spans="1:24" s="274" customFormat="1" ht="27" customHeight="1">
      <c r="A10" s="283"/>
      <c r="B10" s="270" t="s">
        <v>756</v>
      </c>
      <c r="C10" s="282"/>
      <c r="D10" s="272">
        <v>3007</v>
      </c>
      <c r="E10" s="142">
        <v>2003</v>
      </c>
      <c r="F10" s="142">
        <v>1004</v>
      </c>
      <c r="G10" s="142" t="s">
        <v>50</v>
      </c>
      <c r="H10" s="142" t="s">
        <v>50</v>
      </c>
      <c r="I10" s="142" t="s">
        <v>50</v>
      </c>
      <c r="J10" s="142">
        <v>463</v>
      </c>
      <c r="K10" s="142">
        <v>463</v>
      </c>
      <c r="L10" s="142" t="s">
        <v>50</v>
      </c>
      <c r="M10" s="142">
        <v>2415</v>
      </c>
      <c r="N10" s="142">
        <v>1529</v>
      </c>
      <c r="O10" s="142">
        <v>886</v>
      </c>
      <c r="P10" s="142" t="s">
        <v>50</v>
      </c>
      <c r="Q10" s="142" t="s">
        <v>50</v>
      </c>
      <c r="R10" s="142" t="s">
        <v>50</v>
      </c>
      <c r="S10" s="142">
        <v>118</v>
      </c>
      <c r="T10" s="142" t="s">
        <v>50</v>
      </c>
      <c r="U10" s="142">
        <v>118</v>
      </c>
      <c r="V10" s="142">
        <v>11</v>
      </c>
      <c r="W10" s="142">
        <v>11</v>
      </c>
      <c r="X10" s="142" t="s">
        <v>50</v>
      </c>
    </row>
    <row r="11" spans="1:24" s="274" customFormat="1" ht="27" customHeight="1">
      <c r="A11" s="283"/>
      <c r="B11" s="275" t="s">
        <v>757</v>
      </c>
      <c r="C11" s="282"/>
      <c r="D11" s="272">
        <v>3289</v>
      </c>
      <c r="E11" s="142">
        <v>2586</v>
      </c>
      <c r="F11" s="142">
        <v>703</v>
      </c>
      <c r="G11" s="142" t="s">
        <v>50</v>
      </c>
      <c r="H11" s="142" t="s">
        <v>50</v>
      </c>
      <c r="I11" s="142" t="s">
        <v>50</v>
      </c>
      <c r="J11" s="142">
        <v>2150</v>
      </c>
      <c r="K11" s="142">
        <v>1447</v>
      </c>
      <c r="L11" s="142">
        <v>703</v>
      </c>
      <c r="M11" s="142">
        <v>1139</v>
      </c>
      <c r="N11" s="142">
        <v>1139</v>
      </c>
      <c r="O11" s="142" t="s">
        <v>50</v>
      </c>
      <c r="P11" s="142" t="s">
        <v>50</v>
      </c>
      <c r="Q11" s="142" t="s">
        <v>50</v>
      </c>
      <c r="R11" s="142" t="s">
        <v>50</v>
      </c>
      <c r="S11" s="142" t="s">
        <v>50</v>
      </c>
      <c r="T11" s="142" t="s">
        <v>50</v>
      </c>
      <c r="U11" s="142" t="s">
        <v>50</v>
      </c>
      <c r="V11" s="142" t="s">
        <v>50</v>
      </c>
      <c r="W11" s="142" t="s">
        <v>50</v>
      </c>
      <c r="X11" s="142" t="s">
        <v>50</v>
      </c>
    </row>
    <row r="12" spans="1:24" s="274" customFormat="1" ht="27" customHeight="1">
      <c r="A12" s="283"/>
      <c r="B12" s="275" t="s">
        <v>758</v>
      </c>
      <c r="C12" s="282"/>
      <c r="D12" s="272">
        <v>2736</v>
      </c>
      <c r="E12" s="142">
        <v>1874</v>
      </c>
      <c r="F12" s="142">
        <v>862</v>
      </c>
      <c r="G12" s="142" t="s">
        <v>50</v>
      </c>
      <c r="H12" s="142" t="s">
        <v>50</v>
      </c>
      <c r="I12" s="142" t="s">
        <v>50</v>
      </c>
      <c r="J12" s="142">
        <v>386</v>
      </c>
      <c r="K12" s="142">
        <v>386</v>
      </c>
      <c r="L12" s="142" t="s">
        <v>50</v>
      </c>
      <c r="M12" s="142">
        <v>2289</v>
      </c>
      <c r="N12" s="142">
        <v>1479</v>
      </c>
      <c r="O12" s="142">
        <v>810</v>
      </c>
      <c r="P12" s="142" t="s">
        <v>50</v>
      </c>
      <c r="Q12" s="142" t="s">
        <v>50</v>
      </c>
      <c r="R12" s="142" t="s">
        <v>50</v>
      </c>
      <c r="S12" s="142">
        <v>52</v>
      </c>
      <c r="T12" s="142" t="s">
        <v>50</v>
      </c>
      <c r="U12" s="142">
        <v>52</v>
      </c>
      <c r="V12" s="142">
        <v>9</v>
      </c>
      <c r="W12" s="142">
        <v>9</v>
      </c>
      <c r="X12" s="142" t="s">
        <v>50</v>
      </c>
    </row>
    <row r="13" spans="1:24" s="274" customFormat="1" ht="27" customHeight="1">
      <c r="A13" s="283"/>
      <c r="B13" s="275" t="s">
        <v>759</v>
      </c>
      <c r="C13" s="282"/>
      <c r="D13" s="272">
        <v>2714</v>
      </c>
      <c r="E13" s="142">
        <v>1959</v>
      </c>
      <c r="F13" s="142">
        <v>755</v>
      </c>
      <c r="G13" s="142" t="s">
        <v>50</v>
      </c>
      <c r="H13" s="142" t="s">
        <v>50</v>
      </c>
      <c r="I13" s="142" t="s">
        <v>50</v>
      </c>
      <c r="J13" s="142">
        <v>430</v>
      </c>
      <c r="K13" s="142">
        <v>430</v>
      </c>
      <c r="L13" s="142" t="s">
        <v>50</v>
      </c>
      <c r="M13" s="142">
        <v>2207</v>
      </c>
      <c r="N13" s="142">
        <v>1516</v>
      </c>
      <c r="O13" s="142">
        <v>691</v>
      </c>
      <c r="P13" s="142" t="s">
        <v>50</v>
      </c>
      <c r="Q13" s="142" t="s">
        <v>50</v>
      </c>
      <c r="R13" s="142" t="s">
        <v>50</v>
      </c>
      <c r="S13" s="142">
        <v>64</v>
      </c>
      <c r="T13" s="142" t="s">
        <v>50</v>
      </c>
      <c r="U13" s="142">
        <v>64</v>
      </c>
      <c r="V13" s="142">
        <v>13</v>
      </c>
      <c r="W13" s="142">
        <v>13</v>
      </c>
      <c r="X13" s="142" t="s">
        <v>50</v>
      </c>
    </row>
    <row r="14" spans="1:24" s="274" customFormat="1" ht="27" customHeight="1">
      <c r="A14" s="283"/>
      <c r="B14" s="108" t="s">
        <v>486</v>
      </c>
      <c r="C14" s="282"/>
      <c r="D14" s="142">
        <v>2270</v>
      </c>
      <c r="E14" s="142">
        <v>1462</v>
      </c>
      <c r="F14" s="142">
        <v>808</v>
      </c>
      <c r="G14" s="142" t="s">
        <v>50</v>
      </c>
      <c r="H14" s="142" t="s">
        <v>50</v>
      </c>
      <c r="I14" s="142" t="s">
        <v>50</v>
      </c>
      <c r="J14" s="142">
        <v>274</v>
      </c>
      <c r="K14" s="142">
        <v>274</v>
      </c>
      <c r="L14" s="142" t="s">
        <v>50</v>
      </c>
      <c r="M14" s="142">
        <v>1902</v>
      </c>
      <c r="N14" s="142">
        <v>1181</v>
      </c>
      <c r="O14" s="142">
        <v>721</v>
      </c>
      <c r="P14" s="142" t="s">
        <v>50</v>
      </c>
      <c r="Q14" s="142" t="s">
        <v>50</v>
      </c>
      <c r="R14" s="142" t="s">
        <v>50</v>
      </c>
      <c r="S14" s="142">
        <v>87</v>
      </c>
      <c r="T14" s="142" t="s">
        <v>50</v>
      </c>
      <c r="U14" s="142">
        <v>87</v>
      </c>
      <c r="V14" s="142">
        <v>7</v>
      </c>
      <c r="W14" s="142">
        <v>7</v>
      </c>
      <c r="X14" s="142" t="s">
        <v>50</v>
      </c>
    </row>
    <row r="15" spans="1:24" s="274" customFormat="1" ht="27" customHeight="1">
      <c r="A15" s="283"/>
      <c r="B15" s="108" t="s">
        <v>487</v>
      </c>
      <c r="C15" s="40"/>
      <c r="D15" s="157">
        <v>2214</v>
      </c>
      <c r="E15" s="157">
        <v>1174</v>
      </c>
      <c r="F15" s="157">
        <v>1040</v>
      </c>
      <c r="G15" s="157" t="s">
        <v>50</v>
      </c>
      <c r="H15" s="157" t="s">
        <v>50</v>
      </c>
      <c r="I15" s="157" t="s">
        <v>50</v>
      </c>
      <c r="J15" s="157" t="s">
        <v>50</v>
      </c>
      <c r="K15" s="157" t="s">
        <v>50</v>
      </c>
      <c r="L15" s="157" t="s">
        <v>50</v>
      </c>
      <c r="M15" s="157">
        <v>2116</v>
      </c>
      <c r="N15" s="157">
        <v>1172</v>
      </c>
      <c r="O15" s="157">
        <v>944</v>
      </c>
      <c r="P15" s="157" t="s">
        <v>50</v>
      </c>
      <c r="Q15" s="157" t="s">
        <v>50</v>
      </c>
      <c r="R15" s="157" t="s">
        <v>50</v>
      </c>
      <c r="S15" s="157">
        <v>88</v>
      </c>
      <c r="T15" s="157" t="s">
        <v>50</v>
      </c>
      <c r="U15" s="157">
        <v>88</v>
      </c>
      <c r="V15" s="157">
        <v>10</v>
      </c>
      <c r="W15" s="157">
        <v>2</v>
      </c>
      <c r="X15" s="157">
        <v>8</v>
      </c>
    </row>
    <row r="16" spans="1:28" ht="27" customHeight="1">
      <c r="A16" s="39"/>
      <c r="B16" s="108" t="s">
        <v>488</v>
      </c>
      <c r="C16" s="40"/>
      <c r="D16" s="435">
        <f>SUM(E16:F16)</f>
        <v>2392</v>
      </c>
      <c r="E16" s="157">
        <f>SUM(E17:E29)</f>
        <v>1099</v>
      </c>
      <c r="F16" s="157">
        <f>SUM(F17:F29)</f>
        <v>1293</v>
      </c>
      <c r="G16" s="157" t="s">
        <v>50</v>
      </c>
      <c r="H16" s="157" t="s">
        <v>50</v>
      </c>
      <c r="I16" s="157" t="s">
        <v>50</v>
      </c>
      <c r="J16" s="157" t="s">
        <v>50</v>
      </c>
      <c r="K16" s="157" t="s">
        <v>50</v>
      </c>
      <c r="L16" s="157" t="s">
        <v>50</v>
      </c>
      <c r="M16" s="157">
        <f>SUM(M17:M29)</f>
        <v>2301</v>
      </c>
      <c r="N16" s="157">
        <f>SUM(N17:N29)</f>
        <v>1097</v>
      </c>
      <c r="O16" s="157">
        <f>SUM(O17:O29)</f>
        <v>1204</v>
      </c>
      <c r="P16" s="157" t="s">
        <v>191</v>
      </c>
      <c r="Q16" s="157" t="s">
        <v>189</v>
      </c>
      <c r="R16" s="157" t="s">
        <v>189</v>
      </c>
      <c r="S16" s="157">
        <f>SUM(S17:S29)</f>
        <v>82</v>
      </c>
      <c r="T16" s="157" t="s">
        <v>191</v>
      </c>
      <c r="U16" s="157">
        <f>SUM(U17:U29)</f>
        <v>82</v>
      </c>
      <c r="V16" s="157">
        <f>SUM(W16:X16)</f>
        <v>9</v>
      </c>
      <c r="W16" s="157">
        <f>SUM(W17:W29)</f>
        <v>2</v>
      </c>
      <c r="X16" s="157">
        <f>SUM(X17:X29)</f>
        <v>7</v>
      </c>
      <c r="Y16" s="164"/>
      <c r="Z16" s="164"/>
      <c r="AA16" s="164"/>
      <c r="AB16" s="164"/>
    </row>
    <row r="17" spans="1:28" ht="27" customHeight="1">
      <c r="A17" s="39"/>
      <c r="B17" s="54" t="s">
        <v>366</v>
      </c>
      <c r="C17" s="40"/>
      <c r="D17" s="435">
        <f aca="true" t="shared" si="0" ref="D17:D29">SUM(E17:F17)</f>
        <v>133</v>
      </c>
      <c r="E17" s="157" t="s">
        <v>187</v>
      </c>
      <c r="F17" s="157">
        <f>SUM(I17,L17,O17,R17,U17,X17)</f>
        <v>133</v>
      </c>
      <c r="G17" s="157" t="s">
        <v>50</v>
      </c>
      <c r="H17" s="157" t="s">
        <v>50</v>
      </c>
      <c r="I17" s="157" t="s">
        <v>50</v>
      </c>
      <c r="J17" s="157" t="s">
        <v>50</v>
      </c>
      <c r="K17" s="157" t="s">
        <v>50</v>
      </c>
      <c r="L17" s="157" t="s">
        <v>50</v>
      </c>
      <c r="M17" s="157">
        <f>SUM(N17:O17)</f>
        <v>133</v>
      </c>
      <c r="N17" s="157" t="s">
        <v>189</v>
      </c>
      <c r="O17" s="157">
        <v>133</v>
      </c>
      <c r="P17" s="157" t="s">
        <v>50</v>
      </c>
      <c r="Q17" s="157" t="s">
        <v>50</v>
      </c>
      <c r="R17" s="157" t="s">
        <v>50</v>
      </c>
      <c r="S17" s="157" t="s">
        <v>191</v>
      </c>
      <c r="T17" s="157" t="s">
        <v>189</v>
      </c>
      <c r="U17" s="157" t="s">
        <v>50</v>
      </c>
      <c r="V17" s="157" t="s">
        <v>191</v>
      </c>
      <c r="W17" s="157" t="s">
        <v>193</v>
      </c>
      <c r="X17" s="157" t="s">
        <v>189</v>
      </c>
      <c r="Y17" s="164"/>
      <c r="Z17" s="164"/>
      <c r="AA17" s="164"/>
      <c r="AB17" s="164"/>
    </row>
    <row r="18" spans="1:28" ht="27" customHeight="1">
      <c r="A18" s="39"/>
      <c r="B18" s="54" t="s">
        <v>367</v>
      </c>
      <c r="C18" s="40"/>
      <c r="D18" s="435">
        <f t="shared" si="0"/>
        <v>298</v>
      </c>
      <c r="E18" s="157">
        <f>SUM(H18,K18,N18,Q18,T18,W18)</f>
        <v>245</v>
      </c>
      <c r="F18" s="157">
        <f aca="true" t="shared" si="1" ref="F18:F29">SUM(I18,L18,O18,R18,U18,X18)</f>
        <v>53</v>
      </c>
      <c r="G18" s="157" t="s">
        <v>50</v>
      </c>
      <c r="H18" s="157" t="s">
        <v>50</v>
      </c>
      <c r="I18" s="157" t="s">
        <v>50</v>
      </c>
      <c r="J18" s="157" t="s">
        <v>50</v>
      </c>
      <c r="K18" s="157" t="s">
        <v>50</v>
      </c>
      <c r="L18" s="157" t="s">
        <v>50</v>
      </c>
      <c r="M18" s="157">
        <f aca="true" t="shared" si="2" ref="M18:M28">SUM(N18:O18)</f>
        <v>297</v>
      </c>
      <c r="N18" s="157">
        <v>245</v>
      </c>
      <c r="O18" s="157">
        <v>52</v>
      </c>
      <c r="P18" s="157" t="s">
        <v>50</v>
      </c>
      <c r="Q18" s="157" t="s">
        <v>50</v>
      </c>
      <c r="R18" s="157" t="s">
        <v>50</v>
      </c>
      <c r="S18" s="157" t="s">
        <v>189</v>
      </c>
      <c r="T18" s="157" t="s">
        <v>189</v>
      </c>
      <c r="U18" s="157" t="s">
        <v>50</v>
      </c>
      <c r="V18" s="157">
        <f>SUM(W18:X18)</f>
        <v>1</v>
      </c>
      <c r="W18" s="157" t="s">
        <v>189</v>
      </c>
      <c r="X18" s="157">
        <v>1</v>
      </c>
      <c r="Y18" s="164"/>
      <c r="Z18" s="164"/>
      <c r="AA18" s="164"/>
      <c r="AB18" s="164"/>
    </row>
    <row r="19" spans="1:28" ht="27" customHeight="1">
      <c r="A19" s="39"/>
      <c r="B19" s="54" t="s">
        <v>368</v>
      </c>
      <c r="C19" s="40"/>
      <c r="D19" s="435">
        <f t="shared" si="0"/>
        <v>74</v>
      </c>
      <c r="E19" s="157" t="s">
        <v>187</v>
      </c>
      <c r="F19" s="157">
        <f t="shared" si="1"/>
        <v>74</v>
      </c>
      <c r="G19" s="157" t="s">
        <v>50</v>
      </c>
      <c r="H19" s="157" t="s">
        <v>50</v>
      </c>
      <c r="I19" s="157" t="s">
        <v>50</v>
      </c>
      <c r="J19" s="157" t="s">
        <v>50</v>
      </c>
      <c r="K19" s="157" t="s">
        <v>50</v>
      </c>
      <c r="L19" s="157" t="s">
        <v>50</v>
      </c>
      <c r="M19" s="157" t="s">
        <v>189</v>
      </c>
      <c r="N19" s="157" t="s">
        <v>191</v>
      </c>
      <c r="O19" s="157" t="s">
        <v>50</v>
      </c>
      <c r="P19" s="157" t="s">
        <v>50</v>
      </c>
      <c r="Q19" s="157" t="s">
        <v>50</v>
      </c>
      <c r="R19" s="157" t="s">
        <v>50</v>
      </c>
      <c r="S19" s="157">
        <f>SUM(T19:U19)</f>
        <v>74</v>
      </c>
      <c r="T19" s="157" t="s">
        <v>50</v>
      </c>
      <c r="U19" s="157">
        <v>74</v>
      </c>
      <c r="V19" s="157" t="s">
        <v>191</v>
      </c>
      <c r="W19" s="157" t="s">
        <v>189</v>
      </c>
      <c r="X19" s="157" t="s">
        <v>189</v>
      </c>
      <c r="Y19" s="164"/>
      <c r="Z19" s="164"/>
      <c r="AA19" s="164"/>
      <c r="AB19" s="164"/>
    </row>
    <row r="20" spans="1:28" ht="27" customHeight="1">
      <c r="A20" s="39"/>
      <c r="B20" s="54" t="s">
        <v>369</v>
      </c>
      <c r="C20" s="40"/>
      <c r="D20" s="435">
        <f t="shared" si="0"/>
        <v>103</v>
      </c>
      <c r="E20" s="157">
        <f>SUM(H20,K20,N20,Q20,T20,W20)</f>
        <v>54</v>
      </c>
      <c r="F20" s="157">
        <f t="shared" si="1"/>
        <v>49</v>
      </c>
      <c r="G20" s="157" t="s">
        <v>50</v>
      </c>
      <c r="H20" s="157" t="s">
        <v>50</v>
      </c>
      <c r="I20" s="157" t="s">
        <v>50</v>
      </c>
      <c r="J20" s="157" t="s">
        <v>50</v>
      </c>
      <c r="K20" s="157" t="s">
        <v>50</v>
      </c>
      <c r="L20" s="157" t="s">
        <v>50</v>
      </c>
      <c r="M20" s="157">
        <f t="shared" si="2"/>
        <v>102</v>
      </c>
      <c r="N20" s="157">
        <v>54</v>
      </c>
      <c r="O20" s="157">
        <v>48</v>
      </c>
      <c r="P20" s="157" t="s">
        <v>50</v>
      </c>
      <c r="Q20" s="157" t="s">
        <v>50</v>
      </c>
      <c r="R20" s="157" t="s">
        <v>50</v>
      </c>
      <c r="S20" s="157" t="s">
        <v>191</v>
      </c>
      <c r="T20" s="157" t="s">
        <v>50</v>
      </c>
      <c r="U20" s="157" t="s">
        <v>50</v>
      </c>
      <c r="V20" s="157">
        <f>SUM(W20:X20)</f>
        <v>1</v>
      </c>
      <c r="W20" s="157" t="s">
        <v>191</v>
      </c>
      <c r="X20" s="157">
        <v>1</v>
      </c>
      <c r="Y20" s="164"/>
      <c r="Z20" s="164"/>
      <c r="AA20" s="164"/>
      <c r="AB20" s="164"/>
    </row>
    <row r="21" spans="1:28" ht="27" customHeight="1">
      <c r="A21" s="39"/>
      <c r="B21" s="54" t="s">
        <v>370</v>
      </c>
      <c r="C21" s="40"/>
      <c r="D21" s="435">
        <f t="shared" si="0"/>
        <v>328</v>
      </c>
      <c r="E21" s="157" t="s">
        <v>187</v>
      </c>
      <c r="F21" s="157">
        <f t="shared" si="1"/>
        <v>328</v>
      </c>
      <c r="G21" s="157" t="s">
        <v>50</v>
      </c>
      <c r="H21" s="157" t="s">
        <v>50</v>
      </c>
      <c r="I21" s="157" t="s">
        <v>50</v>
      </c>
      <c r="J21" s="157" t="s">
        <v>50</v>
      </c>
      <c r="K21" s="157" t="s">
        <v>50</v>
      </c>
      <c r="L21" s="157" t="s">
        <v>50</v>
      </c>
      <c r="M21" s="157">
        <f t="shared" si="2"/>
        <v>328</v>
      </c>
      <c r="N21" s="157" t="s">
        <v>189</v>
      </c>
      <c r="O21" s="157">
        <v>328</v>
      </c>
      <c r="P21" s="157" t="s">
        <v>50</v>
      </c>
      <c r="Q21" s="157" t="s">
        <v>50</v>
      </c>
      <c r="R21" s="157" t="s">
        <v>50</v>
      </c>
      <c r="S21" s="157" t="s">
        <v>0</v>
      </c>
      <c r="T21" s="157" t="s">
        <v>50</v>
      </c>
      <c r="U21" s="157" t="s">
        <v>50</v>
      </c>
      <c r="V21" s="157" t="s">
        <v>191</v>
      </c>
      <c r="W21" s="157" t="s">
        <v>189</v>
      </c>
      <c r="X21" s="157" t="s">
        <v>189</v>
      </c>
      <c r="Y21" s="164"/>
      <c r="Z21" s="164"/>
      <c r="AA21" s="164"/>
      <c r="AB21" s="164"/>
    </row>
    <row r="22" spans="1:28" ht="27" customHeight="1">
      <c r="A22" s="39"/>
      <c r="B22" s="54" t="s">
        <v>371</v>
      </c>
      <c r="C22" s="40"/>
      <c r="D22" s="435">
        <f t="shared" si="0"/>
        <v>488</v>
      </c>
      <c r="E22" s="157" t="s">
        <v>187</v>
      </c>
      <c r="F22" s="157">
        <f t="shared" si="1"/>
        <v>488</v>
      </c>
      <c r="G22" s="157" t="s">
        <v>50</v>
      </c>
      <c r="H22" s="157" t="s">
        <v>50</v>
      </c>
      <c r="I22" s="157" t="s">
        <v>50</v>
      </c>
      <c r="J22" s="157" t="s">
        <v>50</v>
      </c>
      <c r="K22" s="157" t="s">
        <v>50</v>
      </c>
      <c r="L22" s="157" t="s">
        <v>50</v>
      </c>
      <c r="M22" s="157">
        <f t="shared" si="2"/>
        <v>488</v>
      </c>
      <c r="N22" s="157" t="s">
        <v>191</v>
      </c>
      <c r="O22" s="157">
        <v>488</v>
      </c>
      <c r="P22" s="157" t="s">
        <v>50</v>
      </c>
      <c r="Q22" s="157" t="s">
        <v>50</v>
      </c>
      <c r="R22" s="157" t="s">
        <v>50</v>
      </c>
      <c r="S22" s="157" t="s">
        <v>192</v>
      </c>
      <c r="T22" s="157" t="s">
        <v>50</v>
      </c>
      <c r="U22" s="157" t="s">
        <v>50</v>
      </c>
      <c r="V22" s="157" t="s">
        <v>189</v>
      </c>
      <c r="W22" s="157" t="s">
        <v>189</v>
      </c>
      <c r="X22" s="157" t="s">
        <v>189</v>
      </c>
      <c r="Y22" s="164"/>
      <c r="Z22" s="164"/>
      <c r="AA22" s="164"/>
      <c r="AB22" s="164"/>
    </row>
    <row r="23" spans="1:28" ht="27" customHeight="1">
      <c r="A23" s="39"/>
      <c r="B23" s="54" t="s">
        <v>372</v>
      </c>
      <c r="C23" s="40"/>
      <c r="D23" s="435">
        <f t="shared" si="0"/>
        <v>7</v>
      </c>
      <c r="E23" s="157" t="s">
        <v>187</v>
      </c>
      <c r="F23" s="157">
        <f t="shared" si="1"/>
        <v>7</v>
      </c>
      <c r="G23" s="157" t="s">
        <v>50</v>
      </c>
      <c r="H23" s="157" t="s">
        <v>50</v>
      </c>
      <c r="I23" s="157" t="s">
        <v>50</v>
      </c>
      <c r="J23" s="157" t="s">
        <v>50</v>
      </c>
      <c r="K23" s="157" t="s">
        <v>50</v>
      </c>
      <c r="L23" s="157" t="s">
        <v>50</v>
      </c>
      <c r="M23" s="157">
        <f t="shared" si="2"/>
        <v>7</v>
      </c>
      <c r="N23" s="157" t="s">
        <v>191</v>
      </c>
      <c r="O23" s="157">
        <v>7</v>
      </c>
      <c r="P23" s="157" t="s">
        <v>50</v>
      </c>
      <c r="Q23" s="157" t="s">
        <v>50</v>
      </c>
      <c r="R23" s="157" t="s">
        <v>50</v>
      </c>
      <c r="S23" s="157" t="s">
        <v>191</v>
      </c>
      <c r="T23" s="157" t="s">
        <v>50</v>
      </c>
      <c r="U23" s="157" t="s">
        <v>50</v>
      </c>
      <c r="V23" s="157" t="s">
        <v>191</v>
      </c>
      <c r="W23" s="157" t="s">
        <v>189</v>
      </c>
      <c r="X23" s="157" t="s">
        <v>191</v>
      </c>
      <c r="Y23" s="164"/>
      <c r="Z23" s="164"/>
      <c r="AA23" s="164"/>
      <c r="AB23" s="164"/>
    </row>
    <row r="24" spans="1:28" ht="27" customHeight="1">
      <c r="A24" s="39"/>
      <c r="B24" s="54" t="s">
        <v>373</v>
      </c>
      <c r="C24" s="40"/>
      <c r="D24" s="435">
        <f t="shared" si="0"/>
        <v>9</v>
      </c>
      <c r="E24" s="157" t="s">
        <v>187</v>
      </c>
      <c r="F24" s="157">
        <f t="shared" si="1"/>
        <v>9</v>
      </c>
      <c r="G24" s="157" t="s">
        <v>50</v>
      </c>
      <c r="H24" s="157" t="s">
        <v>50</v>
      </c>
      <c r="I24" s="157" t="s">
        <v>50</v>
      </c>
      <c r="J24" s="157" t="s">
        <v>50</v>
      </c>
      <c r="K24" s="157" t="s">
        <v>50</v>
      </c>
      <c r="L24" s="157" t="s">
        <v>50</v>
      </c>
      <c r="M24" s="157">
        <f t="shared" si="2"/>
        <v>9</v>
      </c>
      <c r="N24" s="157" t="s">
        <v>191</v>
      </c>
      <c r="O24" s="157">
        <v>9</v>
      </c>
      <c r="P24" s="157" t="s">
        <v>50</v>
      </c>
      <c r="Q24" s="157" t="s">
        <v>50</v>
      </c>
      <c r="R24" s="157" t="s">
        <v>50</v>
      </c>
      <c r="S24" s="157" t="s">
        <v>189</v>
      </c>
      <c r="T24" s="157" t="s">
        <v>50</v>
      </c>
      <c r="U24" s="157" t="s">
        <v>50</v>
      </c>
      <c r="V24" s="157" t="s">
        <v>189</v>
      </c>
      <c r="W24" s="157" t="s">
        <v>191</v>
      </c>
      <c r="X24" s="157" t="s">
        <v>191</v>
      </c>
      <c r="Y24" s="164"/>
      <c r="Z24" s="164"/>
      <c r="AA24" s="164"/>
      <c r="AB24" s="164"/>
    </row>
    <row r="25" spans="1:28" ht="27" customHeight="1">
      <c r="A25" s="39"/>
      <c r="B25" s="54" t="s">
        <v>374</v>
      </c>
      <c r="C25" s="40"/>
      <c r="D25" s="435">
        <f t="shared" si="0"/>
        <v>6</v>
      </c>
      <c r="E25" s="157" t="s">
        <v>187</v>
      </c>
      <c r="F25" s="157">
        <f t="shared" si="1"/>
        <v>6</v>
      </c>
      <c r="G25" s="157" t="s">
        <v>50</v>
      </c>
      <c r="H25" s="157" t="s">
        <v>50</v>
      </c>
      <c r="I25" s="157" t="s">
        <v>50</v>
      </c>
      <c r="J25" s="157" t="s">
        <v>50</v>
      </c>
      <c r="K25" s="157" t="s">
        <v>50</v>
      </c>
      <c r="L25" s="157" t="s">
        <v>50</v>
      </c>
      <c r="M25" s="157">
        <f t="shared" si="2"/>
        <v>6</v>
      </c>
      <c r="N25" s="157" t="s">
        <v>189</v>
      </c>
      <c r="O25" s="157">
        <v>6</v>
      </c>
      <c r="P25" s="157" t="s">
        <v>50</v>
      </c>
      <c r="Q25" s="157" t="s">
        <v>50</v>
      </c>
      <c r="R25" s="157" t="s">
        <v>50</v>
      </c>
      <c r="S25" s="157" t="s">
        <v>189</v>
      </c>
      <c r="T25" s="157" t="s">
        <v>50</v>
      </c>
      <c r="U25" s="157" t="s">
        <v>50</v>
      </c>
      <c r="V25" s="157" t="s">
        <v>191</v>
      </c>
      <c r="W25" s="157" t="s">
        <v>189</v>
      </c>
      <c r="X25" s="157" t="s">
        <v>191</v>
      </c>
      <c r="Y25" s="164"/>
      <c r="Z25" s="164"/>
      <c r="AA25" s="164"/>
      <c r="AB25" s="164"/>
    </row>
    <row r="26" spans="1:28" ht="27" customHeight="1">
      <c r="A26" s="39"/>
      <c r="B26" s="54" t="s">
        <v>375</v>
      </c>
      <c r="C26" s="40"/>
      <c r="D26" s="435">
        <f t="shared" si="0"/>
        <v>116</v>
      </c>
      <c r="E26" s="157">
        <f>SUM(H26,K26,N26,Q26,T26,W26)</f>
        <v>79</v>
      </c>
      <c r="F26" s="157">
        <f t="shared" si="1"/>
        <v>37</v>
      </c>
      <c r="G26" s="157" t="s">
        <v>50</v>
      </c>
      <c r="H26" s="157" t="s">
        <v>50</v>
      </c>
      <c r="I26" s="157" t="s">
        <v>50</v>
      </c>
      <c r="J26" s="157" t="s">
        <v>50</v>
      </c>
      <c r="K26" s="157" t="s">
        <v>50</v>
      </c>
      <c r="L26" s="157" t="s">
        <v>50</v>
      </c>
      <c r="M26" s="157">
        <f t="shared" si="2"/>
        <v>114</v>
      </c>
      <c r="N26" s="157">
        <v>79</v>
      </c>
      <c r="O26" s="157">
        <v>35</v>
      </c>
      <c r="P26" s="157" t="s">
        <v>50</v>
      </c>
      <c r="Q26" s="157" t="s">
        <v>50</v>
      </c>
      <c r="R26" s="157" t="s">
        <v>50</v>
      </c>
      <c r="S26" s="157" t="s">
        <v>191</v>
      </c>
      <c r="T26" s="157" t="s">
        <v>50</v>
      </c>
      <c r="U26" s="157" t="s">
        <v>50</v>
      </c>
      <c r="V26" s="157">
        <f>SUM(W26:X26)</f>
        <v>2</v>
      </c>
      <c r="W26" s="157" t="s">
        <v>189</v>
      </c>
      <c r="X26" s="157">
        <v>2</v>
      </c>
      <c r="Y26" s="164"/>
      <c r="Z26" s="164"/>
      <c r="AA26" s="164"/>
      <c r="AB26" s="164"/>
    </row>
    <row r="27" spans="1:28" ht="27" customHeight="1">
      <c r="A27" s="39"/>
      <c r="B27" s="54" t="s">
        <v>376</v>
      </c>
      <c r="C27" s="40"/>
      <c r="D27" s="435">
        <f t="shared" si="0"/>
        <v>690</v>
      </c>
      <c r="E27" s="157">
        <f>SUM(H27,K27,N27,Q27,T27,W27)</f>
        <v>591</v>
      </c>
      <c r="F27" s="157">
        <f t="shared" si="1"/>
        <v>99</v>
      </c>
      <c r="G27" s="157" t="s">
        <v>50</v>
      </c>
      <c r="H27" s="157" t="s">
        <v>50</v>
      </c>
      <c r="I27" s="157" t="s">
        <v>50</v>
      </c>
      <c r="J27" s="157" t="s">
        <v>50</v>
      </c>
      <c r="K27" s="157" t="s">
        <v>50</v>
      </c>
      <c r="L27" s="157" t="s">
        <v>50</v>
      </c>
      <c r="M27" s="157">
        <f t="shared" si="2"/>
        <v>687</v>
      </c>
      <c r="N27" s="157">
        <v>589</v>
      </c>
      <c r="O27" s="157">
        <v>98</v>
      </c>
      <c r="P27" s="157" t="s">
        <v>50</v>
      </c>
      <c r="Q27" s="157" t="s">
        <v>50</v>
      </c>
      <c r="R27" s="157" t="s">
        <v>50</v>
      </c>
      <c r="S27" s="157" t="s">
        <v>189</v>
      </c>
      <c r="T27" s="157" t="s">
        <v>50</v>
      </c>
      <c r="U27" s="157" t="s">
        <v>50</v>
      </c>
      <c r="V27" s="157">
        <f>SUM(W27:X27)</f>
        <v>3</v>
      </c>
      <c r="W27" s="157">
        <v>2</v>
      </c>
      <c r="X27" s="157">
        <v>1</v>
      </c>
      <c r="Y27" s="164"/>
      <c r="Z27" s="164"/>
      <c r="AA27" s="164"/>
      <c r="AB27" s="164"/>
    </row>
    <row r="28" spans="1:28" ht="27" customHeight="1">
      <c r="A28" s="39"/>
      <c r="B28" s="54" t="s">
        <v>377</v>
      </c>
      <c r="C28" s="40"/>
      <c r="D28" s="435">
        <f t="shared" si="0"/>
        <v>132</v>
      </c>
      <c r="E28" s="157">
        <f>SUM(H28,K28,N28,Q28,T28,W28)</f>
        <v>130</v>
      </c>
      <c r="F28" s="157">
        <f t="shared" si="1"/>
        <v>2</v>
      </c>
      <c r="G28" s="157" t="s">
        <v>50</v>
      </c>
      <c r="H28" s="157" t="s">
        <v>50</v>
      </c>
      <c r="I28" s="157" t="s">
        <v>50</v>
      </c>
      <c r="J28" s="157" t="s">
        <v>50</v>
      </c>
      <c r="K28" s="157" t="s">
        <v>50</v>
      </c>
      <c r="L28" s="157" t="s">
        <v>50</v>
      </c>
      <c r="M28" s="157">
        <f t="shared" si="2"/>
        <v>130</v>
      </c>
      <c r="N28" s="157">
        <v>130</v>
      </c>
      <c r="O28" s="157" t="s">
        <v>50</v>
      </c>
      <c r="P28" s="157" t="s">
        <v>50</v>
      </c>
      <c r="Q28" s="157" t="s">
        <v>50</v>
      </c>
      <c r="R28" s="157" t="s">
        <v>50</v>
      </c>
      <c r="S28" s="157" t="s">
        <v>187</v>
      </c>
      <c r="T28" s="157" t="s">
        <v>50</v>
      </c>
      <c r="U28" s="157" t="s">
        <v>50</v>
      </c>
      <c r="V28" s="157">
        <f>SUM(W28:X28)</f>
        <v>2</v>
      </c>
      <c r="W28" s="157" t="s">
        <v>187</v>
      </c>
      <c r="X28" s="157">
        <v>2</v>
      </c>
      <c r="Y28" s="164"/>
      <c r="Z28" s="164"/>
      <c r="AA28" s="164"/>
      <c r="AB28" s="164"/>
    </row>
    <row r="29" spans="1:28" ht="27" customHeight="1" thickBot="1">
      <c r="A29" s="39"/>
      <c r="B29" s="70" t="s">
        <v>474</v>
      </c>
      <c r="C29" s="284"/>
      <c r="D29" s="436">
        <f t="shared" si="0"/>
        <v>8</v>
      </c>
      <c r="E29" s="175" t="s">
        <v>187</v>
      </c>
      <c r="F29" s="175">
        <f t="shared" si="1"/>
        <v>8</v>
      </c>
      <c r="G29" s="175" t="s">
        <v>50</v>
      </c>
      <c r="H29" s="175" t="s">
        <v>50</v>
      </c>
      <c r="I29" s="175" t="s">
        <v>50</v>
      </c>
      <c r="J29" s="175" t="s">
        <v>50</v>
      </c>
      <c r="K29" s="175" t="s">
        <v>50</v>
      </c>
      <c r="L29" s="175" t="s">
        <v>50</v>
      </c>
      <c r="M29" s="175" t="s">
        <v>187</v>
      </c>
      <c r="N29" s="175" t="s">
        <v>187</v>
      </c>
      <c r="O29" s="175" t="s">
        <v>50</v>
      </c>
      <c r="P29" s="175" t="s">
        <v>50</v>
      </c>
      <c r="Q29" s="175" t="s">
        <v>50</v>
      </c>
      <c r="R29" s="175" t="s">
        <v>50</v>
      </c>
      <c r="S29" s="175">
        <f>SUM(T29:U29)</f>
        <v>8</v>
      </c>
      <c r="T29" s="175" t="s">
        <v>50</v>
      </c>
      <c r="U29" s="175">
        <v>8</v>
      </c>
      <c r="V29" s="175" t="s">
        <v>187</v>
      </c>
      <c r="W29" s="175" t="s">
        <v>187</v>
      </c>
      <c r="X29" s="175" t="s">
        <v>187</v>
      </c>
      <c r="Y29" s="164"/>
      <c r="Z29" s="164"/>
      <c r="AA29" s="164"/>
      <c r="AB29" s="164"/>
    </row>
    <row r="30" spans="2:13" s="33" customFormat="1" ht="13.5" customHeight="1">
      <c r="B30" s="33" t="s">
        <v>752</v>
      </c>
      <c r="M30" s="234" t="s">
        <v>180</v>
      </c>
    </row>
    <row r="31" s="33" customFormat="1" ht="13.5" customHeight="1"/>
  </sheetData>
  <sheetProtection/>
  <mergeCells count="11">
    <mergeCell ref="G4:I4"/>
    <mergeCell ref="J4:L4"/>
    <mergeCell ref="M4:O4"/>
    <mergeCell ref="P4:R4"/>
    <mergeCell ref="S4:U4"/>
    <mergeCell ref="V4:X4"/>
    <mergeCell ref="A1:D1"/>
    <mergeCell ref="B2:L2"/>
    <mergeCell ref="M2:X2"/>
    <mergeCell ref="B4:B6"/>
    <mergeCell ref="D4:F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showGridLines="0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6" sqref="K16:K29"/>
    </sheetView>
  </sheetViews>
  <sheetFormatPr defaultColWidth="9.00390625" defaultRowHeight="16.5"/>
  <cols>
    <col min="1" max="1" width="0.5" style="1" customWidth="1"/>
    <col min="2" max="2" width="20.625" style="1" customWidth="1"/>
    <col min="3" max="3" width="0.6171875" style="1" customWidth="1"/>
    <col min="4" max="10" width="9.125" style="1" customWidth="1"/>
    <col min="11" max="17" width="11.625" style="1" customWidth="1"/>
    <col min="18" max="16384" width="9.00390625" style="1" customWidth="1"/>
  </cols>
  <sheetData>
    <row r="1" spans="1:17" ht="18" customHeight="1">
      <c r="A1" s="76" t="s">
        <v>260</v>
      </c>
      <c r="B1" s="76"/>
      <c r="Q1" s="4" t="s">
        <v>49</v>
      </c>
    </row>
    <row r="2" spans="1:20" s="419" customFormat="1" ht="24.75" customHeight="1">
      <c r="A2" s="496" t="s">
        <v>804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112</v>
      </c>
      <c r="L2" s="496"/>
      <c r="M2" s="496"/>
      <c r="N2" s="496"/>
      <c r="O2" s="496"/>
      <c r="P2" s="496"/>
      <c r="Q2" s="496"/>
      <c r="R2" s="77"/>
      <c r="S2" s="77"/>
      <c r="T2" s="77"/>
    </row>
    <row r="3" spans="10:17" ht="15" customHeight="1" thickBot="1">
      <c r="J3" s="4"/>
      <c r="P3" s="552"/>
      <c r="Q3" s="552"/>
    </row>
    <row r="4" spans="1:17" ht="21.75" customHeight="1">
      <c r="A4" s="79"/>
      <c r="B4" s="448" t="s">
        <v>184</v>
      </c>
      <c r="C4" s="78"/>
      <c r="D4" s="553" t="s">
        <v>465</v>
      </c>
      <c r="E4" s="471"/>
      <c r="F4" s="471"/>
      <c r="G4" s="471"/>
      <c r="H4" s="471"/>
      <c r="I4" s="471"/>
      <c r="J4" s="472"/>
      <c r="K4" s="471" t="s">
        <v>466</v>
      </c>
      <c r="L4" s="471"/>
      <c r="M4" s="471"/>
      <c r="N4" s="471"/>
      <c r="O4" s="471"/>
      <c r="P4" s="471"/>
      <c r="Q4" s="471"/>
    </row>
    <row r="5" spans="1:17" ht="21.75" customHeight="1">
      <c r="A5" s="90"/>
      <c r="B5" s="451"/>
      <c r="C5" s="82"/>
      <c r="D5" s="266" t="s">
        <v>261</v>
      </c>
      <c r="E5" s="183" t="s">
        <v>467</v>
      </c>
      <c r="F5" s="182" t="s">
        <v>468</v>
      </c>
      <c r="G5" s="182" t="s">
        <v>469</v>
      </c>
      <c r="H5" s="41" t="s">
        <v>434</v>
      </c>
      <c r="I5" s="41" t="s">
        <v>470</v>
      </c>
      <c r="J5" s="41" t="s">
        <v>404</v>
      </c>
      <c r="K5" s="183" t="s">
        <v>330</v>
      </c>
      <c r="L5" s="183" t="s">
        <v>467</v>
      </c>
      <c r="M5" s="182" t="s">
        <v>471</v>
      </c>
      <c r="N5" s="182" t="s">
        <v>469</v>
      </c>
      <c r="O5" s="41" t="s">
        <v>434</v>
      </c>
      <c r="P5" s="41" t="s">
        <v>470</v>
      </c>
      <c r="Q5" s="43" t="s">
        <v>404</v>
      </c>
    </row>
    <row r="6" spans="1:17" ht="36" customHeight="1" thickBot="1">
      <c r="A6" s="267"/>
      <c r="B6" s="452"/>
      <c r="C6" s="268"/>
      <c r="D6" s="269" t="s">
        <v>22</v>
      </c>
      <c r="E6" s="46" t="s">
        <v>148</v>
      </c>
      <c r="F6" s="88" t="s">
        <v>23</v>
      </c>
      <c r="G6" s="88" t="s">
        <v>24</v>
      </c>
      <c r="H6" s="47" t="s">
        <v>103</v>
      </c>
      <c r="I6" s="47" t="s">
        <v>107</v>
      </c>
      <c r="J6" s="47" t="s">
        <v>74</v>
      </c>
      <c r="K6" s="46" t="s">
        <v>22</v>
      </c>
      <c r="L6" s="46" t="s">
        <v>101</v>
      </c>
      <c r="M6" s="88" t="s">
        <v>23</v>
      </c>
      <c r="N6" s="88" t="s">
        <v>24</v>
      </c>
      <c r="O6" s="47" t="s">
        <v>102</v>
      </c>
      <c r="P6" s="47" t="s">
        <v>107</v>
      </c>
      <c r="Q6" s="49" t="s">
        <v>74</v>
      </c>
    </row>
    <row r="7" spans="1:17" ht="27" customHeight="1">
      <c r="A7" s="90"/>
      <c r="B7" s="108" t="s">
        <v>415</v>
      </c>
      <c r="C7" s="82"/>
      <c r="D7" s="156">
        <v>2336</v>
      </c>
      <c r="E7" s="157" t="s">
        <v>50</v>
      </c>
      <c r="F7" s="157">
        <v>357</v>
      </c>
      <c r="G7" s="157">
        <v>1851</v>
      </c>
      <c r="H7" s="157" t="s">
        <v>50</v>
      </c>
      <c r="I7" s="157">
        <v>118</v>
      </c>
      <c r="J7" s="157">
        <v>10</v>
      </c>
      <c r="K7" s="157">
        <v>7528</v>
      </c>
      <c r="L7" s="157" t="s">
        <v>50</v>
      </c>
      <c r="M7" s="157">
        <v>1403</v>
      </c>
      <c r="N7" s="157">
        <v>5741</v>
      </c>
      <c r="O7" s="157" t="s">
        <v>50</v>
      </c>
      <c r="P7" s="157">
        <v>354</v>
      </c>
      <c r="Q7" s="157">
        <v>30</v>
      </c>
    </row>
    <row r="8" spans="1:17" ht="27" customHeight="1">
      <c r="A8" s="90"/>
      <c r="B8" s="112" t="s">
        <v>745</v>
      </c>
      <c r="C8" s="141"/>
      <c r="D8" s="245">
        <v>2606</v>
      </c>
      <c r="E8" s="145" t="s">
        <v>50</v>
      </c>
      <c r="F8" s="145">
        <v>606</v>
      </c>
      <c r="G8" s="145">
        <v>1865</v>
      </c>
      <c r="H8" s="145" t="s">
        <v>50</v>
      </c>
      <c r="I8" s="145">
        <v>125</v>
      </c>
      <c r="J8" s="145">
        <v>10</v>
      </c>
      <c r="K8" s="145">
        <v>7591</v>
      </c>
      <c r="L8" s="145" t="s">
        <v>50</v>
      </c>
      <c r="M8" s="145">
        <v>1404</v>
      </c>
      <c r="N8" s="145">
        <v>5782</v>
      </c>
      <c r="O8" s="145" t="s">
        <v>50</v>
      </c>
      <c r="P8" s="145">
        <v>375</v>
      </c>
      <c r="Q8" s="145">
        <v>30</v>
      </c>
    </row>
    <row r="9" spans="1:17" ht="27" customHeight="1">
      <c r="A9" s="90"/>
      <c r="B9" s="270" t="s">
        <v>746</v>
      </c>
      <c r="C9" s="271"/>
      <c r="D9" s="272">
        <v>2372</v>
      </c>
      <c r="E9" s="142" t="s">
        <v>50</v>
      </c>
      <c r="F9" s="142">
        <v>359</v>
      </c>
      <c r="G9" s="142">
        <v>1871</v>
      </c>
      <c r="H9" s="142" t="s">
        <v>50</v>
      </c>
      <c r="I9" s="142">
        <v>132</v>
      </c>
      <c r="J9" s="142">
        <v>10</v>
      </c>
      <c r="K9" s="142">
        <v>7605</v>
      </c>
      <c r="L9" s="142" t="s">
        <v>50</v>
      </c>
      <c r="M9" s="142">
        <v>1406</v>
      </c>
      <c r="N9" s="142">
        <v>5775</v>
      </c>
      <c r="O9" s="142" t="s">
        <v>50</v>
      </c>
      <c r="P9" s="142">
        <v>396</v>
      </c>
      <c r="Q9" s="142">
        <v>28</v>
      </c>
    </row>
    <row r="10" spans="1:17" s="274" customFormat="1" ht="27" customHeight="1">
      <c r="A10" s="273"/>
      <c r="B10" s="270" t="s">
        <v>747</v>
      </c>
      <c r="C10" s="271"/>
      <c r="D10" s="272">
        <v>2514</v>
      </c>
      <c r="E10" s="142" t="s">
        <v>50</v>
      </c>
      <c r="F10" s="142">
        <v>357</v>
      </c>
      <c r="G10" s="142">
        <v>1970</v>
      </c>
      <c r="H10" s="142" t="s">
        <v>50</v>
      </c>
      <c r="I10" s="142">
        <v>176</v>
      </c>
      <c r="J10" s="142">
        <v>11</v>
      </c>
      <c r="K10" s="142">
        <v>8021</v>
      </c>
      <c r="L10" s="142" t="s">
        <v>50</v>
      </c>
      <c r="M10" s="142">
        <v>1410</v>
      </c>
      <c r="N10" s="142">
        <v>6054</v>
      </c>
      <c r="O10" s="142" t="s">
        <v>50</v>
      </c>
      <c r="P10" s="142">
        <v>528</v>
      </c>
      <c r="Q10" s="142">
        <v>29</v>
      </c>
    </row>
    <row r="11" spans="1:17" s="274" customFormat="1" ht="27" customHeight="1">
      <c r="A11" s="273"/>
      <c r="B11" s="270" t="s">
        <v>748</v>
      </c>
      <c r="C11" s="271"/>
      <c r="D11" s="272">
        <v>2263</v>
      </c>
      <c r="E11" s="142" t="s">
        <v>50</v>
      </c>
      <c r="F11" s="142">
        <v>357</v>
      </c>
      <c r="G11" s="142">
        <v>1895</v>
      </c>
      <c r="H11" s="142" t="s">
        <v>50</v>
      </c>
      <c r="I11" s="142" t="s">
        <v>50</v>
      </c>
      <c r="J11" s="142">
        <v>11</v>
      </c>
      <c r="K11" s="142">
        <v>5840</v>
      </c>
      <c r="L11" s="142" t="s">
        <v>50</v>
      </c>
      <c r="M11" s="142">
        <v>1419</v>
      </c>
      <c r="N11" s="142">
        <v>4391</v>
      </c>
      <c r="O11" s="142" t="s">
        <v>50</v>
      </c>
      <c r="P11" s="142" t="s">
        <v>50</v>
      </c>
      <c r="Q11" s="142">
        <v>30</v>
      </c>
    </row>
    <row r="12" spans="1:17" s="274" customFormat="1" ht="27" customHeight="1">
      <c r="A12" s="273"/>
      <c r="B12" s="275" t="s">
        <v>749</v>
      </c>
      <c r="C12" s="271"/>
      <c r="D12" s="272">
        <v>2084</v>
      </c>
      <c r="E12" s="142" t="s">
        <v>50</v>
      </c>
      <c r="F12" s="142">
        <v>422</v>
      </c>
      <c r="G12" s="142">
        <v>1583</v>
      </c>
      <c r="H12" s="145" t="s">
        <v>50</v>
      </c>
      <c r="I12" s="142">
        <v>69</v>
      </c>
      <c r="J12" s="142">
        <v>10</v>
      </c>
      <c r="K12" s="142">
        <v>6322</v>
      </c>
      <c r="L12" s="142" t="s">
        <v>50</v>
      </c>
      <c r="M12" s="142">
        <v>1445</v>
      </c>
      <c r="N12" s="142">
        <v>4648</v>
      </c>
      <c r="O12" s="142" t="s">
        <v>50</v>
      </c>
      <c r="P12" s="142">
        <v>200</v>
      </c>
      <c r="Q12" s="142">
        <v>29</v>
      </c>
    </row>
    <row r="13" spans="1:18" s="274" customFormat="1" ht="27" customHeight="1">
      <c r="A13" s="273"/>
      <c r="B13" s="275" t="s">
        <v>750</v>
      </c>
      <c r="C13" s="271"/>
      <c r="D13" s="272">
        <v>1656</v>
      </c>
      <c r="E13" s="142" t="s">
        <v>50</v>
      </c>
      <c r="F13" s="142">
        <v>626</v>
      </c>
      <c r="G13" s="142">
        <v>936</v>
      </c>
      <c r="H13" s="145" t="s">
        <v>50</v>
      </c>
      <c r="I13" s="142">
        <v>84</v>
      </c>
      <c r="J13" s="142">
        <v>10</v>
      </c>
      <c r="K13" s="142">
        <v>5887</v>
      </c>
      <c r="L13" s="142" t="s">
        <v>50</v>
      </c>
      <c r="M13" s="142">
        <v>2746</v>
      </c>
      <c r="N13" s="142">
        <v>2868</v>
      </c>
      <c r="O13" s="142" t="s">
        <v>50</v>
      </c>
      <c r="P13" s="142">
        <v>244</v>
      </c>
      <c r="Q13" s="142">
        <v>29</v>
      </c>
      <c r="R13" s="276"/>
    </row>
    <row r="14" spans="1:18" s="274" customFormat="1" ht="27" customHeight="1">
      <c r="A14" s="273"/>
      <c r="B14" s="275" t="s">
        <v>422</v>
      </c>
      <c r="C14" s="271"/>
      <c r="D14" s="272">
        <v>1614</v>
      </c>
      <c r="E14" s="142" t="s">
        <v>50</v>
      </c>
      <c r="F14" s="142">
        <v>214</v>
      </c>
      <c r="G14" s="142">
        <v>1302</v>
      </c>
      <c r="H14" s="145" t="s">
        <v>50</v>
      </c>
      <c r="I14" s="142">
        <v>85</v>
      </c>
      <c r="J14" s="142">
        <v>13</v>
      </c>
      <c r="K14" s="142">
        <v>4726</v>
      </c>
      <c r="L14" s="142" t="s">
        <v>50</v>
      </c>
      <c r="M14" s="142">
        <v>1090</v>
      </c>
      <c r="N14" s="142">
        <v>3352</v>
      </c>
      <c r="O14" s="142" t="s">
        <v>50</v>
      </c>
      <c r="P14" s="142">
        <v>255</v>
      </c>
      <c r="Q14" s="142">
        <v>29</v>
      </c>
      <c r="R14" s="276"/>
    </row>
    <row r="15" spans="1:18" s="274" customFormat="1" ht="27" customHeight="1">
      <c r="A15" s="273"/>
      <c r="B15" s="112" t="s">
        <v>751</v>
      </c>
      <c r="C15" s="141"/>
      <c r="D15" s="245">
        <v>1886</v>
      </c>
      <c r="E15" s="145" t="s">
        <v>50</v>
      </c>
      <c r="F15" s="145" t="s">
        <v>50</v>
      </c>
      <c r="G15" s="145">
        <v>1787</v>
      </c>
      <c r="H15" s="145" t="s">
        <v>50</v>
      </c>
      <c r="I15" s="145">
        <v>89</v>
      </c>
      <c r="J15" s="145">
        <v>10</v>
      </c>
      <c r="K15" s="145">
        <v>6239</v>
      </c>
      <c r="L15" s="145" t="s">
        <v>50</v>
      </c>
      <c r="M15" s="145" t="s">
        <v>50</v>
      </c>
      <c r="N15" s="145">
        <v>5939</v>
      </c>
      <c r="O15" s="145" t="s">
        <v>50</v>
      </c>
      <c r="P15" s="145">
        <v>276</v>
      </c>
      <c r="Q15" s="145">
        <v>24</v>
      </c>
      <c r="R15" s="276"/>
    </row>
    <row r="16" spans="1:19" s="33" customFormat="1" ht="27" customHeight="1">
      <c r="A16" s="277"/>
      <c r="B16" s="278" t="s">
        <v>472</v>
      </c>
      <c r="C16" s="141"/>
      <c r="D16" s="437">
        <f>SUM(D17:D29)</f>
        <v>1997</v>
      </c>
      <c r="E16" s="145" t="s">
        <v>187</v>
      </c>
      <c r="F16" s="145" t="s">
        <v>187</v>
      </c>
      <c r="G16" s="145">
        <f aca="true" t="shared" si="0" ref="G16:Q16">SUM(G17:G29)</f>
        <v>1899</v>
      </c>
      <c r="H16" s="145" t="s">
        <v>191</v>
      </c>
      <c r="I16" s="145">
        <f t="shared" si="0"/>
        <v>89</v>
      </c>
      <c r="J16" s="145">
        <f t="shared" si="0"/>
        <v>9</v>
      </c>
      <c r="K16" s="430">
        <f t="shared" si="0"/>
        <v>6300</v>
      </c>
      <c r="L16" s="145" t="s">
        <v>191</v>
      </c>
      <c r="M16" s="145" t="s">
        <v>191</v>
      </c>
      <c r="N16" s="145">
        <f t="shared" si="0"/>
        <v>5999</v>
      </c>
      <c r="O16" s="145" t="s">
        <v>191</v>
      </c>
      <c r="P16" s="145">
        <f t="shared" si="0"/>
        <v>276</v>
      </c>
      <c r="Q16" s="145">
        <f t="shared" si="0"/>
        <v>25</v>
      </c>
      <c r="R16" s="279"/>
      <c r="S16" s="279"/>
    </row>
    <row r="17" spans="1:19" ht="27" customHeight="1">
      <c r="A17" s="90"/>
      <c r="B17" s="65" t="s">
        <v>336</v>
      </c>
      <c r="C17" s="141"/>
      <c r="D17" s="437">
        <f>SUM(E17,F17,G17,H17,I17,J17)</f>
        <v>98</v>
      </c>
      <c r="E17" s="145" t="s">
        <v>50</v>
      </c>
      <c r="F17" s="145" t="s">
        <v>50</v>
      </c>
      <c r="G17" s="145">
        <v>98</v>
      </c>
      <c r="H17" s="145" t="s">
        <v>50</v>
      </c>
      <c r="I17" s="145" t="s">
        <v>0</v>
      </c>
      <c r="J17" s="145" t="s">
        <v>0</v>
      </c>
      <c r="K17" s="430">
        <f>SUM(L17,M17,N17,O17,P17,Q17)</f>
        <v>289</v>
      </c>
      <c r="L17" s="145" t="s">
        <v>50</v>
      </c>
      <c r="M17" s="145" t="s">
        <v>50</v>
      </c>
      <c r="N17" s="145">
        <v>289</v>
      </c>
      <c r="O17" s="145" t="s">
        <v>50</v>
      </c>
      <c r="P17" s="145" t="s">
        <v>189</v>
      </c>
      <c r="Q17" s="145" t="s">
        <v>189</v>
      </c>
      <c r="R17" s="164"/>
      <c r="S17" s="164"/>
    </row>
    <row r="18" spans="1:19" ht="27" customHeight="1">
      <c r="A18" s="90"/>
      <c r="B18" s="65" t="s">
        <v>337</v>
      </c>
      <c r="C18" s="141"/>
      <c r="D18" s="437">
        <f aca="true" t="shared" si="1" ref="D18:D29">SUM(E18,F18,G18,H18,I18,J18)</f>
        <v>289</v>
      </c>
      <c r="E18" s="145" t="s">
        <v>50</v>
      </c>
      <c r="F18" s="145" t="s">
        <v>50</v>
      </c>
      <c r="G18" s="145">
        <v>288</v>
      </c>
      <c r="H18" s="145" t="s">
        <v>50</v>
      </c>
      <c r="I18" s="145" t="s">
        <v>189</v>
      </c>
      <c r="J18" s="145">
        <v>1</v>
      </c>
      <c r="K18" s="430">
        <f aca="true" t="shared" si="2" ref="K18:K29">SUM(L18,M18,N18,O18,P18,Q18)</f>
        <v>928</v>
      </c>
      <c r="L18" s="145" t="s">
        <v>50</v>
      </c>
      <c r="M18" s="145" t="s">
        <v>50</v>
      </c>
      <c r="N18" s="145">
        <v>923</v>
      </c>
      <c r="O18" s="145" t="s">
        <v>50</v>
      </c>
      <c r="P18" s="145" t="s">
        <v>189</v>
      </c>
      <c r="Q18" s="145">
        <v>5</v>
      </c>
      <c r="R18" s="164"/>
      <c r="S18" s="164"/>
    </row>
    <row r="19" spans="1:19" ht="27" customHeight="1">
      <c r="A19" s="90"/>
      <c r="B19" s="65" t="s">
        <v>338</v>
      </c>
      <c r="C19" s="141"/>
      <c r="D19" s="437">
        <f t="shared" si="1"/>
        <v>164</v>
      </c>
      <c r="E19" s="145" t="s">
        <v>50</v>
      </c>
      <c r="F19" s="145" t="s">
        <v>50</v>
      </c>
      <c r="G19" s="145">
        <v>82</v>
      </c>
      <c r="H19" s="145" t="s">
        <v>50</v>
      </c>
      <c r="I19" s="145">
        <v>82</v>
      </c>
      <c r="J19" s="145" t="s">
        <v>191</v>
      </c>
      <c r="K19" s="430">
        <f t="shared" si="2"/>
        <v>245</v>
      </c>
      <c r="L19" s="145" t="s">
        <v>50</v>
      </c>
      <c r="M19" s="145" t="s">
        <v>50</v>
      </c>
      <c r="N19" s="145" t="s">
        <v>191</v>
      </c>
      <c r="O19" s="145" t="s">
        <v>50</v>
      </c>
      <c r="P19" s="145">
        <v>245</v>
      </c>
      <c r="Q19" s="145" t="s">
        <v>191</v>
      </c>
      <c r="R19" s="164"/>
      <c r="S19" s="164"/>
    </row>
    <row r="20" spans="1:19" ht="27" customHeight="1">
      <c r="A20" s="90"/>
      <c r="B20" s="65" t="s">
        <v>473</v>
      </c>
      <c r="C20" s="141"/>
      <c r="D20" s="437">
        <f t="shared" si="1"/>
        <v>82</v>
      </c>
      <c r="E20" s="145" t="s">
        <v>50</v>
      </c>
      <c r="F20" s="145" t="s">
        <v>50</v>
      </c>
      <c r="G20" s="145">
        <v>81</v>
      </c>
      <c r="H20" s="145" t="s">
        <v>50</v>
      </c>
      <c r="I20" s="145" t="s">
        <v>191</v>
      </c>
      <c r="J20" s="145">
        <v>1</v>
      </c>
      <c r="K20" s="430">
        <f t="shared" si="2"/>
        <v>255</v>
      </c>
      <c r="L20" s="145" t="s">
        <v>50</v>
      </c>
      <c r="M20" s="145" t="s">
        <v>50</v>
      </c>
      <c r="N20" s="145">
        <v>253</v>
      </c>
      <c r="O20" s="145" t="s">
        <v>50</v>
      </c>
      <c r="P20" s="145" t="s">
        <v>189</v>
      </c>
      <c r="Q20" s="145">
        <v>2</v>
      </c>
      <c r="R20" s="164"/>
      <c r="S20" s="164"/>
    </row>
    <row r="21" spans="1:19" ht="27" customHeight="1">
      <c r="A21" s="90"/>
      <c r="B21" s="65" t="s">
        <v>339</v>
      </c>
      <c r="C21" s="141"/>
      <c r="D21" s="437">
        <f t="shared" si="1"/>
        <v>165</v>
      </c>
      <c r="E21" s="145" t="s">
        <v>50</v>
      </c>
      <c r="F21" s="145" t="s">
        <v>50</v>
      </c>
      <c r="G21" s="145">
        <v>165</v>
      </c>
      <c r="H21" s="145" t="s">
        <v>50</v>
      </c>
      <c r="I21" s="145" t="s">
        <v>0</v>
      </c>
      <c r="J21" s="145" t="s">
        <v>189</v>
      </c>
      <c r="K21" s="430">
        <f t="shared" si="2"/>
        <v>488</v>
      </c>
      <c r="L21" s="145" t="s">
        <v>50</v>
      </c>
      <c r="M21" s="145" t="s">
        <v>50</v>
      </c>
      <c r="N21" s="145">
        <v>488</v>
      </c>
      <c r="O21" s="145" t="s">
        <v>50</v>
      </c>
      <c r="P21" s="145" t="s">
        <v>0</v>
      </c>
      <c r="Q21" s="145" t="s">
        <v>189</v>
      </c>
      <c r="R21" s="164"/>
      <c r="S21" s="164"/>
    </row>
    <row r="22" spans="1:19" ht="27" customHeight="1">
      <c r="A22" s="90"/>
      <c r="B22" s="89" t="s">
        <v>371</v>
      </c>
      <c r="C22" s="82"/>
      <c r="D22" s="437">
        <f t="shared" si="1"/>
        <v>293</v>
      </c>
      <c r="E22" s="157" t="s">
        <v>50</v>
      </c>
      <c r="F22" s="157" t="s">
        <v>50</v>
      </c>
      <c r="G22" s="157">
        <v>293</v>
      </c>
      <c r="H22" s="157" t="s">
        <v>50</v>
      </c>
      <c r="I22" s="157" t="s">
        <v>189</v>
      </c>
      <c r="J22" s="157" t="s">
        <v>191</v>
      </c>
      <c r="K22" s="430">
        <f t="shared" si="2"/>
        <v>1024</v>
      </c>
      <c r="L22" s="157" t="s">
        <v>50</v>
      </c>
      <c r="M22" s="157" t="s">
        <v>50</v>
      </c>
      <c r="N22" s="157">
        <v>1024</v>
      </c>
      <c r="O22" s="157" t="s">
        <v>50</v>
      </c>
      <c r="P22" s="157" t="s">
        <v>189</v>
      </c>
      <c r="Q22" s="157" t="s">
        <v>189</v>
      </c>
      <c r="R22" s="164"/>
      <c r="S22" s="164"/>
    </row>
    <row r="23" spans="1:19" ht="27" customHeight="1">
      <c r="A23" s="90"/>
      <c r="B23" s="89" t="s">
        <v>372</v>
      </c>
      <c r="C23" s="82"/>
      <c r="D23" s="437">
        <f t="shared" si="1"/>
        <v>9</v>
      </c>
      <c r="E23" s="157" t="s">
        <v>50</v>
      </c>
      <c r="F23" s="157" t="s">
        <v>50</v>
      </c>
      <c r="G23" s="157">
        <v>9</v>
      </c>
      <c r="H23" s="157" t="s">
        <v>50</v>
      </c>
      <c r="I23" s="157" t="s">
        <v>189</v>
      </c>
      <c r="J23" s="157" t="s">
        <v>189</v>
      </c>
      <c r="K23" s="430">
        <f t="shared" si="2"/>
        <v>26</v>
      </c>
      <c r="L23" s="157" t="s">
        <v>50</v>
      </c>
      <c r="M23" s="157" t="s">
        <v>50</v>
      </c>
      <c r="N23" s="157">
        <v>26</v>
      </c>
      <c r="O23" s="157" t="s">
        <v>50</v>
      </c>
      <c r="P23" s="157" t="s">
        <v>189</v>
      </c>
      <c r="Q23" s="157" t="s">
        <v>191</v>
      </c>
      <c r="R23" s="164"/>
      <c r="S23" s="164"/>
    </row>
    <row r="24" spans="1:19" ht="27" customHeight="1">
      <c r="A24" s="90"/>
      <c r="B24" s="89" t="s">
        <v>373</v>
      </c>
      <c r="C24" s="82"/>
      <c r="D24" s="437">
        <f t="shared" si="1"/>
        <v>14</v>
      </c>
      <c r="E24" s="157" t="s">
        <v>50</v>
      </c>
      <c r="F24" s="157" t="s">
        <v>50</v>
      </c>
      <c r="G24" s="157">
        <v>14</v>
      </c>
      <c r="H24" s="157" t="s">
        <v>50</v>
      </c>
      <c r="I24" s="157" t="s">
        <v>189</v>
      </c>
      <c r="J24" s="157" t="s">
        <v>191</v>
      </c>
      <c r="K24" s="430">
        <f t="shared" si="2"/>
        <v>62</v>
      </c>
      <c r="L24" s="157" t="s">
        <v>50</v>
      </c>
      <c r="M24" s="157" t="s">
        <v>50</v>
      </c>
      <c r="N24" s="157">
        <v>62</v>
      </c>
      <c r="O24" s="157" t="s">
        <v>50</v>
      </c>
      <c r="P24" s="157" t="s">
        <v>189</v>
      </c>
      <c r="Q24" s="157" t="s">
        <v>189</v>
      </c>
      <c r="R24" s="164"/>
      <c r="S24" s="164"/>
    </row>
    <row r="25" spans="1:19" ht="27" customHeight="1">
      <c r="A25" s="90"/>
      <c r="B25" s="89" t="s">
        <v>374</v>
      </c>
      <c r="C25" s="82"/>
      <c r="D25" s="437">
        <f t="shared" si="1"/>
        <v>10</v>
      </c>
      <c r="E25" s="157" t="s">
        <v>50</v>
      </c>
      <c r="F25" s="157" t="s">
        <v>50</v>
      </c>
      <c r="G25" s="157">
        <v>10</v>
      </c>
      <c r="H25" s="157" t="s">
        <v>50</v>
      </c>
      <c r="I25" s="157" t="s">
        <v>189</v>
      </c>
      <c r="J25" s="157" t="s">
        <v>189</v>
      </c>
      <c r="K25" s="430">
        <f t="shared" si="2"/>
        <v>34</v>
      </c>
      <c r="L25" s="157" t="s">
        <v>50</v>
      </c>
      <c r="M25" s="157" t="s">
        <v>50</v>
      </c>
      <c r="N25" s="157">
        <v>34</v>
      </c>
      <c r="O25" s="157" t="s">
        <v>50</v>
      </c>
      <c r="P25" s="157" t="s">
        <v>191</v>
      </c>
      <c r="Q25" s="157" t="s">
        <v>189</v>
      </c>
      <c r="R25" s="164"/>
      <c r="S25" s="164"/>
    </row>
    <row r="26" spans="1:19" ht="27" customHeight="1">
      <c r="A26" s="90"/>
      <c r="B26" s="89" t="s">
        <v>375</v>
      </c>
      <c r="C26" s="82"/>
      <c r="D26" s="437">
        <f t="shared" si="1"/>
        <v>86</v>
      </c>
      <c r="E26" s="157" t="s">
        <v>50</v>
      </c>
      <c r="F26" s="157" t="s">
        <v>50</v>
      </c>
      <c r="G26" s="157">
        <v>84</v>
      </c>
      <c r="H26" s="157" t="s">
        <v>50</v>
      </c>
      <c r="I26" s="157" t="s">
        <v>0</v>
      </c>
      <c r="J26" s="157">
        <v>2</v>
      </c>
      <c r="K26" s="430">
        <f t="shared" si="2"/>
        <v>282</v>
      </c>
      <c r="L26" s="157" t="s">
        <v>50</v>
      </c>
      <c r="M26" s="157" t="s">
        <v>50</v>
      </c>
      <c r="N26" s="157">
        <v>274</v>
      </c>
      <c r="O26" s="157" t="s">
        <v>50</v>
      </c>
      <c r="P26" s="157" t="s">
        <v>189</v>
      </c>
      <c r="Q26" s="157">
        <v>8</v>
      </c>
      <c r="R26" s="164"/>
      <c r="S26" s="164"/>
    </row>
    <row r="27" spans="1:19" ht="27" customHeight="1">
      <c r="A27" s="90"/>
      <c r="B27" s="89" t="s">
        <v>376</v>
      </c>
      <c r="C27" s="82"/>
      <c r="D27" s="437">
        <f t="shared" si="1"/>
        <v>688</v>
      </c>
      <c r="E27" s="157" t="s">
        <v>50</v>
      </c>
      <c r="F27" s="157" t="s">
        <v>50</v>
      </c>
      <c r="G27" s="157">
        <v>685</v>
      </c>
      <c r="H27" s="157" t="s">
        <v>50</v>
      </c>
      <c r="I27" s="157" t="s">
        <v>189</v>
      </c>
      <c r="J27" s="157">
        <v>3</v>
      </c>
      <c r="K27" s="430">
        <f t="shared" si="2"/>
        <v>2325</v>
      </c>
      <c r="L27" s="157" t="s">
        <v>50</v>
      </c>
      <c r="M27" s="157" t="s">
        <v>50</v>
      </c>
      <c r="N27" s="157">
        <v>2317</v>
      </c>
      <c r="O27" s="157" t="s">
        <v>50</v>
      </c>
      <c r="P27" s="157" t="s">
        <v>189</v>
      </c>
      <c r="Q27" s="157">
        <v>8</v>
      </c>
      <c r="R27" s="164"/>
      <c r="S27" s="164"/>
    </row>
    <row r="28" spans="1:19" ht="27" customHeight="1">
      <c r="A28" s="90"/>
      <c r="B28" s="89" t="s">
        <v>377</v>
      </c>
      <c r="C28" s="82"/>
      <c r="D28" s="437">
        <f t="shared" si="1"/>
        <v>85</v>
      </c>
      <c r="E28" s="157" t="s">
        <v>50</v>
      </c>
      <c r="F28" s="157" t="s">
        <v>50</v>
      </c>
      <c r="G28" s="157">
        <v>83</v>
      </c>
      <c r="H28" s="157" t="s">
        <v>50</v>
      </c>
      <c r="I28" s="157" t="s">
        <v>187</v>
      </c>
      <c r="J28" s="157">
        <v>2</v>
      </c>
      <c r="K28" s="430">
        <f t="shared" si="2"/>
        <v>311</v>
      </c>
      <c r="L28" s="157" t="s">
        <v>50</v>
      </c>
      <c r="M28" s="157" t="s">
        <v>50</v>
      </c>
      <c r="N28" s="157">
        <v>309</v>
      </c>
      <c r="O28" s="157" t="s">
        <v>50</v>
      </c>
      <c r="P28" s="157" t="s">
        <v>187</v>
      </c>
      <c r="Q28" s="157">
        <v>2</v>
      </c>
      <c r="R28" s="164"/>
      <c r="S28" s="164"/>
    </row>
    <row r="29" spans="1:19" ht="27" customHeight="1" thickBot="1">
      <c r="A29" s="85"/>
      <c r="B29" s="117" t="s">
        <v>474</v>
      </c>
      <c r="C29" s="86"/>
      <c r="D29" s="429">
        <f t="shared" si="1"/>
        <v>14</v>
      </c>
      <c r="E29" s="175" t="s">
        <v>50</v>
      </c>
      <c r="F29" s="175" t="s">
        <v>50</v>
      </c>
      <c r="G29" s="175">
        <v>7</v>
      </c>
      <c r="H29" s="175" t="s">
        <v>50</v>
      </c>
      <c r="I29" s="175">
        <v>7</v>
      </c>
      <c r="J29" s="175" t="s">
        <v>187</v>
      </c>
      <c r="K29" s="438">
        <f t="shared" si="2"/>
        <v>31</v>
      </c>
      <c r="L29" s="175" t="s">
        <v>50</v>
      </c>
      <c r="M29" s="175" t="s">
        <v>50</v>
      </c>
      <c r="N29" s="175" t="s">
        <v>187</v>
      </c>
      <c r="O29" s="175" t="s">
        <v>50</v>
      </c>
      <c r="P29" s="175">
        <v>31</v>
      </c>
      <c r="Q29" s="175" t="s">
        <v>187</v>
      </c>
      <c r="R29" s="164"/>
      <c r="S29" s="164"/>
    </row>
    <row r="30" spans="1:20" ht="13.5" customHeight="1">
      <c r="A30" s="165" t="s">
        <v>391</v>
      </c>
      <c r="B30" s="33" t="s">
        <v>752</v>
      </c>
      <c r="K30" s="234" t="s">
        <v>180</v>
      </c>
      <c r="L30" s="265"/>
      <c r="R30" s="164"/>
      <c r="S30" s="164"/>
      <c r="T30" s="164"/>
    </row>
    <row r="31" spans="1:11" ht="12.75">
      <c r="A31" s="33"/>
      <c r="B31" s="33"/>
      <c r="K31" s="33"/>
    </row>
  </sheetData>
  <sheetProtection/>
  <mergeCells count="6">
    <mergeCell ref="A2:J2"/>
    <mergeCell ref="K2:Q2"/>
    <mergeCell ref="P3:Q3"/>
    <mergeCell ref="B4:B6"/>
    <mergeCell ref="D4:J4"/>
    <mergeCell ref="K4:Q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33"/>
  <sheetViews>
    <sheetView showGridLines="0" view="pageBreakPreview" zoomScale="70" zoomScaleNormal="90" zoomScaleSheetLayoutView="70" zoomScalePageLayoutView="0" workbookViewId="0" topLeftCell="A1">
      <pane xSplit="1" ySplit="5" topLeftCell="B9" activePane="bottomRight" state="frozen"/>
      <selection pane="topLeft" activeCell="E8" sqref="E8"/>
      <selection pane="topRight" activeCell="E8" sqref="E8"/>
      <selection pane="bottomLeft" activeCell="E8" sqref="E8"/>
      <selection pane="bottomRight" activeCell="B16" sqref="B16"/>
    </sheetView>
  </sheetViews>
  <sheetFormatPr defaultColWidth="9.00390625" defaultRowHeight="16.5"/>
  <cols>
    <col min="1" max="1" width="0.5" style="1" customWidth="1"/>
    <col min="2" max="2" width="17.125" style="1" customWidth="1"/>
    <col min="3" max="3" width="0.37109375" style="1" customWidth="1"/>
    <col min="4" max="25" width="6.875" style="1" customWidth="1"/>
    <col min="26" max="16384" width="9.00390625" style="1" customWidth="1"/>
  </cols>
  <sheetData>
    <row r="1" spans="1:25" ht="18" customHeight="1">
      <c r="A1" s="1" t="s">
        <v>226</v>
      </c>
      <c r="C1" s="132"/>
      <c r="Y1" s="4" t="s">
        <v>49</v>
      </c>
    </row>
    <row r="2" spans="1:26" s="419" customFormat="1" ht="24.75" customHeight="1">
      <c r="A2" s="496" t="s">
        <v>803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 t="s">
        <v>136</v>
      </c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77"/>
    </row>
    <row r="3" spans="1:25" ht="15" customHeight="1" thickBot="1">
      <c r="A3" s="4"/>
      <c r="B3" s="4"/>
      <c r="C3" s="4"/>
      <c r="M3" s="4" t="s">
        <v>393</v>
      </c>
      <c r="Y3" s="4" t="s">
        <v>92</v>
      </c>
    </row>
    <row r="4" spans="1:25" ht="54.75" customHeight="1">
      <c r="A4" s="36"/>
      <c r="B4" s="36" t="s">
        <v>403</v>
      </c>
      <c r="C4" s="37"/>
      <c r="D4" s="547" t="s">
        <v>451</v>
      </c>
      <c r="E4" s="446"/>
      <c r="F4" s="444" t="s">
        <v>452</v>
      </c>
      <c r="G4" s="446"/>
      <c r="H4" s="444" t="s">
        <v>453</v>
      </c>
      <c r="I4" s="446"/>
      <c r="J4" s="444" t="s">
        <v>454</v>
      </c>
      <c r="K4" s="446"/>
      <c r="L4" s="444" t="s">
        <v>455</v>
      </c>
      <c r="M4" s="446"/>
      <c r="N4" s="446" t="s">
        <v>456</v>
      </c>
      <c r="O4" s="530"/>
      <c r="P4" s="530" t="s">
        <v>457</v>
      </c>
      <c r="Q4" s="530"/>
      <c r="R4" s="530" t="s">
        <v>458</v>
      </c>
      <c r="S4" s="530"/>
      <c r="T4" s="530" t="s">
        <v>459</v>
      </c>
      <c r="U4" s="530"/>
      <c r="V4" s="530" t="s">
        <v>460</v>
      </c>
      <c r="W4" s="530"/>
      <c r="X4" s="530" t="s">
        <v>461</v>
      </c>
      <c r="Y4" s="444"/>
    </row>
    <row r="5" spans="1:25" ht="34.5" customHeight="1" thickBot="1">
      <c r="A5" s="44"/>
      <c r="B5" s="44" t="s">
        <v>77</v>
      </c>
      <c r="C5" s="45"/>
      <c r="D5" s="242" t="s">
        <v>462</v>
      </c>
      <c r="E5" s="243" t="s">
        <v>463</v>
      </c>
      <c r="F5" s="106" t="s">
        <v>462</v>
      </c>
      <c r="G5" s="106" t="s">
        <v>463</v>
      </c>
      <c r="H5" s="106" t="s">
        <v>462</v>
      </c>
      <c r="I5" s="106" t="s">
        <v>463</v>
      </c>
      <c r="J5" s="106" t="s">
        <v>462</v>
      </c>
      <c r="K5" s="106" t="s">
        <v>463</v>
      </c>
      <c r="L5" s="106" t="s">
        <v>462</v>
      </c>
      <c r="M5" s="106" t="s">
        <v>463</v>
      </c>
      <c r="N5" s="107" t="s">
        <v>462</v>
      </c>
      <c r="O5" s="106" t="s">
        <v>463</v>
      </c>
      <c r="P5" s="106" t="s">
        <v>462</v>
      </c>
      <c r="Q5" s="106" t="s">
        <v>463</v>
      </c>
      <c r="R5" s="106" t="s">
        <v>462</v>
      </c>
      <c r="S5" s="106" t="s">
        <v>463</v>
      </c>
      <c r="T5" s="106" t="s">
        <v>462</v>
      </c>
      <c r="U5" s="106" t="s">
        <v>463</v>
      </c>
      <c r="V5" s="106" t="s">
        <v>462</v>
      </c>
      <c r="W5" s="106" t="s">
        <v>463</v>
      </c>
      <c r="X5" s="106" t="s">
        <v>462</v>
      </c>
      <c r="Y5" s="243" t="s">
        <v>463</v>
      </c>
    </row>
    <row r="6" spans="1:25" ht="61.5" customHeight="1">
      <c r="A6" s="39"/>
      <c r="B6" s="249" t="s">
        <v>736</v>
      </c>
      <c r="C6" s="40"/>
      <c r="D6" s="156">
        <v>346</v>
      </c>
      <c r="E6" s="250">
        <v>1005.16</v>
      </c>
      <c r="F6" s="157">
        <v>178</v>
      </c>
      <c r="G6" s="251">
        <v>216.49</v>
      </c>
      <c r="H6" s="157">
        <v>125</v>
      </c>
      <c r="I6" s="250">
        <v>283.76</v>
      </c>
      <c r="J6" s="157">
        <v>22</v>
      </c>
      <c r="K6" s="250">
        <v>175.13</v>
      </c>
      <c r="L6" s="157">
        <v>21</v>
      </c>
      <c r="M6" s="250">
        <v>329.78</v>
      </c>
      <c r="N6" s="157" t="s">
        <v>50</v>
      </c>
      <c r="O6" s="250" t="s">
        <v>50</v>
      </c>
      <c r="P6" s="157" t="s">
        <v>50</v>
      </c>
      <c r="Q6" s="157" t="s">
        <v>50</v>
      </c>
      <c r="R6" s="157" t="s">
        <v>50</v>
      </c>
      <c r="S6" s="157" t="s">
        <v>50</v>
      </c>
      <c r="T6" s="157" t="s">
        <v>50</v>
      </c>
      <c r="U6" s="157" t="s">
        <v>50</v>
      </c>
      <c r="V6" s="157" t="s">
        <v>50</v>
      </c>
      <c r="W6" s="157" t="s">
        <v>50</v>
      </c>
      <c r="X6" s="157" t="s">
        <v>50</v>
      </c>
      <c r="Y6" s="157" t="s">
        <v>50</v>
      </c>
    </row>
    <row r="7" spans="1:25" ht="61.5" customHeight="1">
      <c r="A7" s="39"/>
      <c r="B7" s="249" t="s">
        <v>737</v>
      </c>
      <c r="C7" s="40"/>
      <c r="D7" s="156">
        <v>347</v>
      </c>
      <c r="E7" s="250">
        <v>1006.57</v>
      </c>
      <c r="F7" s="157">
        <v>178</v>
      </c>
      <c r="G7" s="251">
        <v>217.64</v>
      </c>
      <c r="H7" s="157">
        <v>125</v>
      </c>
      <c r="I7" s="250">
        <v>277</v>
      </c>
      <c r="J7" s="157">
        <v>23</v>
      </c>
      <c r="K7" s="250">
        <v>182.15</v>
      </c>
      <c r="L7" s="157">
        <v>21</v>
      </c>
      <c r="M7" s="250">
        <v>329.78</v>
      </c>
      <c r="N7" s="157" t="s">
        <v>50</v>
      </c>
      <c r="O7" s="250" t="s">
        <v>50</v>
      </c>
      <c r="P7" s="157" t="s">
        <v>50</v>
      </c>
      <c r="Q7" s="157" t="s">
        <v>50</v>
      </c>
      <c r="R7" s="157" t="s">
        <v>50</v>
      </c>
      <c r="S7" s="157" t="s">
        <v>50</v>
      </c>
      <c r="T7" s="157" t="s">
        <v>50</v>
      </c>
      <c r="U7" s="157" t="s">
        <v>50</v>
      </c>
      <c r="V7" s="157" t="s">
        <v>50</v>
      </c>
      <c r="W7" s="157" t="s">
        <v>50</v>
      </c>
      <c r="X7" s="157" t="s">
        <v>50</v>
      </c>
      <c r="Y7" s="157" t="s">
        <v>50</v>
      </c>
    </row>
    <row r="8" spans="1:25" ht="61.5" customHeight="1">
      <c r="A8" s="39"/>
      <c r="B8" s="249" t="s">
        <v>738</v>
      </c>
      <c r="C8" s="40"/>
      <c r="D8" s="156">
        <v>321</v>
      </c>
      <c r="E8" s="250">
        <v>967.62</v>
      </c>
      <c r="F8" s="157">
        <v>162</v>
      </c>
      <c r="G8" s="251">
        <v>137.86</v>
      </c>
      <c r="H8" s="157">
        <v>114</v>
      </c>
      <c r="I8" s="250">
        <v>259.88</v>
      </c>
      <c r="J8" s="157">
        <v>21</v>
      </c>
      <c r="K8" s="250">
        <v>166.63</v>
      </c>
      <c r="L8" s="157">
        <v>23</v>
      </c>
      <c r="M8" s="250">
        <v>370.79</v>
      </c>
      <c r="N8" s="157">
        <v>1</v>
      </c>
      <c r="O8" s="250">
        <v>32.46</v>
      </c>
      <c r="P8" s="157" t="s">
        <v>50</v>
      </c>
      <c r="Q8" s="157" t="s">
        <v>50</v>
      </c>
      <c r="R8" s="157" t="s">
        <v>50</v>
      </c>
      <c r="S8" s="157" t="s">
        <v>50</v>
      </c>
      <c r="T8" s="157" t="s">
        <v>50</v>
      </c>
      <c r="U8" s="157" t="s">
        <v>50</v>
      </c>
      <c r="V8" s="157" t="s">
        <v>50</v>
      </c>
      <c r="W8" s="157" t="s">
        <v>50</v>
      </c>
      <c r="X8" s="157" t="s">
        <v>50</v>
      </c>
      <c r="Y8" s="157" t="s">
        <v>50</v>
      </c>
    </row>
    <row r="9" spans="1:25" ht="61.5" customHeight="1">
      <c r="A9" s="39"/>
      <c r="B9" s="249" t="s">
        <v>739</v>
      </c>
      <c r="C9" s="40"/>
      <c r="D9" s="156">
        <v>355</v>
      </c>
      <c r="E9" s="250">
        <v>1080.02</v>
      </c>
      <c r="F9" s="157">
        <v>167</v>
      </c>
      <c r="G9" s="251">
        <v>142.75</v>
      </c>
      <c r="H9" s="157">
        <v>134</v>
      </c>
      <c r="I9" s="250">
        <v>315.32</v>
      </c>
      <c r="J9" s="157">
        <v>26</v>
      </c>
      <c r="K9" s="250">
        <v>176.94</v>
      </c>
      <c r="L9" s="157">
        <v>28</v>
      </c>
      <c r="M9" s="250">
        <v>445.01</v>
      </c>
      <c r="N9" s="157" t="s">
        <v>50</v>
      </c>
      <c r="O9" s="250" t="s">
        <v>50</v>
      </c>
      <c r="P9" s="157" t="s">
        <v>50</v>
      </c>
      <c r="Q9" s="157" t="s">
        <v>50</v>
      </c>
      <c r="R9" s="157" t="s">
        <v>50</v>
      </c>
      <c r="S9" s="157" t="s">
        <v>50</v>
      </c>
      <c r="T9" s="157" t="s">
        <v>50</v>
      </c>
      <c r="U9" s="157" t="s">
        <v>50</v>
      </c>
      <c r="V9" s="157" t="s">
        <v>50</v>
      </c>
      <c r="W9" s="157" t="s">
        <v>50</v>
      </c>
      <c r="X9" s="157" t="s">
        <v>50</v>
      </c>
      <c r="Y9" s="157" t="s">
        <v>50</v>
      </c>
    </row>
    <row r="10" spans="1:25" ht="61.5" customHeight="1">
      <c r="A10" s="39"/>
      <c r="B10" s="249" t="s">
        <v>740</v>
      </c>
      <c r="C10" s="40"/>
      <c r="D10" s="192">
        <v>341</v>
      </c>
      <c r="E10" s="250">
        <v>942.1</v>
      </c>
      <c r="F10" s="91">
        <v>171</v>
      </c>
      <c r="G10" s="251">
        <v>149.74</v>
      </c>
      <c r="H10" s="91">
        <v>129</v>
      </c>
      <c r="I10" s="250">
        <v>305.56</v>
      </c>
      <c r="J10" s="91">
        <v>21</v>
      </c>
      <c r="K10" s="250">
        <v>163.11</v>
      </c>
      <c r="L10" s="91">
        <v>20</v>
      </c>
      <c r="M10" s="250">
        <v>323.69000000000005</v>
      </c>
      <c r="N10" s="157" t="s">
        <v>50</v>
      </c>
      <c r="O10" s="250" t="s">
        <v>50</v>
      </c>
      <c r="P10" s="157" t="s">
        <v>50</v>
      </c>
      <c r="Q10" s="157" t="s">
        <v>50</v>
      </c>
      <c r="R10" s="157" t="s">
        <v>50</v>
      </c>
      <c r="S10" s="157" t="s">
        <v>50</v>
      </c>
      <c r="T10" s="157" t="s">
        <v>50</v>
      </c>
      <c r="U10" s="157" t="s">
        <v>50</v>
      </c>
      <c r="V10" s="157" t="s">
        <v>50</v>
      </c>
      <c r="W10" s="157" t="s">
        <v>50</v>
      </c>
      <c r="X10" s="157" t="s">
        <v>50</v>
      </c>
      <c r="Y10" s="157" t="s">
        <v>50</v>
      </c>
    </row>
    <row r="11" spans="1:25" ht="61.5" customHeight="1">
      <c r="A11" s="39"/>
      <c r="B11" s="249" t="s">
        <v>741</v>
      </c>
      <c r="C11" s="40"/>
      <c r="D11" s="192">
        <v>355</v>
      </c>
      <c r="E11" s="250">
        <v>997.86</v>
      </c>
      <c r="F11" s="91">
        <v>173</v>
      </c>
      <c r="G11" s="251">
        <v>151.77</v>
      </c>
      <c r="H11" s="91">
        <v>141</v>
      </c>
      <c r="I11" s="250">
        <v>332.28</v>
      </c>
      <c r="J11" s="91">
        <v>22</v>
      </c>
      <c r="K11" s="250">
        <v>168.46</v>
      </c>
      <c r="L11" s="91">
        <v>18</v>
      </c>
      <c r="M11" s="250">
        <v>296.25</v>
      </c>
      <c r="N11" s="157">
        <v>1</v>
      </c>
      <c r="O11" s="250">
        <v>49.1</v>
      </c>
      <c r="P11" s="157" t="s">
        <v>50</v>
      </c>
      <c r="Q11" s="157" t="s">
        <v>50</v>
      </c>
      <c r="R11" s="157" t="s">
        <v>50</v>
      </c>
      <c r="S11" s="157" t="s">
        <v>50</v>
      </c>
      <c r="T11" s="157" t="s">
        <v>50</v>
      </c>
      <c r="U11" s="157" t="s">
        <v>50</v>
      </c>
      <c r="V11" s="157" t="s">
        <v>50</v>
      </c>
      <c r="W11" s="157" t="s">
        <v>50</v>
      </c>
      <c r="X11" s="157" t="s">
        <v>50</v>
      </c>
      <c r="Y11" s="157" t="s">
        <v>50</v>
      </c>
    </row>
    <row r="12" spans="1:25" s="33" customFormat="1" ht="61.5" customHeight="1">
      <c r="A12" s="123"/>
      <c r="B12" s="252" t="s">
        <v>742</v>
      </c>
      <c r="C12" s="253"/>
      <c r="D12" s="245">
        <v>358</v>
      </c>
      <c r="E12" s="254">
        <v>1043.23</v>
      </c>
      <c r="F12" s="145">
        <v>173</v>
      </c>
      <c r="G12" s="255">
        <v>155.2</v>
      </c>
      <c r="H12" s="145">
        <v>143</v>
      </c>
      <c r="I12" s="254">
        <v>336.33</v>
      </c>
      <c r="J12" s="145">
        <v>22</v>
      </c>
      <c r="K12" s="254">
        <v>167.04</v>
      </c>
      <c r="L12" s="145">
        <v>18</v>
      </c>
      <c r="M12" s="254">
        <v>296.25</v>
      </c>
      <c r="N12" s="145">
        <v>2</v>
      </c>
      <c r="O12" s="254">
        <v>88.41</v>
      </c>
      <c r="P12" s="145" t="s">
        <v>50</v>
      </c>
      <c r="Q12" s="145" t="s">
        <v>50</v>
      </c>
      <c r="R12" s="145" t="s">
        <v>50</v>
      </c>
      <c r="S12" s="145" t="s">
        <v>50</v>
      </c>
      <c r="T12" s="145" t="s">
        <v>50</v>
      </c>
      <c r="U12" s="145" t="s">
        <v>50</v>
      </c>
      <c r="V12" s="145" t="s">
        <v>50</v>
      </c>
      <c r="W12" s="145" t="s">
        <v>50</v>
      </c>
      <c r="X12" s="145" t="s">
        <v>50</v>
      </c>
      <c r="Y12" s="145" t="s">
        <v>50</v>
      </c>
    </row>
    <row r="13" spans="1:25" s="33" customFormat="1" ht="61.5" customHeight="1">
      <c r="A13" s="123"/>
      <c r="B13" s="252" t="s">
        <v>743</v>
      </c>
      <c r="C13" s="253"/>
      <c r="D13" s="245">
        <v>386</v>
      </c>
      <c r="E13" s="254">
        <v>1251.09</v>
      </c>
      <c r="F13" s="145">
        <v>184</v>
      </c>
      <c r="G13" s="255">
        <v>168.14</v>
      </c>
      <c r="H13" s="145">
        <v>158</v>
      </c>
      <c r="I13" s="254">
        <v>382.14</v>
      </c>
      <c r="J13" s="145">
        <v>20</v>
      </c>
      <c r="K13" s="254">
        <v>150.56</v>
      </c>
      <c r="L13" s="145">
        <v>18</v>
      </c>
      <c r="M13" s="254">
        <v>296.25</v>
      </c>
      <c r="N13" s="145">
        <v>6</v>
      </c>
      <c r="O13" s="254">
        <v>254</v>
      </c>
      <c r="P13" s="145" t="s">
        <v>50</v>
      </c>
      <c r="Q13" s="145" t="s">
        <v>50</v>
      </c>
      <c r="R13" s="145" t="s">
        <v>50</v>
      </c>
      <c r="S13" s="145" t="s">
        <v>50</v>
      </c>
      <c r="T13" s="145" t="s">
        <v>50</v>
      </c>
      <c r="U13" s="145" t="s">
        <v>50</v>
      </c>
      <c r="V13" s="145" t="s">
        <v>50</v>
      </c>
      <c r="W13" s="145" t="s">
        <v>50</v>
      </c>
      <c r="X13" s="145" t="s">
        <v>50</v>
      </c>
      <c r="Y13" s="145" t="s">
        <v>50</v>
      </c>
    </row>
    <row r="14" spans="1:25" s="33" customFormat="1" ht="61.5" customHeight="1">
      <c r="A14" s="123"/>
      <c r="B14" s="252" t="s">
        <v>744</v>
      </c>
      <c r="C14" s="253"/>
      <c r="D14" s="256">
        <v>427</v>
      </c>
      <c r="E14" s="254">
        <v>1538.58</v>
      </c>
      <c r="F14" s="257">
        <v>203</v>
      </c>
      <c r="G14" s="255">
        <v>189.73</v>
      </c>
      <c r="H14" s="257">
        <v>173</v>
      </c>
      <c r="I14" s="254">
        <v>424.52</v>
      </c>
      <c r="J14" s="257">
        <v>21</v>
      </c>
      <c r="K14" s="254">
        <v>160.26</v>
      </c>
      <c r="L14" s="257">
        <v>19</v>
      </c>
      <c r="M14" s="254">
        <v>310.99</v>
      </c>
      <c r="N14" s="257">
        <v>11</v>
      </c>
      <c r="O14" s="254">
        <v>453.08</v>
      </c>
      <c r="P14" s="257" t="s">
        <v>50</v>
      </c>
      <c r="Q14" s="257" t="s">
        <v>50</v>
      </c>
      <c r="R14" s="257" t="s">
        <v>50</v>
      </c>
      <c r="S14" s="257" t="s">
        <v>50</v>
      </c>
      <c r="T14" s="257" t="s">
        <v>50</v>
      </c>
      <c r="U14" s="257" t="s">
        <v>50</v>
      </c>
      <c r="V14" s="257" t="s">
        <v>50</v>
      </c>
      <c r="W14" s="257" t="s">
        <v>50</v>
      </c>
      <c r="X14" s="257" t="s">
        <v>50</v>
      </c>
      <c r="Y14" s="257" t="s">
        <v>50</v>
      </c>
    </row>
    <row r="15" spans="1:25" ht="61.5" customHeight="1" thickBot="1">
      <c r="A15" s="44"/>
      <c r="B15" s="258" t="s">
        <v>631</v>
      </c>
      <c r="C15" s="45"/>
      <c r="D15" s="259">
        <v>432</v>
      </c>
      <c r="E15" s="260">
        <v>1488.3</v>
      </c>
      <c r="F15" s="261">
        <v>209</v>
      </c>
      <c r="G15" s="262">
        <v>202.5</v>
      </c>
      <c r="H15" s="261">
        <v>173</v>
      </c>
      <c r="I15" s="263">
        <v>424.4</v>
      </c>
      <c r="J15" s="261">
        <v>22</v>
      </c>
      <c r="K15" s="263">
        <v>166.3</v>
      </c>
      <c r="L15" s="261">
        <v>18</v>
      </c>
      <c r="M15" s="263">
        <v>291.3</v>
      </c>
      <c r="N15" s="261">
        <v>10</v>
      </c>
      <c r="O15" s="264">
        <v>403.8</v>
      </c>
      <c r="P15" s="261" t="s">
        <v>50</v>
      </c>
      <c r="Q15" s="261" t="s">
        <v>50</v>
      </c>
      <c r="R15" s="261" t="s">
        <v>50</v>
      </c>
      <c r="S15" s="261" t="s">
        <v>50</v>
      </c>
      <c r="T15" s="261" t="s">
        <v>50</v>
      </c>
      <c r="U15" s="261" t="s">
        <v>50</v>
      </c>
      <c r="V15" s="261" t="s">
        <v>50</v>
      </c>
      <c r="W15" s="261" t="s">
        <v>50</v>
      </c>
      <c r="X15" s="261" t="s">
        <v>50</v>
      </c>
      <c r="Y15" s="261" t="s">
        <v>50</v>
      </c>
    </row>
    <row r="16" spans="1:25" ht="15" customHeight="1">
      <c r="A16" s="74" t="s">
        <v>464</v>
      </c>
      <c r="B16" s="443"/>
      <c r="F16" s="265"/>
      <c r="H16" s="265"/>
      <c r="J16" s="265"/>
      <c r="L16" s="265"/>
      <c r="N16" s="234" t="s">
        <v>181</v>
      </c>
      <c r="P16" s="265"/>
      <c r="R16" s="265"/>
      <c r="T16" s="265"/>
      <c r="V16" s="265"/>
      <c r="X16" s="265"/>
      <c r="Y16" s="75"/>
    </row>
    <row r="17" spans="6:25" ht="12.75">
      <c r="F17" s="265"/>
      <c r="H17" s="265"/>
      <c r="J17" s="265"/>
      <c r="L17" s="265"/>
      <c r="N17" s="265"/>
      <c r="P17" s="265"/>
      <c r="R17" s="265"/>
      <c r="T17" s="265"/>
      <c r="V17" s="265"/>
      <c r="X17" s="265"/>
      <c r="Y17" s="75"/>
    </row>
    <row r="18" ht="12.75">
      <c r="A18" s="127"/>
    </row>
    <row r="19" ht="12.75">
      <c r="A19" s="127"/>
    </row>
    <row r="20" ht="12.75"/>
    <row r="21" ht="12.75"/>
    <row r="22" ht="12.75">
      <c r="Y22" s="75"/>
    </row>
    <row r="23" ht="12.75">
      <c r="Y23" s="75"/>
    </row>
    <row r="24" ht="12.75">
      <c r="Y24" s="75"/>
    </row>
    <row r="25" ht="12.75">
      <c r="Y25" s="75"/>
    </row>
    <row r="26" ht="12.75">
      <c r="Y26" s="75"/>
    </row>
    <row r="27" ht="12.75">
      <c r="Y27" s="75"/>
    </row>
    <row r="28" ht="12.75">
      <c r="Y28" s="75"/>
    </row>
    <row r="29" ht="12.75">
      <c r="Y29" s="75"/>
    </row>
    <row r="30" ht="12.75">
      <c r="Y30" s="75"/>
    </row>
    <row r="31" ht="12.75">
      <c r="Y31" s="75"/>
    </row>
    <row r="32" ht="12.75">
      <c r="Y32" s="75"/>
    </row>
    <row r="33" ht="12.75">
      <c r="Y33" s="75"/>
    </row>
    <row r="34" ht="12.75">
      <c r="Y34" s="75"/>
    </row>
    <row r="35" ht="12.75">
      <c r="Y35" s="75"/>
    </row>
    <row r="36" ht="12.75">
      <c r="Y36" s="75"/>
    </row>
    <row r="37" ht="12.75">
      <c r="Y37" s="75"/>
    </row>
    <row r="38" ht="12.75">
      <c r="Y38" s="75"/>
    </row>
    <row r="39" ht="12.75">
      <c r="Y39" s="75"/>
    </row>
    <row r="40" ht="12.75">
      <c r="Y40" s="75"/>
    </row>
    <row r="41" ht="12.75">
      <c r="Y41" s="75"/>
    </row>
    <row r="42" ht="12.75">
      <c r="Y42" s="75"/>
    </row>
    <row r="43" ht="12.75">
      <c r="Y43" s="75"/>
    </row>
    <row r="44" ht="12.75">
      <c r="Y44" s="75"/>
    </row>
    <row r="45" ht="12.75">
      <c r="Y45" s="75"/>
    </row>
    <row r="46" ht="12.75">
      <c r="Y46" s="75"/>
    </row>
    <row r="47" ht="12.75">
      <c r="Y47" s="75"/>
    </row>
    <row r="48" ht="12.75">
      <c r="Y48" s="75"/>
    </row>
    <row r="49" ht="12.75">
      <c r="Y49" s="75"/>
    </row>
    <row r="50" ht="12.75">
      <c r="Y50" s="75"/>
    </row>
    <row r="51" ht="12.75">
      <c r="Y51" s="75"/>
    </row>
    <row r="52" ht="12.75">
      <c r="Y52" s="75"/>
    </row>
    <row r="53" ht="12.75">
      <c r="Y53" s="75"/>
    </row>
    <row r="54" ht="12.75">
      <c r="Y54" s="75"/>
    </row>
    <row r="55" ht="12.75">
      <c r="Y55" s="75"/>
    </row>
    <row r="56" ht="12.75">
      <c r="Y56" s="75"/>
    </row>
    <row r="57" ht="12.75">
      <c r="Y57" s="75"/>
    </row>
    <row r="58" ht="12.75">
      <c r="Y58" s="75"/>
    </row>
    <row r="59" ht="12.75">
      <c r="Y59" s="75"/>
    </row>
    <row r="60" ht="12.75">
      <c r="Y60" s="75"/>
    </row>
    <row r="61" ht="12.75">
      <c r="Y61" s="75"/>
    </row>
    <row r="62" ht="12.75">
      <c r="Y62" s="75"/>
    </row>
    <row r="63" ht="12.75">
      <c r="Y63" s="75"/>
    </row>
    <row r="64" ht="12.75">
      <c r="Y64" s="75"/>
    </row>
    <row r="65" ht="12.75">
      <c r="Y65" s="75"/>
    </row>
    <row r="66" ht="12.75">
      <c r="Y66" s="75"/>
    </row>
    <row r="67" ht="12.75">
      <c r="Y67" s="75"/>
    </row>
    <row r="68" ht="12.75">
      <c r="Y68" s="75"/>
    </row>
    <row r="69" ht="12.75">
      <c r="Y69" s="75"/>
    </row>
    <row r="70" ht="12.75">
      <c r="Y70" s="75"/>
    </row>
    <row r="71" ht="12.75">
      <c r="Y71" s="75"/>
    </row>
    <row r="72" ht="12.75">
      <c r="Y72" s="75"/>
    </row>
    <row r="73" ht="12.75">
      <c r="Y73" s="75"/>
    </row>
    <row r="74" ht="12.75">
      <c r="Y74" s="75"/>
    </row>
    <row r="75" ht="12.75">
      <c r="Y75" s="75"/>
    </row>
    <row r="76" ht="12.75">
      <c r="Y76" s="75"/>
    </row>
    <row r="77" ht="12.75">
      <c r="Y77" s="75"/>
    </row>
    <row r="78" ht="12.75">
      <c r="Y78" s="75"/>
    </row>
    <row r="79" ht="12.75">
      <c r="Y79" s="75"/>
    </row>
    <row r="80" ht="12.75">
      <c r="Y80" s="75"/>
    </row>
    <row r="81" ht="12.75">
      <c r="Y81" s="75"/>
    </row>
    <row r="82" ht="12.75">
      <c r="Y82" s="75"/>
    </row>
    <row r="83" ht="12.75">
      <c r="Y83" s="75"/>
    </row>
    <row r="84" ht="12.75">
      <c r="Y84" s="75"/>
    </row>
    <row r="85" ht="12.75">
      <c r="Y85" s="75"/>
    </row>
    <row r="86" ht="12.75">
      <c r="Y86" s="75"/>
    </row>
    <row r="87" ht="12.75">
      <c r="Y87" s="75"/>
    </row>
    <row r="88" ht="12.75">
      <c r="Y88" s="75"/>
    </row>
    <row r="89" ht="12.75">
      <c r="Y89" s="75"/>
    </row>
    <row r="90" ht="12.75">
      <c r="Y90" s="75"/>
    </row>
    <row r="91" ht="12.75">
      <c r="Y91" s="75"/>
    </row>
    <row r="92" ht="12.75">
      <c r="Y92" s="75"/>
    </row>
    <row r="93" ht="12.75">
      <c r="Y93" s="75"/>
    </row>
    <row r="94" ht="12.75">
      <c r="Y94" s="75"/>
    </row>
    <row r="95" ht="12.75">
      <c r="Y95" s="75"/>
    </row>
    <row r="96" ht="12.75">
      <c r="Y96" s="75"/>
    </row>
    <row r="97" ht="12.75">
      <c r="Y97" s="75"/>
    </row>
    <row r="98" ht="12.75">
      <c r="Y98" s="75"/>
    </row>
    <row r="99" ht="12.75">
      <c r="Y99" s="75"/>
    </row>
    <row r="100" ht="12.75">
      <c r="Y100" s="75"/>
    </row>
    <row r="101" ht="12.75">
      <c r="Y101" s="75"/>
    </row>
    <row r="102" ht="12.75">
      <c r="Y102" s="75"/>
    </row>
    <row r="103" ht="12.75">
      <c r="Y103" s="75"/>
    </row>
    <row r="104" ht="12.75">
      <c r="Y104" s="75"/>
    </row>
    <row r="105" ht="12.75">
      <c r="Y105" s="75"/>
    </row>
    <row r="106" ht="12.75">
      <c r="Y106" s="75"/>
    </row>
    <row r="107" ht="12.75">
      <c r="Y107" s="75"/>
    </row>
    <row r="108" ht="12.75">
      <c r="Y108" s="75"/>
    </row>
    <row r="109" ht="12.75">
      <c r="Y109" s="75"/>
    </row>
    <row r="110" ht="12.75">
      <c r="Y110" s="75"/>
    </row>
    <row r="111" ht="12.75">
      <c r="Y111" s="75"/>
    </row>
    <row r="112" ht="12.75">
      <c r="Y112" s="75"/>
    </row>
    <row r="113" ht="12.75">
      <c r="Y113" s="75"/>
    </row>
    <row r="114" ht="12.75">
      <c r="Y114" s="75"/>
    </row>
    <row r="115" ht="12.75">
      <c r="Y115" s="75"/>
    </row>
    <row r="116" ht="12.75">
      <c r="Y116" s="75"/>
    </row>
    <row r="117" ht="12.75">
      <c r="Y117" s="75"/>
    </row>
    <row r="118" ht="12.75">
      <c r="Y118" s="75"/>
    </row>
    <row r="119" ht="12.75">
      <c r="Y119" s="75"/>
    </row>
    <row r="120" ht="12.75">
      <c r="Y120" s="75"/>
    </row>
    <row r="121" ht="12.75">
      <c r="Y121" s="75"/>
    </row>
    <row r="122" ht="12.75">
      <c r="Y122" s="75"/>
    </row>
    <row r="123" ht="12.75">
      <c r="Y123" s="75"/>
    </row>
    <row r="124" ht="12.75">
      <c r="Y124" s="75"/>
    </row>
    <row r="125" ht="12.75">
      <c r="Y125" s="75"/>
    </row>
    <row r="126" ht="12.75">
      <c r="Y126" s="75"/>
    </row>
    <row r="127" ht="12.75">
      <c r="Y127" s="75"/>
    </row>
    <row r="128" ht="12.75">
      <c r="Y128" s="75"/>
    </row>
    <row r="129" ht="12.75">
      <c r="Y129" s="75"/>
    </row>
    <row r="130" ht="12.75">
      <c r="Y130" s="75"/>
    </row>
    <row r="131" ht="12.75">
      <c r="Y131" s="75"/>
    </row>
    <row r="132" ht="12.75">
      <c r="Y132" s="75"/>
    </row>
    <row r="133" ht="12.75">
      <c r="Y133" s="75"/>
    </row>
    <row r="134" ht="12.75">
      <c r="Y134" s="75"/>
    </row>
    <row r="135" ht="12.75">
      <c r="Y135" s="75"/>
    </row>
    <row r="136" ht="12.75">
      <c r="Y136" s="75"/>
    </row>
    <row r="137" ht="12.75">
      <c r="Y137" s="75"/>
    </row>
    <row r="138" ht="12.75">
      <c r="Y138" s="75"/>
    </row>
    <row r="139" ht="12.75">
      <c r="Y139" s="75"/>
    </row>
    <row r="140" ht="12.75">
      <c r="Y140" s="75"/>
    </row>
    <row r="141" ht="12.75">
      <c r="Y141" s="75"/>
    </row>
    <row r="142" ht="12.75">
      <c r="Y142" s="75"/>
    </row>
    <row r="143" ht="12.75">
      <c r="Y143" s="75"/>
    </row>
    <row r="144" ht="12.75">
      <c r="Y144" s="75"/>
    </row>
    <row r="145" ht="12.75">
      <c r="Y145" s="75"/>
    </row>
    <row r="146" ht="12.75">
      <c r="Y146" s="75"/>
    </row>
    <row r="147" ht="12.75">
      <c r="Y147" s="75"/>
    </row>
    <row r="148" ht="12.75">
      <c r="Y148" s="75"/>
    </row>
    <row r="149" ht="12.75">
      <c r="Y149" s="75"/>
    </row>
    <row r="150" ht="12.75">
      <c r="Y150" s="75"/>
    </row>
    <row r="151" ht="12.75">
      <c r="Y151" s="75"/>
    </row>
    <row r="152" ht="12.75">
      <c r="Y152" s="75"/>
    </row>
    <row r="153" ht="12.75">
      <c r="Y153" s="75"/>
    </row>
    <row r="154" ht="12.75">
      <c r="Y154" s="75"/>
    </row>
    <row r="155" ht="12.75">
      <c r="Y155" s="75"/>
    </row>
    <row r="156" ht="12.75">
      <c r="Y156" s="75"/>
    </row>
    <row r="157" ht="12.75">
      <c r="Y157" s="75"/>
    </row>
    <row r="158" ht="12.75">
      <c r="Y158" s="75"/>
    </row>
    <row r="159" ht="12.75">
      <c r="Y159" s="75"/>
    </row>
    <row r="160" ht="12.75">
      <c r="Y160" s="75"/>
    </row>
    <row r="161" ht="12.75">
      <c r="Y161" s="75"/>
    </row>
    <row r="162" ht="12.75">
      <c r="Y162" s="75"/>
    </row>
    <row r="163" ht="12.75">
      <c r="Y163" s="75"/>
    </row>
    <row r="164" ht="12.75">
      <c r="Y164" s="75"/>
    </row>
    <row r="165" ht="12.75">
      <c r="Y165" s="75"/>
    </row>
    <row r="166" ht="12.75">
      <c r="Y166" s="75"/>
    </row>
    <row r="167" ht="12.75">
      <c r="Y167" s="75"/>
    </row>
    <row r="168" ht="12.75">
      <c r="Y168" s="75"/>
    </row>
    <row r="169" ht="12.75">
      <c r="Y169" s="75"/>
    </row>
    <row r="170" ht="12.75">
      <c r="Y170" s="75"/>
    </row>
    <row r="171" ht="12.75">
      <c r="Y171" s="75"/>
    </row>
    <row r="172" ht="12.75">
      <c r="Y172" s="75"/>
    </row>
    <row r="173" ht="12.75">
      <c r="Y173" s="75"/>
    </row>
    <row r="174" ht="12.75">
      <c r="Y174" s="75"/>
    </row>
    <row r="175" ht="12.75">
      <c r="Y175" s="75"/>
    </row>
    <row r="176" ht="12.75">
      <c r="Y176" s="75"/>
    </row>
    <row r="177" ht="12.75">
      <c r="Y177" s="75"/>
    </row>
    <row r="178" ht="12.75">
      <c r="Y178" s="75"/>
    </row>
    <row r="179" ht="12.75">
      <c r="Y179" s="75"/>
    </row>
    <row r="180" ht="12.75">
      <c r="Y180" s="75"/>
    </row>
    <row r="181" ht="12.75">
      <c r="Y181" s="75"/>
    </row>
    <row r="182" ht="12.75">
      <c r="Y182" s="75"/>
    </row>
    <row r="183" ht="12.75">
      <c r="Y183" s="75"/>
    </row>
    <row r="184" ht="12.75">
      <c r="Y184" s="75"/>
    </row>
    <row r="185" ht="12.75">
      <c r="Y185" s="75"/>
    </row>
    <row r="186" ht="12.75">
      <c r="Y186" s="75"/>
    </row>
    <row r="187" ht="12.75">
      <c r="Y187" s="75"/>
    </row>
    <row r="188" ht="12.75">
      <c r="Y188" s="75"/>
    </row>
    <row r="189" ht="12.75">
      <c r="Y189" s="75"/>
    </row>
    <row r="190" ht="12.75">
      <c r="Y190" s="75"/>
    </row>
    <row r="191" ht="12.75">
      <c r="Y191" s="75"/>
    </row>
    <row r="192" ht="12.75">
      <c r="Y192" s="75"/>
    </row>
    <row r="193" ht="12.75">
      <c r="Y193" s="75"/>
    </row>
    <row r="194" ht="12.75">
      <c r="Y194" s="75"/>
    </row>
    <row r="195" ht="12.75">
      <c r="Y195" s="75"/>
    </row>
    <row r="196" ht="12.75">
      <c r="Y196" s="75"/>
    </row>
    <row r="197" ht="12.75">
      <c r="Y197" s="75"/>
    </row>
    <row r="198" ht="12.75">
      <c r="Y198" s="75"/>
    </row>
    <row r="199" ht="12.75">
      <c r="Y199" s="75"/>
    </row>
    <row r="200" ht="12.75">
      <c r="Y200" s="75"/>
    </row>
    <row r="201" ht="12.75">
      <c r="Y201" s="75"/>
    </row>
    <row r="202" ht="12.75">
      <c r="Y202" s="75"/>
    </row>
    <row r="203" ht="12.75">
      <c r="Y203" s="75"/>
    </row>
    <row r="204" ht="12.75">
      <c r="Y204" s="75"/>
    </row>
    <row r="205" ht="12.75">
      <c r="Y205" s="75"/>
    </row>
    <row r="206" ht="12.75">
      <c r="Y206" s="75"/>
    </row>
    <row r="207" ht="12.75">
      <c r="Y207" s="75"/>
    </row>
    <row r="208" ht="12.75">
      <c r="Y208" s="75"/>
    </row>
    <row r="209" ht="12.75">
      <c r="Y209" s="75"/>
    </row>
    <row r="210" ht="12.75">
      <c r="Y210" s="75"/>
    </row>
    <row r="211" ht="12.75">
      <c r="Y211" s="75"/>
    </row>
    <row r="212" ht="12.75">
      <c r="Y212" s="75"/>
    </row>
    <row r="213" ht="12.75">
      <c r="Y213" s="75"/>
    </row>
    <row r="214" ht="12.75">
      <c r="Y214" s="75"/>
    </row>
    <row r="215" ht="12.75">
      <c r="Y215" s="75"/>
    </row>
    <row r="216" ht="12.75">
      <c r="Y216" s="75"/>
    </row>
    <row r="217" ht="12.75">
      <c r="Y217" s="75"/>
    </row>
    <row r="218" ht="12.75">
      <c r="Y218" s="75"/>
    </row>
    <row r="219" ht="12.75">
      <c r="Y219" s="75"/>
    </row>
    <row r="220" ht="12.75">
      <c r="Y220" s="75"/>
    </row>
    <row r="221" ht="12.75">
      <c r="Y221" s="75"/>
    </row>
    <row r="222" ht="12.75">
      <c r="Y222" s="75"/>
    </row>
    <row r="223" ht="12.75">
      <c r="Y223" s="75"/>
    </row>
    <row r="224" ht="12.75">
      <c r="Y224" s="75"/>
    </row>
    <row r="225" ht="12.75">
      <c r="Y225" s="75"/>
    </row>
    <row r="226" ht="12.75">
      <c r="Y226" s="75"/>
    </row>
    <row r="227" ht="12.75">
      <c r="Y227" s="75"/>
    </row>
    <row r="228" ht="12.75">
      <c r="Y228" s="75"/>
    </row>
    <row r="229" ht="12.75">
      <c r="Y229" s="75"/>
    </row>
    <row r="230" ht="12.75">
      <c r="Y230" s="75"/>
    </row>
    <row r="231" ht="12.75">
      <c r="Y231" s="75"/>
    </row>
    <row r="232" ht="12.75">
      <c r="Y232" s="75"/>
    </row>
    <row r="233" ht="12.75">
      <c r="Y233" s="75"/>
    </row>
    <row r="234" ht="12.75">
      <c r="Y234" s="75"/>
    </row>
    <row r="235" ht="12.75">
      <c r="Y235" s="75"/>
    </row>
    <row r="236" ht="12.75">
      <c r="Y236" s="75"/>
    </row>
    <row r="237" ht="12.75">
      <c r="Y237" s="75"/>
    </row>
    <row r="238" ht="12.75">
      <c r="Y238" s="75"/>
    </row>
    <row r="239" ht="12.75">
      <c r="Y239" s="75"/>
    </row>
    <row r="240" ht="12.75">
      <c r="Y240" s="75"/>
    </row>
    <row r="241" ht="12.75">
      <c r="Y241" s="75"/>
    </row>
    <row r="242" ht="12.75">
      <c r="Y242" s="75"/>
    </row>
    <row r="243" ht="12.75">
      <c r="Y243" s="75"/>
    </row>
    <row r="244" ht="12.75">
      <c r="Y244" s="75"/>
    </row>
    <row r="245" ht="12.75">
      <c r="Y245" s="75"/>
    </row>
    <row r="246" ht="12.75">
      <c r="Y246" s="75"/>
    </row>
    <row r="247" ht="12.75">
      <c r="Y247" s="75"/>
    </row>
    <row r="248" ht="12.75">
      <c r="Y248" s="75"/>
    </row>
    <row r="249" ht="12.75">
      <c r="Y249" s="75"/>
    </row>
    <row r="250" ht="12.75">
      <c r="Y250" s="75"/>
    </row>
    <row r="251" ht="12.75">
      <c r="Y251" s="75"/>
    </row>
    <row r="252" ht="12.75">
      <c r="Y252" s="75"/>
    </row>
    <row r="253" ht="12.75">
      <c r="Y253" s="75"/>
    </row>
    <row r="254" ht="12.75">
      <c r="Y254" s="75"/>
    </row>
    <row r="255" ht="12.75">
      <c r="Y255" s="75"/>
    </row>
    <row r="256" ht="12.75">
      <c r="Y256" s="75"/>
    </row>
    <row r="257" ht="12.75">
      <c r="Y257" s="75"/>
    </row>
    <row r="258" ht="12.75">
      <c r="Y258" s="75"/>
    </row>
    <row r="259" ht="12.75">
      <c r="Y259" s="75"/>
    </row>
    <row r="260" ht="12.75">
      <c r="Y260" s="75"/>
    </row>
    <row r="261" ht="12.75">
      <c r="Y261" s="75"/>
    </row>
    <row r="262" ht="12.75">
      <c r="Y262" s="75"/>
    </row>
    <row r="263" ht="12.75">
      <c r="Y263" s="75"/>
    </row>
    <row r="264" ht="12.75">
      <c r="Y264" s="75"/>
    </row>
    <row r="265" ht="12.75">
      <c r="Y265" s="75"/>
    </row>
    <row r="266" ht="12.75">
      <c r="Y266" s="75"/>
    </row>
    <row r="267" ht="12.75">
      <c r="Y267" s="75"/>
    </row>
    <row r="268" ht="12.75">
      <c r="Y268" s="75"/>
    </row>
    <row r="269" ht="12.75">
      <c r="Y269" s="75"/>
    </row>
    <row r="270" ht="12.75">
      <c r="Y270" s="75"/>
    </row>
    <row r="271" ht="12.75">
      <c r="Y271" s="75"/>
    </row>
    <row r="272" ht="12.75">
      <c r="Y272" s="75"/>
    </row>
    <row r="273" ht="12.75">
      <c r="Y273" s="75"/>
    </row>
    <row r="274" ht="12.75">
      <c r="Y274" s="75"/>
    </row>
    <row r="275" ht="12.75">
      <c r="Y275" s="75"/>
    </row>
    <row r="276" ht="12.75">
      <c r="Y276" s="75"/>
    </row>
    <row r="277" ht="12.75">
      <c r="Y277" s="75"/>
    </row>
    <row r="278" ht="12.75">
      <c r="Y278" s="75"/>
    </row>
    <row r="279" ht="12.75">
      <c r="Y279" s="75"/>
    </row>
    <row r="280" ht="12.75">
      <c r="Y280" s="75"/>
    </row>
    <row r="281" ht="12.75">
      <c r="Y281" s="75"/>
    </row>
    <row r="282" ht="12.75">
      <c r="Y282" s="75"/>
    </row>
    <row r="283" ht="12.75">
      <c r="Y283" s="75"/>
    </row>
    <row r="284" ht="12.75">
      <c r="Y284" s="75"/>
    </row>
    <row r="285" ht="12.75">
      <c r="Y285" s="75"/>
    </row>
    <row r="286" ht="12.75">
      <c r="Y286" s="75"/>
    </row>
    <row r="287" ht="12.75">
      <c r="Y287" s="75"/>
    </row>
    <row r="288" ht="12.75">
      <c r="Y288" s="75"/>
    </row>
    <row r="289" ht="12.75">
      <c r="Y289" s="75"/>
    </row>
    <row r="290" ht="12.75">
      <c r="Y290" s="75"/>
    </row>
    <row r="291" ht="12.75">
      <c r="Y291" s="75"/>
    </row>
    <row r="292" ht="12.75">
      <c r="Y292" s="75"/>
    </row>
    <row r="293" ht="12.75">
      <c r="Y293" s="75"/>
    </row>
    <row r="294" ht="12.75">
      <c r="Y294" s="75"/>
    </row>
    <row r="295" ht="12.75">
      <c r="Y295" s="75"/>
    </row>
    <row r="296" ht="12.75">
      <c r="Y296" s="75"/>
    </row>
    <row r="297" ht="12.75">
      <c r="Y297" s="75"/>
    </row>
    <row r="298" ht="12.75">
      <c r="Y298" s="75"/>
    </row>
    <row r="299" ht="12.75">
      <c r="Y299" s="75"/>
    </row>
    <row r="300" ht="12.75">
      <c r="Y300" s="75"/>
    </row>
    <row r="301" ht="12.75">
      <c r="Y301" s="75"/>
    </row>
    <row r="302" ht="12.75">
      <c r="Y302" s="75"/>
    </row>
    <row r="303" ht="12.75">
      <c r="Y303" s="75"/>
    </row>
    <row r="304" ht="12.75">
      <c r="Y304" s="75"/>
    </row>
    <row r="305" ht="12.75">
      <c r="Y305" s="75"/>
    </row>
    <row r="306" ht="12.75">
      <c r="Y306" s="75"/>
    </row>
    <row r="307" ht="12.75">
      <c r="Y307" s="75"/>
    </row>
    <row r="308" ht="12.75">
      <c r="Y308" s="75"/>
    </row>
    <row r="309" ht="12.75">
      <c r="Y309" s="75"/>
    </row>
    <row r="310" ht="12.75">
      <c r="Y310" s="75"/>
    </row>
    <row r="311" ht="12.75">
      <c r="Y311" s="75"/>
    </row>
    <row r="312" ht="12.75">
      <c r="Y312" s="75"/>
    </row>
    <row r="313" ht="12.75">
      <c r="Y313" s="75"/>
    </row>
    <row r="314" ht="12.75">
      <c r="Y314" s="75"/>
    </row>
    <row r="315" ht="12.75">
      <c r="Y315" s="75"/>
    </row>
    <row r="316" ht="12.75">
      <c r="Y316" s="75"/>
    </row>
    <row r="317" ht="12.75">
      <c r="Y317" s="75"/>
    </row>
    <row r="318" ht="12.75">
      <c r="Y318" s="75"/>
    </row>
    <row r="319" ht="12.75">
      <c r="Y319" s="75"/>
    </row>
    <row r="320" ht="12.75">
      <c r="Y320" s="75"/>
    </row>
    <row r="321" ht="12.75">
      <c r="Y321" s="75"/>
    </row>
    <row r="322" ht="12.75">
      <c r="Y322" s="75"/>
    </row>
    <row r="323" ht="12.75">
      <c r="Y323" s="75"/>
    </row>
    <row r="324" ht="12.75">
      <c r="Y324" s="75"/>
    </row>
    <row r="325" ht="12.75">
      <c r="Y325" s="75"/>
    </row>
    <row r="326" ht="12.75">
      <c r="Y326" s="75"/>
    </row>
    <row r="327" ht="12.75">
      <c r="Y327" s="75"/>
    </row>
    <row r="328" ht="12.75">
      <c r="Y328" s="75"/>
    </row>
    <row r="329" ht="12.75">
      <c r="Y329" s="75"/>
    </row>
    <row r="330" ht="12.75">
      <c r="Y330" s="75"/>
    </row>
    <row r="331" ht="12.75">
      <c r="Y331" s="75"/>
    </row>
    <row r="332" ht="12.75">
      <c r="Y332" s="75"/>
    </row>
    <row r="333" ht="12.75">
      <c r="Y333" s="75"/>
    </row>
    <row r="334" ht="12.75">
      <c r="Y334" s="75"/>
    </row>
    <row r="335" ht="12.75">
      <c r="Y335" s="75"/>
    </row>
    <row r="336" ht="12.75">
      <c r="Y336" s="75"/>
    </row>
    <row r="337" ht="12.75">
      <c r="Y337" s="75"/>
    </row>
    <row r="338" ht="12.75">
      <c r="Y338" s="75"/>
    </row>
    <row r="339" ht="12.75">
      <c r="Y339" s="75"/>
    </row>
    <row r="340" ht="12.75">
      <c r="Y340" s="75"/>
    </row>
    <row r="341" ht="12.75">
      <c r="Y341" s="75"/>
    </row>
    <row r="342" ht="12.75">
      <c r="Y342" s="75"/>
    </row>
    <row r="343" ht="12.75">
      <c r="Y343" s="75"/>
    </row>
    <row r="344" ht="12.75">
      <c r="Y344" s="75"/>
    </row>
    <row r="345" ht="12.75">
      <c r="Y345" s="75"/>
    </row>
    <row r="346" ht="12.75">
      <c r="Y346" s="75"/>
    </row>
    <row r="347" ht="12.75">
      <c r="Y347" s="75"/>
    </row>
    <row r="348" ht="12.75">
      <c r="Y348" s="75"/>
    </row>
    <row r="349" ht="12.75">
      <c r="Y349" s="75"/>
    </row>
    <row r="350" ht="12.75">
      <c r="Y350" s="75"/>
    </row>
    <row r="351" ht="12.75">
      <c r="Y351" s="75"/>
    </row>
    <row r="352" ht="12.75">
      <c r="Y352" s="75"/>
    </row>
    <row r="353" ht="12.75">
      <c r="Y353" s="75"/>
    </row>
    <row r="354" ht="12.75">
      <c r="Y354" s="75"/>
    </row>
    <row r="355" ht="12.75">
      <c r="Y355" s="75"/>
    </row>
    <row r="356" ht="12.75">
      <c r="Y356" s="75"/>
    </row>
    <row r="357" ht="12.75">
      <c r="Y357" s="75"/>
    </row>
    <row r="358" ht="12.75">
      <c r="Y358" s="75"/>
    </row>
    <row r="359" ht="12.75">
      <c r="Y359" s="75"/>
    </row>
    <row r="360" ht="12.75">
      <c r="Y360" s="75"/>
    </row>
    <row r="361" ht="12.75">
      <c r="Y361" s="75"/>
    </row>
    <row r="362" ht="12.75">
      <c r="Y362" s="75"/>
    </row>
    <row r="363" ht="12.75">
      <c r="Y363" s="75"/>
    </row>
    <row r="364" ht="12.75">
      <c r="Y364" s="75"/>
    </row>
    <row r="365" ht="12.75">
      <c r="Y365" s="75"/>
    </row>
    <row r="366" ht="12.75">
      <c r="Y366" s="75"/>
    </row>
    <row r="367" ht="12.75">
      <c r="Y367" s="75"/>
    </row>
    <row r="368" ht="12.75">
      <c r="Y368" s="75"/>
    </row>
    <row r="369" ht="12.75">
      <c r="Y369" s="75"/>
    </row>
    <row r="370" ht="12.75">
      <c r="Y370" s="75"/>
    </row>
    <row r="371" ht="12.75">
      <c r="Y371" s="75"/>
    </row>
    <row r="372" ht="12.75">
      <c r="Y372" s="75"/>
    </row>
    <row r="373" ht="12.75">
      <c r="Y373" s="75"/>
    </row>
    <row r="374" ht="12.75">
      <c r="Y374" s="75"/>
    </row>
    <row r="375" ht="12.75">
      <c r="Y375" s="75"/>
    </row>
    <row r="376" ht="12.75">
      <c r="Y376" s="75"/>
    </row>
    <row r="377" ht="12.75">
      <c r="Y377" s="75"/>
    </row>
    <row r="378" ht="12.75">
      <c r="Y378" s="75"/>
    </row>
    <row r="379" ht="12.75">
      <c r="Y379" s="75"/>
    </row>
    <row r="380" ht="12.75">
      <c r="Y380" s="75"/>
    </row>
    <row r="381" ht="12.75">
      <c r="Y381" s="75"/>
    </row>
    <row r="382" ht="12.75">
      <c r="Y382" s="75"/>
    </row>
    <row r="383" ht="12.75">
      <c r="Y383" s="75"/>
    </row>
    <row r="384" ht="12.75">
      <c r="Y384" s="75"/>
    </row>
    <row r="385" ht="12.75">
      <c r="Y385" s="75"/>
    </row>
    <row r="386" ht="12.75">
      <c r="Y386" s="75"/>
    </row>
    <row r="387" ht="12.75">
      <c r="Y387" s="75"/>
    </row>
    <row r="388" ht="12.75">
      <c r="Y388" s="75"/>
    </row>
    <row r="389" ht="12.75">
      <c r="Y389" s="75"/>
    </row>
    <row r="390" ht="12.75">
      <c r="Y390" s="75"/>
    </row>
    <row r="391" ht="12.75">
      <c r="Y391" s="75"/>
    </row>
    <row r="392" ht="12.75">
      <c r="Y392" s="75"/>
    </row>
    <row r="393" ht="12.75">
      <c r="Y393" s="75"/>
    </row>
    <row r="394" ht="12.75">
      <c r="Y394" s="75"/>
    </row>
    <row r="395" ht="12.75">
      <c r="Y395" s="75"/>
    </row>
    <row r="396" ht="12.75">
      <c r="Y396" s="75"/>
    </row>
    <row r="397" ht="12.75">
      <c r="Y397" s="75"/>
    </row>
    <row r="398" ht="12.75">
      <c r="Y398" s="75"/>
    </row>
    <row r="399" ht="12.75">
      <c r="Y399" s="75"/>
    </row>
    <row r="400" ht="12.75">
      <c r="Y400" s="75"/>
    </row>
    <row r="401" ht="12.75">
      <c r="Y401" s="75"/>
    </row>
    <row r="402" ht="12.75">
      <c r="Y402" s="75"/>
    </row>
    <row r="403" ht="12.75">
      <c r="Y403" s="75"/>
    </row>
    <row r="404" ht="12.75">
      <c r="Y404" s="75"/>
    </row>
    <row r="405" ht="12.75">
      <c r="Y405" s="75"/>
    </row>
    <row r="406" ht="12.75">
      <c r="Y406" s="75"/>
    </row>
    <row r="407" ht="12.75">
      <c r="Y407" s="75"/>
    </row>
    <row r="408" ht="12.75">
      <c r="Y408" s="75"/>
    </row>
    <row r="409" ht="12.75">
      <c r="Y409" s="75"/>
    </row>
    <row r="410" ht="12.75">
      <c r="Y410" s="75"/>
    </row>
    <row r="411" ht="12.75">
      <c r="Y411" s="75"/>
    </row>
    <row r="412" ht="12.75">
      <c r="Y412" s="75"/>
    </row>
    <row r="413" ht="12.75">
      <c r="Y413" s="75"/>
    </row>
    <row r="414" ht="12.75">
      <c r="Y414" s="75"/>
    </row>
    <row r="415" ht="12.75">
      <c r="Y415" s="75"/>
    </row>
    <row r="416" ht="12.75">
      <c r="Y416" s="75"/>
    </row>
    <row r="417" ht="12.75">
      <c r="Y417" s="75"/>
    </row>
    <row r="418" ht="12.75">
      <c r="Y418" s="75"/>
    </row>
    <row r="419" ht="12.75">
      <c r="Y419" s="75"/>
    </row>
    <row r="420" ht="12.75">
      <c r="Y420" s="75"/>
    </row>
    <row r="421" ht="12.75">
      <c r="Y421" s="75"/>
    </row>
    <row r="422" ht="12.75">
      <c r="Y422" s="75"/>
    </row>
    <row r="423" ht="12.75">
      <c r="Y423" s="75"/>
    </row>
    <row r="424" ht="12.75">
      <c r="Y424" s="75"/>
    </row>
    <row r="425" ht="12.75">
      <c r="Y425" s="75"/>
    </row>
    <row r="426" ht="12.75">
      <c r="Y426" s="75"/>
    </row>
    <row r="427" ht="12.75">
      <c r="Y427" s="75"/>
    </row>
    <row r="428" ht="12.75">
      <c r="Y428" s="75"/>
    </row>
    <row r="429" ht="12.75">
      <c r="Y429" s="75"/>
    </row>
    <row r="430" ht="12.75">
      <c r="Y430" s="75"/>
    </row>
    <row r="431" ht="12.75">
      <c r="Y431" s="75"/>
    </row>
    <row r="432" ht="12.75">
      <c r="Y432" s="75"/>
    </row>
    <row r="433" ht="12.75">
      <c r="Y433" s="75"/>
    </row>
  </sheetData>
  <sheetProtection/>
  <mergeCells count="13">
    <mergeCell ref="L4:M4"/>
    <mergeCell ref="N4:O4"/>
    <mergeCell ref="P4:Q4"/>
    <mergeCell ref="R4:S4"/>
    <mergeCell ref="T4:U4"/>
    <mergeCell ref="V4:W4"/>
    <mergeCell ref="X4:Y4"/>
    <mergeCell ref="A2:M2"/>
    <mergeCell ref="N2:Y2"/>
    <mergeCell ref="D4:E4"/>
    <mergeCell ref="F4:G4"/>
    <mergeCell ref="H4:I4"/>
    <mergeCell ref="J4:K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showGridLines="0" view="pageBreakPreview" zoomScale="80" zoomScaleSheetLayoutView="80" zoomScalePageLayoutView="0" workbookViewId="0" topLeftCell="A1">
      <pane ySplit="6" topLeftCell="A10" activePane="bottomLeft" state="frozen"/>
      <selection pane="topLeft" activeCell="E8" sqref="E8"/>
      <selection pane="bottomLeft" activeCell="D16" sqref="D16"/>
    </sheetView>
  </sheetViews>
  <sheetFormatPr defaultColWidth="9.00390625" defaultRowHeight="16.5"/>
  <cols>
    <col min="1" max="1" width="0.37109375" style="1" customWidth="1"/>
    <col min="2" max="2" width="14.625" style="1" customWidth="1"/>
    <col min="3" max="3" width="0.37109375" style="1" customWidth="1"/>
    <col min="4" max="9" width="11.625" style="1" customWidth="1"/>
    <col min="10" max="15" width="14.625" style="1" customWidth="1"/>
    <col min="16" max="16384" width="9.00390625" style="1" customWidth="1"/>
  </cols>
  <sheetData>
    <row r="1" spans="1:15" ht="18" customHeight="1">
      <c r="A1" s="556" t="s">
        <v>226</v>
      </c>
      <c r="B1" s="556"/>
      <c r="O1" s="4" t="s">
        <v>49</v>
      </c>
    </row>
    <row r="2" spans="1:15" s="419" customFormat="1" ht="24.75" customHeight="1">
      <c r="A2" s="496" t="s">
        <v>802</v>
      </c>
      <c r="B2" s="496"/>
      <c r="C2" s="496"/>
      <c r="D2" s="496"/>
      <c r="E2" s="496"/>
      <c r="F2" s="496"/>
      <c r="G2" s="496"/>
      <c r="H2" s="496"/>
      <c r="I2" s="496"/>
      <c r="J2" s="496" t="s">
        <v>137</v>
      </c>
      <c r="K2" s="496"/>
      <c r="L2" s="496"/>
      <c r="M2" s="496"/>
      <c r="N2" s="496"/>
      <c r="O2" s="496"/>
    </row>
    <row r="3" spans="7:15" ht="15" customHeight="1" thickBot="1">
      <c r="G3" s="4"/>
      <c r="I3" s="4" t="s">
        <v>429</v>
      </c>
      <c r="N3" s="235"/>
      <c r="O3" s="4" t="s">
        <v>89</v>
      </c>
    </row>
    <row r="4" spans="1:15" ht="24.75" customHeight="1">
      <c r="A4" s="236"/>
      <c r="B4" s="448" t="s">
        <v>430</v>
      </c>
      <c r="C4" s="237"/>
      <c r="D4" s="554" t="s">
        <v>431</v>
      </c>
      <c r="E4" s="555"/>
      <c r="F4" s="506" t="s">
        <v>432</v>
      </c>
      <c r="G4" s="555"/>
      <c r="H4" s="506" t="s">
        <v>433</v>
      </c>
      <c r="I4" s="555"/>
      <c r="J4" s="448" t="s">
        <v>434</v>
      </c>
      <c r="K4" s="555"/>
      <c r="L4" s="506" t="s">
        <v>435</v>
      </c>
      <c r="M4" s="448"/>
      <c r="N4" s="506" t="s">
        <v>436</v>
      </c>
      <c r="O4" s="448"/>
    </row>
    <row r="5" spans="1:15" ht="24.75" customHeight="1">
      <c r="A5" s="238"/>
      <c r="B5" s="451"/>
      <c r="C5" s="239"/>
      <c r="D5" s="540" t="s">
        <v>4</v>
      </c>
      <c r="E5" s="510"/>
      <c r="F5" s="508" t="s">
        <v>25</v>
      </c>
      <c r="G5" s="510"/>
      <c r="H5" s="508" t="s">
        <v>127</v>
      </c>
      <c r="I5" s="510"/>
      <c r="J5" s="504" t="s">
        <v>73</v>
      </c>
      <c r="K5" s="510"/>
      <c r="L5" s="508" t="s">
        <v>26</v>
      </c>
      <c r="M5" s="504"/>
      <c r="N5" s="508" t="s">
        <v>104</v>
      </c>
      <c r="O5" s="504"/>
    </row>
    <row r="6" spans="1:15" ht="36" customHeight="1" thickBot="1">
      <c r="A6" s="240"/>
      <c r="B6" s="44" t="s">
        <v>80</v>
      </c>
      <c r="C6" s="241"/>
      <c r="D6" s="242" t="s">
        <v>437</v>
      </c>
      <c r="E6" s="106" t="s">
        <v>438</v>
      </c>
      <c r="F6" s="106" t="s">
        <v>437</v>
      </c>
      <c r="G6" s="106" t="s">
        <v>438</v>
      </c>
      <c r="H6" s="106" t="s">
        <v>437</v>
      </c>
      <c r="I6" s="107" t="s">
        <v>438</v>
      </c>
      <c r="J6" s="107" t="s">
        <v>437</v>
      </c>
      <c r="K6" s="106" t="s">
        <v>438</v>
      </c>
      <c r="L6" s="106" t="s">
        <v>437</v>
      </c>
      <c r="M6" s="106" t="s">
        <v>438</v>
      </c>
      <c r="N6" s="106" t="s">
        <v>437</v>
      </c>
      <c r="O6" s="243" t="s">
        <v>438</v>
      </c>
    </row>
    <row r="7" spans="1:17" s="33" customFormat="1" ht="60" customHeight="1">
      <c r="A7" s="244"/>
      <c r="B7" s="112" t="s">
        <v>439</v>
      </c>
      <c r="C7" s="244"/>
      <c r="D7" s="245">
        <v>6356</v>
      </c>
      <c r="E7" s="145">
        <v>374825</v>
      </c>
      <c r="F7" s="145" t="s">
        <v>50</v>
      </c>
      <c r="G7" s="145" t="s">
        <v>50</v>
      </c>
      <c r="H7" s="145">
        <v>537</v>
      </c>
      <c r="I7" s="145">
        <v>115014</v>
      </c>
      <c r="J7" s="145" t="s">
        <v>50</v>
      </c>
      <c r="K7" s="145" t="s">
        <v>50</v>
      </c>
      <c r="L7" s="145">
        <v>0</v>
      </c>
      <c r="M7" s="145">
        <v>1</v>
      </c>
      <c r="N7" s="145">
        <v>5819</v>
      </c>
      <c r="O7" s="145">
        <v>259810</v>
      </c>
      <c r="P7" s="164"/>
      <c r="Q7" s="353"/>
    </row>
    <row r="8" spans="1:17" s="33" customFormat="1" ht="60" customHeight="1">
      <c r="A8" s="244"/>
      <c r="B8" s="112" t="s">
        <v>440</v>
      </c>
      <c r="C8" s="244"/>
      <c r="D8" s="245">
        <v>5230.25</v>
      </c>
      <c r="E8" s="145">
        <v>563786.01</v>
      </c>
      <c r="F8" s="145">
        <v>200.78</v>
      </c>
      <c r="G8" s="145">
        <v>44463</v>
      </c>
      <c r="H8" s="145">
        <v>229.31</v>
      </c>
      <c r="I8" s="145">
        <v>42520</v>
      </c>
      <c r="J8" s="145" t="s">
        <v>50</v>
      </c>
      <c r="K8" s="145" t="s">
        <v>50</v>
      </c>
      <c r="L8" s="145" t="s">
        <v>50</v>
      </c>
      <c r="M8" s="145" t="s">
        <v>50</v>
      </c>
      <c r="N8" s="145">
        <v>4800</v>
      </c>
      <c r="O8" s="145">
        <v>498661</v>
      </c>
      <c r="P8" s="164"/>
      <c r="Q8" s="164"/>
    </row>
    <row r="9" spans="1:17" s="33" customFormat="1" ht="60" customHeight="1">
      <c r="A9" s="244"/>
      <c r="B9" s="112" t="s">
        <v>441</v>
      </c>
      <c r="C9" s="244"/>
      <c r="D9" s="245">
        <v>3530</v>
      </c>
      <c r="E9" s="145">
        <v>421454</v>
      </c>
      <c r="F9" s="145">
        <v>417</v>
      </c>
      <c r="G9" s="145">
        <v>110549.06910000001</v>
      </c>
      <c r="H9" s="145">
        <v>62</v>
      </c>
      <c r="I9" s="145">
        <v>12717</v>
      </c>
      <c r="J9" s="145">
        <v>31</v>
      </c>
      <c r="K9" s="145">
        <v>1455</v>
      </c>
      <c r="L9" s="145" t="s">
        <v>50</v>
      </c>
      <c r="M9" s="145" t="s">
        <v>50</v>
      </c>
      <c r="N9" s="145">
        <v>3021</v>
      </c>
      <c r="O9" s="145">
        <v>296732</v>
      </c>
      <c r="P9" s="164"/>
      <c r="Q9" s="164"/>
    </row>
    <row r="10" spans="1:17" s="33" customFormat="1" ht="60" customHeight="1">
      <c r="A10" s="244"/>
      <c r="B10" s="112" t="s">
        <v>442</v>
      </c>
      <c r="C10" s="244"/>
      <c r="D10" s="245">
        <v>2389</v>
      </c>
      <c r="E10" s="145">
        <v>362421</v>
      </c>
      <c r="F10" s="145" t="s">
        <v>50</v>
      </c>
      <c r="G10" s="145" t="s">
        <v>50</v>
      </c>
      <c r="H10" s="145">
        <v>443</v>
      </c>
      <c r="I10" s="145">
        <v>119361</v>
      </c>
      <c r="J10" s="145" t="s">
        <v>50</v>
      </c>
      <c r="K10" s="145" t="s">
        <v>50</v>
      </c>
      <c r="L10" s="145" t="s">
        <v>50</v>
      </c>
      <c r="M10" s="145" t="s">
        <v>50</v>
      </c>
      <c r="N10" s="145">
        <v>1946</v>
      </c>
      <c r="O10" s="145">
        <v>243060</v>
      </c>
      <c r="P10" s="164"/>
      <c r="Q10" s="164"/>
    </row>
    <row r="11" spans="1:17" s="33" customFormat="1" ht="60" customHeight="1">
      <c r="A11" s="244"/>
      <c r="B11" s="112" t="s">
        <v>443</v>
      </c>
      <c r="C11" s="244"/>
      <c r="D11" s="245">
        <v>1680</v>
      </c>
      <c r="E11" s="145">
        <v>266923</v>
      </c>
      <c r="F11" s="145">
        <v>170</v>
      </c>
      <c r="G11" s="145">
        <v>59440</v>
      </c>
      <c r="H11" s="145">
        <v>156</v>
      </c>
      <c r="I11" s="145">
        <v>45070</v>
      </c>
      <c r="J11" s="145" t="s">
        <v>50</v>
      </c>
      <c r="K11" s="145" t="s">
        <v>50</v>
      </c>
      <c r="L11" s="145" t="s">
        <v>50</v>
      </c>
      <c r="M11" s="145" t="s">
        <v>50</v>
      </c>
      <c r="N11" s="145">
        <v>1354</v>
      </c>
      <c r="O11" s="145">
        <v>162413</v>
      </c>
      <c r="P11" s="164"/>
      <c r="Q11" s="353"/>
    </row>
    <row r="12" spans="1:17" s="33" customFormat="1" ht="60" customHeight="1">
      <c r="A12" s="244"/>
      <c r="B12" s="112" t="s">
        <v>444</v>
      </c>
      <c r="C12" s="244"/>
      <c r="D12" s="245">
        <v>2288</v>
      </c>
      <c r="E12" s="145">
        <v>324713</v>
      </c>
      <c r="F12" s="145">
        <v>153.60999999999999</v>
      </c>
      <c r="G12" s="145">
        <v>18156</v>
      </c>
      <c r="H12" s="145">
        <v>533</v>
      </c>
      <c r="I12" s="145">
        <v>153716</v>
      </c>
      <c r="J12" s="145" t="s">
        <v>50</v>
      </c>
      <c r="K12" s="145" t="s">
        <v>50</v>
      </c>
      <c r="L12" s="145" t="s">
        <v>50</v>
      </c>
      <c r="M12" s="145" t="s">
        <v>50</v>
      </c>
      <c r="N12" s="145">
        <v>1602</v>
      </c>
      <c r="O12" s="145">
        <v>152841</v>
      </c>
      <c r="P12" s="164"/>
      <c r="Q12" s="164"/>
    </row>
    <row r="13" spans="1:17" s="33" customFormat="1" ht="60" customHeight="1">
      <c r="A13" s="244"/>
      <c r="B13" s="112" t="s">
        <v>445</v>
      </c>
      <c r="C13" s="244"/>
      <c r="D13" s="246">
        <v>1896</v>
      </c>
      <c r="E13" s="145">
        <v>358150</v>
      </c>
      <c r="F13" s="145">
        <v>321.97</v>
      </c>
      <c r="G13" s="145">
        <v>110133</v>
      </c>
      <c r="H13" s="145">
        <v>386</v>
      </c>
      <c r="I13" s="145">
        <v>137904</v>
      </c>
      <c r="J13" s="145" t="s">
        <v>50</v>
      </c>
      <c r="K13" s="145" t="s">
        <v>50</v>
      </c>
      <c r="L13" s="145" t="s">
        <v>50</v>
      </c>
      <c r="M13" s="145" t="s">
        <v>50</v>
      </c>
      <c r="N13" s="145">
        <v>1188.74</v>
      </c>
      <c r="O13" s="145">
        <v>110113</v>
      </c>
      <c r="P13" s="164"/>
      <c r="Q13" s="164"/>
    </row>
    <row r="14" spans="1:18" s="33" customFormat="1" ht="60" customHeight="1">
      <c r="A14" s="244"/>
      <c r="B14" s="112" t="s">
        <v>446</v>
      </c>
      <c r="C14" s="244"/>
      <c r="D14" s="245">
        <v>1779</v>
      </c>
      <c r="E14" s="145">
        <v>278245</v>
      </c>
      <c r="F14" s="145">
        <v>368</v>
      </c>
      <c r="G14" s="145">
        <v>67207</v>
      </c>
      <c r="H14" s="145">
        <v>342</v>
      </c>
      <c r="I14" s="145">
        <v>100970</v>
      </c>
      <c r="J14" s="145" t="s">
        <v>50</v>
      </c>
      <c r="K14" s="145" t="s">
        <v>50</v>
      </c>
      <c r="L14" s="145" t="s">
        <v>50</v>
      </c>
      <c r="M14" s="145" t="s">
        <v>50</v>
      </c>
      <c r="N14" s="145">
        <v>1069</v>
      </c>
      <c r="O14" s="145">
        <v>110068</v>
      </c>
      <c r="P14" s="164"/>
      <c r="Q14" s="164"/>
      <c r="R14" s="164"/>
    </row>
    <row r="15" spans="1:17" s="33" customFormat="1" ht="60" customHeight="1">
      <c r="A15" s="244"/>
      <c r="B15" s="108" t="s">
        <v>447</v>
      </c>
      <c r="C15" s="238"/>
      <c r="D15" s="156">
        <v>1724</v>
      </c>
      <c r="E15" s="157">
        <v>280571</v>
      </c>
      <c r="F15" s="157" t="s">
        <v>0</v>
      </c>
      <c r="G15" s="157" t="s">
        <v>0</v>
      </c>
      <c r="H15" s="157">
        <v>702</v>
      </c>
      <c r="I15" s="157">
        <v>214331</v>
      </c>
      <c r="J15" s="157" t="s">
        <v>0</v>
      </c>
      <c r="K15" s="157" t="s">
        <v>0</v>
      </c>
      <c r="L15" s="157">
        <v>82</v>
      </c>
      <c r="M15" s="157">
        <v>5710</v>
      </c>
      <c r="N15" s="157">
        <v>939</v>
      </c>
      <c r="O15" s="157">
        <v>60530</v>
      </c>
      <c r="P15" s="164"/>
      <c r="Q15" s="164"/>
    </row>
    <row r="16" spans="1:17" ht="60" customHeight="1" thickBot="1">
      <c r="A16" s="240"/>
      <c r="B16" s="247" t="s">
        <v>448</v>
      </c>
      <c r="C16" s="240"/>
      <c r="D16" s="174">
        <f>SUM(F16,H16,J16,L16,N16)</f>
        <v>2237.667</v>
      </c>
      <c r="E16" s="175">
        <f>SUM(G16,I16,K16,M16,O16)</f>
        <v>358748.8437</v>
      </c>
      <c r="F16" s="175">
        <v>62.239999999999995</v>
      </c>
      <c r="G16" s="175">
        <v>52904</v>
      </c>
      <c r="H16" s="175">
        <v>730.282</v>
      </c>
      <c r="I16" s="175">
        <v>186489.5235</v>
      </c>
      <c r="J16" s="175" t="s">
        <v>197</v>
      </c>
      <c r="K16" s="175" t="s">
        <v>197</v>
      </c>
      <c r="L16" s="175">
        <v>78</v>
      </c>
      <c r="M16" s="175">
        <v>5304</v>
      </c>
      <c r="N16" s="175">
        <v>1367.145</v>
      </c>
      <c r="O16" s="175">
        <v>114051.3202</v>
      </c>
      <c r="P16" s="164"/>
      <c r="Q16" s="164"/>
    </row>
    <row r="17" spans="1:10" ht="13.5" customHeight="1">
      <c r="A17" s="248" t="s">
        <v>286</v>
      </c>
      <c r="B17" s="248"/>
      <c r="J17" s="234" t="s">
        <v>214</v>
      </c>
    </row>
    <row r="18" spans="1:10" ht="13.5" customHeight="1">
      <c r="A18" s="1" t="s">
        <v>449</v>
      </c>
      <c r="J18" s="1" t="s">
        <v>152</v>
      </c>
    </row>
    <row r="19" spans="1:10" ht="13.5" customHeight="1">
      <c r="A19" s="537" t="s">
        <v>450</v>
      </c>
      <c r="B19" s="537"/>
      <c r="J19" s="1" t="s">
        <v>641</v>
      </c>
    </row>
    <row r="20" ht="12" customHeight="1"/>
    <row r="21" ht="12" customHeight="1"/>
    <row r="27" ht="12.75">
      <c r="B27" s="176"/>
    </row>
    <row r="28" ht="12.75">
      <c r="B28" s="176"/>
    </row>
  </sheetData>
  <sheetProtection/>
  <mergeCells count="17">
    <mergeCell ref="N4:O4"/>
    <mergeCell ref="A1:B1"/>
    <mergeCell ref="D5:E5"/>
    <mergeCell ref="F5:G5"/>
    <mergeCell ref="L5:M5"/>
    <mergeCell ref="N5:O5"/>
    <mergeCell ref="B4:B5"/>
    <mergeCell ref="J4:K4"/>
    <mergeCell ref="J2:O2"/>
    <mergeCell ref="A2:I2"/>
    <mergeCell ref="A19:B19"/>
    <mergeCell ref="D4:E4"/>
    <mergeCell ref="F4:G4"/>
    <mergeCell ref="L4:M4"/>
    <mergeCell ref="H4:I4"/>
    <mergeCell ref="H5:I5"/>
    <mergeCell ref="J5:K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"/>
  <sheetViews>
    <sheetView showGridLines="0" view="pageBreakPreview" zoomScale="90" zoomScaleNormal="90" zoomScaleSheetLayoutView="90" zoomScalePageLayoutView="0" workbookViewId="0" topLeftCell="A1">
      <pane xSplit="2" ySplit="7" topLeftCell="C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6.5"/>
  <cols>
    <col min="1" max="1" width="0.37109375" style="210" customWidth="1"/>
    <col min="2" max="2" width="23.625" style="210" customWidth="1"/>
    <col min="3" max="6" width="15.625" style="210" customWidth="1"/>
    <col min="7" max="7" width="8.625" style="210" customWidth="1"/>
    <col min="8" max="9" width="10.625" style="210" customWidth="1"/>
    <col min="10" max="10" width="11.625" style="210" customWidth="1"/>
    <col min="11" max="13" width="10.625" style="210" customWidth="1"/>
    <col min="14" max="14" width="11.625" style="210" customWidth="1"/>
    <col min="15" max="16384" width="9.00390625" style="210" customWidth="1"/>
  </cols>
  <sheetData>
    <row r="1" spans="1:15" ht="18" customHeight="1">
      <c r="A1" s="556" t="s">
        <v>260</v>
      </c>
      <c r="B1" s="556"/>
      <c r="N1" s="133" t="s">
        <v>49</v>
      </c>
      <c r="O1" s="133"/>
    </row>
    <row r="2" spans="1:14" s="421" customFormat="1" ht="24.75" customHeight="1">
      <c r="A2" s="569" t="s">
        <v>801</v>
      </c>
      <c r="B2" s="569"/>
      <c r="C2" s="569"/>
      <c r="D2" s="569"/>
      <c r="E2" s="569"/>
      <c r="F2" s="569"/>
      <c r="G2" s="569" t="s">
        <v>113</v>
      </c>
      <c r="H2" s="569"/>
      <c r="I2" s="569"/>
      <c r="J2" s="569"/>
      <c r="K2" s="569"/>
      <c r="L2" s="569"/>
      <c r="M2" s="569"/>
      <c r="N2" s="569"/>
    </row>
    <row r="3" spans="1:15" ht="15" customHeight="1" thickBot="1">
      <c r="A3" s="133"/>
      <c r="B3" s="133"/>
      <c r="F3" s="133" t="s">
        <v>402</v>
      </c>
      <c r="G3" s="133"/>
      <c r="H3" s="133"/>
      <c r="N3" s="4" t="s">
        <v>1</v>
      </c>
      <c r="O3" s="4"/>
    </row>
    <row r="4" spans="1:14" ht="24.75" customHeight="1">
      <c r="A4" s="227"/>
      <c r="B4" s="565" t="s">
        <v>403</v>
      </c>
      <c r="C4" s="557" t="s">
        <v>326</v>
      </c>
      <c r="D4" s="558"/>
      <c r="E4" s="558"/>
      <c r="F4" s="559"/>
      <c r="G4" s="558" t="s">
        <v>425</v>
      </c>
      <c r="H4" s="558"/>
      <c r="I4" s="558"/>
      <c r="J4" s="559"/>
      <c r="K4" s="570" t="s">
        <v>426</v>
      </c>
      <c r="L4" s="571"/>
      <c r="M4" s="571"/>
      <c r="N4" s="571"/>
    </row>
    <row r="5" spans="1:14" ht="24.75" customHeight="1">
      <c r="A5" s="213"/>
      <c r="B5" s="563"/>
      <c r="C5" s="560"/>
      <c r="D5" s="561"/>
      <c r="E5" s="561"/>
      <c r="F5" s="562"/>
      <c r="G5" s="561"/>
      <c r="H5" s="561"/>
      <c r="I5" s="561"/>
      <c r="J5" s="562"/>
      <c r="K5" s="566" t="s">
        <v>427</v>
      </c>
      <c r="L5" s="567"/>
      <c r="M5" s="567"/>
      <c r="N5" s="568"/>
    </row>
    <row r="6" spans="1:14" ht="24.75" customHeight="1">
      <c r="A6" s="213"/>
      <c r="B6" s="563" t="s">
        <v>149</v>
      </c>
      <c r="C6" s="212" t="s">
        <v>261</v>
      </c>
      <c r="D6" s="211" t="s">
        <v>412</v>
      </c>
      <c r="E6" s="211" t="s">
        <v>413</v>
      </c>
      <c r="F6" s="211" t="s">
        <v>414</v>
      </c>
      <c r="G6" s="212" t="s">
        <v>261</v>
      </c>
      <c r="H6" s="211" t="s">
        <v>412</v>
      </c>
      <c r="I6" s="212" t="s">
        <v>413</v>
      </c>
      <c r="J6" s="211" t="s">
        <v>414</v>
      </c>
      <c r="K6" s="211" t="s">
        <v>261</v>
      </c>
      <c r="L6" s="211" t="s">
        <v>412</v>
      </c>
      <c r="M6" s="211" t="s">
        <v>413</v>
      </c>
      <c r="N6" s="211" t="s">
        <v>414</v>
      </c>
    </row>
    <row r="7" spans="1:14" ht="30" customHeight="1" thickBot="1">
      <c r="A7" s="216"/>
      <c r="B7" s="564"/>
      <c r="C7" s="214" t="s">
        <v>51</v>
      </c>
      <c r="D7" s="215" t="s">
        <v>128</v>
      </c>
      <c r="E7" s="215" t="s">
        <v>129</v>
      </c>
      <c r="F7" s="215" t="s">
        <v>100</v>
      </c>
      <c r="G7" s="214" t="s">
        <v>22</v>
      </c>
      <c r="H7" s="215" t="s">
        <v>642</v>
      </c>
      <c r="I7" s="214" t="s">
        <v>129</v>
      </c>
      <c r="J7" s="215" t="s">
        <v>130</v>
      </c>
      <c r="K7" s="215" t="s">
        <v>51</v>
      </c>
      <c r="L7" s="215" t="s">
        <v>128</v>
      </c>
      <c r="M7" s="215" t="s">
        <v>129</v>
      </c>
      <c r="N7" s="215" t="s">
        <v>130</v>
      </c>
    </row>
    <row r="8" spans="1:14" s="404" customFormat="1" ht="58.5" customHeight="1">
      <c r="A8" s="213"/>
      <c r="B8" s="217" t="s">
        <v>415</v>
      </c>
      <c r="C8" s="113">
        <v>2713.95</v>
      </c>
      <c r="D8" s="114">
        <v>193.13</v>
      </c>
      <c r="E8" s="114">
        <v>2030.27</v>
      </c>
      <c r="F8" s="114">
        <v>490.55</v>
      </c>
      <c r="G8" s="114" t="s">
        <v>50</v>
      </c>
      <c r="H8" s="114" t="s">
        <v>50</v>
      </c>
      <c r="I8" s="114" t="s">
        <v>50</v>
      </c>
      <c r="J8" s="114" t="s">
        <v>50</v>
      </c>
      <c r="K8" s="114" t="s">
        <v>50</v>
      </c>
      <c r="L8" s="114" t="s">
        <v>50</v>
      </c>
      <c r="M8" s="114" t="s">
        <v>50</v>
      </c>
      <c r="N8" s="114" t="s">
        <v>50</v>
      </c>
    </row>
    <row r="9" spans="1:14" s="404" customFormat="1" ht="58.5" customHeight="1">
      <c r="A9" s="213"/>
      <c r="B9" s="218" t="s">
        <v>416</v>
      </c>
      <c r="C9" s="109">
        <v>2475.52</v>
      </c>
      <c r="D9" s="110">
        <v>197.21</v>
      </c>
      <c r="E9" s="110">
        <v>2153.41</v>
      </c>
      <c r="F9" s="110">
        <v>124.9</v>
      </c>
      <c r="G9" s="110" t="s">
        <v>50</v>
      </c>
      <c r="H9" s="110" t="s">
        <v>50</v>
      </c>
      <c r="I9" s="110" t="s">
        <v>50</v>
      </c>
      <c r="J9" s="110" t="s">
        <v>50</v>
      </c>
      <c r="K9" s="110" t="s">
        <v>50</v>
      </c>
      <c r="L9" s="110" t="s">
        <v>50</v>
      </c>
      <c r="M9" s="110" t="s">
        <v>50</v>
      </c>
      <c r="N9" s="110" t="s">
        <v>50</v>
      </c>
    </row>
    <row r="10" spans="1:20" s="405" customFormat="1" ht="58.5" customHeight="1">
      <c r="A10" s="228"/>
      <c r="B10" s="218" t="s">
        <v>417</v>
      </c>
      <c r="C10" s="109">
        <v>1276.47</v>
      </c>
      <c r="D10" s="110">
        <v>177.66</v>
      </c>
      <c r="E10" s="110">
        <v>1097.81</v>
      </c>
      <c r="F10" s="110">
        <v>1</v>
      </c>
      <c r="G10" s="110" t="s">
        <v>50</v>
      </c>
      <c r="H10" s="110" t="s">
        <v>50</v>
      </c>
      <c r="I10" s="110" t="s">
        <v>50</v>
      </c>
      <c r="J10" s="110" t="s">
        <v>50</v>
      </c>
      <c r="K10" s="110" t="s">
        <v>50</v>
      </c>
      <c r="L10" s="110" t="s">
        <v>50</v>
      </c>
      <c r="M10" s="110" t="s">
        <v>50</v>
      </c>
      <c r="N10" s="110" t="s">
        <v>50</v>
      </c>
      <c r="O10" s="404"/>
      <c r="P10" s="404"/>
      <c r="Q10" s="404"/>
      <c r="R10" s="404"/>
      <c r="S10" s="404"/>
      <c r="T10" s="404"/>
    </row>
    <row r="11" spans="1:20" s="405" customFormat="1" ht="58.5" customHeight="1">
      <c r="A11" s="228"/>
      <c r="B11" s="218" t="s">
        <v>418</v>
      </c>
      <c r="C11" s="109">
        <v>943.9299999999998</v>
      </c>
      <c r="D11" s="110">
        <v>0.6</v>
      </c>
      <c r="E11" s="110">
        <v>943.33</v>
      </c>
      <c r="F11" s="110" t="s">
        <v>50</v>
      </c>
      <c r="G11" s="110" t="s">
        <v>50</v>
      </c>
      <c r="H11" s="110" t="s">
        <v>50</v>
      </c>
      <c r="I11" s="110" t="s">
        <v>50</v>
      </c>
      <c r="J11" s="110" t="s">
        <v>50</v>
      </c>
      <c r="K11" s="110" t="s">
        <v>50</v>
      </c>
      <c r="L11" s="110" t="s">
        <v>50</v>
      </c>
      <c r="M11" s="110" t="s">
        <v>50</v>
      </c>
      <c r="N11" s="110" t="s">
        <v>50</v>
      </c>
      <c r="O11" s="404"/>
      <c r="P11" s="404"/>
      <c r="Q11" s="404"/>
      <c r="R11" s="404"/>
      <c r="S11" s="404"/>
      <c r="T11" s="404"/>
    </row>
    <row r="12" spans="1:22" s="405" customFormat="1" ht="58.5" customHeight="1">
      <c r="A12" s="228"/>
      <c r="B12" s="218" t="s">
        <v>419</v>
      </c>
      <c r="C12" s="109">
        <v>2595.05</v>
      </c>
      <c r="D12" s="110">
        <v>127.66</v>
      </c>
      <c r="E12" s="110">
        <v>2414.89</v>
      </c>
      <c r="F12" s="110">
        <v>52.5</v>
      </c>
      <c r="G12" s="110" t="s">
        <v>50</v>
      </c>
      <c r="H12" s="110" t="s">
        <v>50</v>
      </c>
      <c r="I12" s="110" t="s">
        <v>50</v>
      </c>
      <c r="J12" s="110" t="s">
        <v>50</v>
      </c>
      <c r="K12" s="110">
        <v>5.5</v>
      </c>
      <c r="L12" s="110" t="s">
        <v>50</v>
      </c>
      <c r="M12" s="110">
        <v>5.5</v>
      </c>
      <c r="N12" s="110" t="s">
        <v>50</v>
      </c>
      <c r="O12" s="404"/>
      <c r="P12" s="404"/>
      <c r="Q12" s="404"/>
      <c r="R12" s="404"/>
      <c r="S12" s="404"/>
      <c r="T12" s="404"/>
      <c r="V12" s="404"/>
    </row>
    <row r="13" spans="1:22" s="405" customFormat="1" ht="58.5" customHeight="1">
      <c r="A13" s="228"/>
      <c r="B13" s="218" t="s">
        <v>420</v>
      </c>
      <c r="C13" s="109">
        <v>2126.5</v>
      </c>
      <c r="D13" s="110">
        <v>621.49</v>
      </c>
      <c r="E13" s="110">
        <v>1484.71</v>
      </c>
      <c r="F13" s="110">
        <v>20.3</v>
      </c>
      <c r="G13" s="110" t="s">
        <v>50</v>
      </c>
      <c r="H13" s="110" t="s">
        <v>50</v>
      </c>
      <c r="I13" s="110" t="s">
        <v>50</v>
      </c>
      <c r="J13" s="110" t="s">
        <v>50</v>
      </c>
      <c r="K13" s="110" t="s">
        <v>50</v>
      </c>
      <c r="L13" s="110" t="s">
        <v>50</v>
      </c>
      <c r="M13" s="110" t="s">
        <v>50</v>
      </c>
      <c r="N13" s="110" t="s">
        <v>50</v>
      </c>
      <c r="O13" s="404"/>
      <c r="P13" s="404"/>
      <c r="Q13" s="404"/>
      <c r="R13" s="404"/>
      <c r="S13" s="404"/>
      <c r="T13" s="404"/>
      <c r="V13" s="404"/>
    </row>
    <row r="14" spans="1:14" s="405" customFormat="1" ht="58.5" customHeight="1">
      <c r="A14" s="228"/>
      <c r="B14" s="218" t="s">
        <v>421</v>
      </c>
      <c r="C14" s="229">
        <v>2377.67</v>
      </c>
      <c r="D14" s="220">
        <v>127.46</v>
      </c>
      <c r="E14" s="220">
        <v>2250.21</v>
      </c>
      <c r="F14" s="220" t="s">
        <v>50</v>
      </c>
      <c r="G14" s="220" t="s">
        <v>50</v>
      </c>
      <c r="H14" s="220" t="s">
        <v>50</v>
      </c>
      <c r="I14" s="220" t="s">
        <v>50</v>
      </c>
      <c r="J14" s="220" t="s">
        <v>50</v>
      </c>
      <c r="K14" s="220">
        <v>0.04</v>
      </c>
      <c r="L14" s="110">
        <v>0.04</v>
      </c>
      <c r="M14" s="220" t="s">
        <v>50</v>
      </c>
      <c r="N14" s="110" t="s">
        <v>50</v>
      </c>
    </row>
    <row r="15" spans="1:14" s="405" customFormat="1" ht="58.5" customHeight="1">
      <c r="A15" s="228"/>
      <c r="B15" s="222" t="s">
        <v>735</v>
      </c>
      <c r="C15" s="230">
        <v>1591.27</v>
      </c>
      <c r="D15" s="221">
        <v>49.26</v>
      </c>
      <c r="E15" s="221">
        <v>1467.61</v>
      </c>
      <c r="F15" s="221">
        <v>74.4</v>
      </c>
      <c r="G15" s="221" t="s">
        <v>50</v>
      </c>
      <c r="H15" s="221" t="s">
        <v>50</v>
      </c>
      <c r="I15" s="221" t="s">
        <v>50</v>
      </c>
      <c r="J15" s="221" t="s">
        <v>50</v>
      </c>
      <c r="K15" s="221" t="s">
        <v>50</v>
      </c>
      <c r="L15" s="219" t="s">
        <v>50</v>
      </c>
      <c r="M15" s="221" t="s">
        <v>50</v>
      </c>
      <c r="N15" s="219" t="s">
        <v>50</v>
      </c>
    </row>
    <row r="16" spans="1:14" s="406" customFormat="1" ht="58.5" customHeight="1">
      <c r="A16" s="231"/>
      <c r="B16" s="217" t="s">
        <v>423</v>
      </c>
      <c r="C16" s="229">
        <f>SUM(D16:F16)</f>
        <v>1944.5</v>
      </c>
      <c r="D16" s="220">
        <v>38.44</v>
      </c>
      <c r="E16" s="220">
        <v>1516</v>
      </c>
      <c r="F16" s="220">
        <v>390.06</v>
      </c>
      <c r="G16" s="220" t="s">
        <v>0</v>
      </c>
      <c r="H16" s="220" t="s">
        <v>0</v>
      </c>
      <c r="I16" s="220" t="s">
        <v>0</v>
      </c>
      <c r="J16" s="220" t="s">
        <v>0</v>
      </c>
      <c r="K16" s="220" t="s">
        <v>0</v>
      </c>
      <c r="L16" s="220" t="s">
        <v>0</v>
      </c>
      <c r="M16" s="220" t="s">
        <v>0</v>
      </c>
      <c r="N16" s="110" t="s">
        <v>0</v>
      </c>
    </row>
    <row r="17" spans="1:23" s="404" customFormat="1" ht="58.5" customHeight="1" thickBot="1">
      <c r="A17" s="216"/>
      <c r="B17" s="223" t="s">
        <v>424</v>
      </c>
      <c r="C17" s="232">
        <v>1346.44</v>
      </c>
      <c r="D17" s="224">
        <v>4.24</v>
      </c>
      <c r="E17" s="224">
        <v>1311.4</v>
      </c>
      <c r="F17" s="224">
        <v>30.8</v>
      </c>
      <c r="G17" s="224" t="s">
        <v>197</v>
      </c>
      <c r="H17" s="224" t="s">
        <v>197</v>
      </c>
      <c r="I17" s="224" t="s">
        <v>197</v>
      </c>
      <c r="J17" s="224" t="s">
        <v>197</v>
      </c>
      <c r="K17" s="224" t="s">
        <v>197</v>
      </c>
      <c r="L17" s="224" t="s">
        <v>197</v>
      </c>
      <c r="M17" s="224" t="s">
        <v>197</v>
      </c>
      <c r="N17" s="226" t="s">
        <v>197</v>
      </c>
      <c r="W17" s="405"/>
    </row>
    <row r="18" spans="1:9" ht="15" customHeight="1">
      <c r="A18" s="233" t="s">
        <v>391</v>
      </c>
      <c r="B18" s="233"/>
      <c r="G18" s="234" t="s">
        <v>180</v>
      </c>
      <c r="I18" s="1"/>
    </row>
    <row r="19" spans="1:7" ht="15" customHeight="1">
      <c r="A19" s="210" t="s">
        <v>428</v>
      </c>
      <c r="G19" s="210" t="s">
        <v>2</v>
      </c>
    </row>
    <row r="20" ht="12.75">
      <c r="C20" s="407"/>
    </row>
  </sheetData>
  <sheetProtection/>
  <mergeCells count="9">
    <mergeCell ref="A1:B1"/>
    <mergeCell ref="C4:F5"/>
    <mergeCell ref="B6:B7"/>
    <mergeCell ref="B4:B5"/>
    <mergeCell ref="K5:N5"/>
    <mergeCell ref="G2:N2"/>
    <mergeCell ref="K4:N4"/>
    <mergeCell ref="G4:J5"/>
    <mergeCell ref="A2:F2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7"/>
  <sheetViews>
    <sheetView showGridLines="0" view="pageBreakPreview" zoomScale="85" zoomScaleNormal="80" zoomScaleSheetLayoutView="85" zoomScalePageLayoutView="0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B8" sqref="B8"/>
    </sheetView>
  </sheetViews>
  <sheetFormatPr defaultColWidth="9.00390625" defaultRowHeight="16.5"/>
  <cols>
    <col min="1" max="1" width="21.625" style="210" customWidth="1"/>
    <col min="2" max="2" width="8.625" style="210" customWidth="1"/>
    <col min="3" max="4" width="10.625" style="210" customWidth="1"/>
    <col min="5" max="5" width="12.625" style="210" customWidth="1"/>
    <col min="6" max="9" width="10.625" style="210" customWidth="1"/>
    <col min="10" max="10" width="8.625" style="210" customWidth="1"/>
    <col min="11" max="12" width="10.625" style="210" customWidth="1"/>
    <col min="13" max="13" width="12.625" style="210" customWidth="1"/>
    <col min="14" max="15" width="10.625" style="210" customWidth="1"/>
    <col min="16" max="16384" width="9.00390625" style="210" customWidth="1"/>
  </cols>
  <sheetData>
    <row r="1" spans="1:16" ht="18" customHeight="1">
      <c r="A1" s="556" t="s">
        <v>260</v>
      </c>
      <c r="B1" s="556"/>
      <c r="C1" s="556"/>
      <c r="D1" s="556"/>
      <c r="N1" s="133"/>
      <c r="O1" s="133" t="s">
        <v>49</v>
      </c>
      <c r="P1" s="133"/>
    </row>
    <row r="2" spans="1:15" s="421" customFormat="1" ht="24.75" customHeight="1">
      <c r="A2" s="569" t="s">
        <v>800</v>
      </c>
      <c r="B2" s="569"/>
      <c r="C2" s="569"/>
      <c r="D2" s="569"/>
      <c r="E2" s="569"/>
      <c r="F2" s="569"/>
      <c r="G2" s="569"/>
      <c r="H2" s="569" t="s">
        <v>114</v>
      </c>
      <c r="I2" s="569"/>
      <c r="J2" s="569"/>
      <c r="K2" s="569"/>
      <c r="L2" s="569"/>
      <c r="M2" s="569"/>
      <c r="N2" s="569"/>
      <c r="O2" s="569"/>
    </row>
    <row r="3" spans="1:16" ht="15" customHeight="1" thickBot="1">
      <c r="A3" s="133"/>
      <c r="B3" s="133"/>
      <c r="C3" s="133"/>
      <c r="D3" s="133"/>
      <c r="G3" s="133" t="s">
        <v>402</v>
      </c>
      <c r="H3" s="133"/>
      <c r="N3" s="4"/>
      <c r="O3" s="4" t="s">
        <v>1</v>
      </c>
      <c r="P3" s="4"/>
    </row>
    <row r="4" spans="1:17" ht="45" customHeight="1">
      <c r="A4" s="565" t="s">
        <v>403</v>
      </c>
      <c r="B4" s="579" t="s">
        <v>404</v>
      </c>
      <c r="C4" s="571"/>
      <c r="D4" s="571"/>
      <c r="E4" s="571"/>
      <c r="F4" s="571"/>
      <c r="G4" s="571"/>
      <c r="H4" s="571" t="s">
        <v>405</v>
      </c>
      <c r="I4" s="571"/>
      <c r="J4" s="571"/>
      <c r="K4" s="571"/>
      <c r="L4" s="571"/>
      <c r="M4" s="571"/>
      <c r="N4" s="444" t="s">
        <v>406</v>
      </c>
      <c r="O4" s="445"/>
      <c r="Q4" s="404"/>
    </row>
    <row r="5" spans="1:15" ht="24.75" customHeight="1">
      <c r="A5" s="563"/>
      <c r="B5" s="575" t="s">
        <v>407</v>
      </c>
      <c r="C5" s="567"/>
      <c r="D5" s="567" t="s">
        <v>81</v>
      </c>
      <c r="E5" s="568"/>
      <c r="F5" s="566" t="s">
        <v>408</v>
      </c>
      <c r="G5" s="567"/>
      <c r="H5" s="567" t="s">
        <v>216</v>
      </c>
      <c r="I5" s="568"/>
      <c r="J5" s="566" t="s">
        <v>409</v>
      </c>
      <c r="K5" s="567"/>
      <c r="L5" s="567"/>
      <c r="M5" s="568"/>
      <c r="N5" s="576" t="s">
        <v>410</v>
      </c>
      <c r="O5" s="572" t="s">
        <v>411</v>
      </c>
    </row>
    <row r="6" spans="1:15" ht="24.75" customHeight="1">
      <c r="A6" s="563" t="s">
        <v>149</v>
      </c>
      <c r="B6" s="212" t="s">
        <v>261</v>
      </c>
      <c r="C6" s="212" t="s">
        <v>412</v>
      </c>
      <c r="D6" s="211" t="s">
        <v>413</v>
      </c>
      <c r="E6" s="211" t="s">
        <v>414</v>
      </c>
      <c r="F6" s="212" t="s">
        <v>261</v>
      </c>
      <c r="G6" s="211" t="s">
        <v>412</v>
      </c>
      <c r="H6" s="212" t="s">
        <v>413</v>
      </c>
      <c r="I6" s="212" t="s">
        <v>414</v>
      </c>
      <c r="J6" s="212" t="s">
        <v>261</v>
      </c>
      <c r="K6" s="212" t="s">
        <v>412</v>
      </c>
      <c r="L6" s="211" t="s">
        <v>413</v>
      </c>
      <c r="M6" s="211" t="s">
        <v>414</v>
      </c>
      <c r="N6" s="577"/>
      <c r="O6" s="573"/>
    </row>
    <row r="7" spans="1:17" ht="34.5" customHeight="1" thickBot="1">
      <c r="A7" s="564"/>
      <c r="B7" s="214" t="s">
        <v>22</v>
      </c>
      <c r="C7" s="214" t="s">
        <v>128</v>
      </c>
      <c r="D7" s="215" t="s">
        <v>129</v>
      </c>
      <c r="E7" s="215" t="s">
        <v>130</v>
      </c>
      <c r="F7" s="214" t="s">
        <v>22</v>
      </c>
      <c r="G7" s="215" t="s">
        <v>128</v>
      </c>
      <c r="H7" s="214" t="s">
        <v>129</v>
      </c>
      <c r="I7" s="214" t="s">
        <v>130</v>
      </c>
      <c r="J7" s="214" t="s">
        <v>22</v>
      </c>
      <c r="K7" s="214" t="s">
        <v>128</v>
      </c>
      <c r="L7" s="215" t="s">
        <v>129</v>
      </c>
      <c r="M7" s="215" t="s">
        <v>131</v>
      </c>
      <c r="N7" s="578"/>
      <c r="O7" s="574"/>
      <c r="Q7" s="39"/>
    </row>
    <row r="8" spans="1:15" s="404" customFormat="1" ht="60" customHeight="1">
      <c r="A8" s="217" t="s">
        <v>415</v>
      </c>
      <c r="B8" s="114">
        <v>679.76</v>
      </c>
      <c r="C8" s="203">
        <v>7.2</v>
      </c>
      <c r="D8" s="203">
        <v>240.11</v>
      </c>
      <c r="E8" s="203">
        <v>432.45</v>
      </c>
      <c r="F8" s="203" t="s">
        <v>50</v>
      </c>
      <c r="G8" s="203" t="s">
        <v>50</v>
      </c>
      <c r="H8" s="203" t="s">
        <v>50</v>
      </c>
      <c r="I8" s="203" t="s">
        <v>50</v>
      </c>
      <c r="J8" s="203">
        <v>2034.19</v>
      </c>
      <c r="K8" s="203">
        <v>185.93</v>
      </c>
      <c r="L8" s="203">
        <v>1790.16</v>
      </c>
      <c r="M8" s="203">
        <v>58.1</v>
      </c>
      <c r="N8" s="114" t="s">
        <v>50</v>
      </c>
      <c r="O8" s="114" t="s">
        <v>50</v>
      </c>
    </row>
    <row r="9" spans="1:15" s="404" customFormat="1" ht="60" customHeight="1">
      <c r="A9" s="218" t="s">
        <v>416</v>
      </c>
      <c r="B9" s="110">
        <v>555.9</v>
      </c>
      <c r="C9" s="219">
        <v>21.31</v>
      </c>
      <c r="D9" s="219">
        <v>528.79</v>
      </c>
      <c r="E9" s="219">
        <v>5.8</v>
      </c>
      <c r="F9" s="219" t="s">
        <v>50</v>
      </c>
      <c r="G9" s="219" t="s">
        <v>50</v>
      </c>
      <c r="H9" s="219" t="s">
        <v>50</v>
      </c>
      <c r="I9" s="219" t="s">
        <v>50</v>
      </c>
      <c r="J9" s="219">
        <v>1919.62</v>
      </c>
      <c r="K9" s="219">
        <v>175.9</v>
      </c>
      <c r="L9" s="219">
        <v>1624.62</v>
      </c>
      <c r="M9" s="219">
        <v>119.1</v>
      </c>
      <c r="N9" s="110" t="s">
        <v>50</v>
      </c>
      <c r="O9" s="110" t="s">
        <v>50</v>
      </c>
    </row>
    <row r="10" spans="1:21" s="405" customFormat="1" ht="60" customHeight="1">
      <c r="A10" s="218" t="s">
        <v>417</v>
      </c>
      <c r="B10" s="110">
        <v>713.76</v>
      </c>
      <c r="C10" s="219">
        <v>5.08</v>
      </c>
      <c r="D10" s="219">
        <v>707.68</v>
      </c>
      <c r="E10" s="219">
        <v>1</v>
      </c>
      <c r="F10" s="219" t="s">
        <v>50</v>
      </c>
      <c r="G10" s="219" t="s">
        <v>50</v>
      </c>
      <c r="H10" s="219" t="s">
        <v>50</v>
      </c>
      <c r="I10" s="219" t="s">
        <v>50</v>
      </c>
      <c r="J10" s="219">
        <v>562.71</v>
      </c>
      <c r="K10" s="219">
        <v>172.58</v>
      </c>
      <c r="L10" s="219">
        <v>390.13</v>
      </c>
      <c r="M10" s="219" t="s">
        <v>50</v>
      </c>
      <c r="N10" s="110" t="s">
        <v>50</v>
      </c>
      <c r="O10" s="110">
        <v>0.34</v>
      </c>
      <c r="P10" s="404"/>
      <c r="Q10" s="404"/>
      <c r="R10" s="404"/>
      <c r="S10" s="404"/>
      <c r="T10" s="404"/>
      <c r="U10" s="404"/>
    </row>
    <row r="11" spans="1:21" s="405" customFormat="1" ht="60" customHeight="1">
      <c r="A11" s="218" t="s">
        <v>418</v>
      </c>
      <c r="B11" s="110">
        <v>699.8299999999999</v>
      </c>
      <c r="C11" s="219" t="s">
        <v>50</v>
      </c>
      <c r="D11" s="219">
        <v>699.83</v>
      </c>
      <c r="E11" s="219" t="s">
        <v>50</v>
      </c>
      <c r="F11" s="219" t="s">
        <v>50</v>
      </c>
      <c r="G11" s="219" t="s">
        <v>50</v>
      </c>
      <c r="H11" s="219" t="s">
        <v>50</v>
      </c>
      <c r="I11" s="219" t="s">
        <v>50</v>
      </c>
      <c r="J11" s="219">
        <v>244.1</v>
      </c>
      <c r="K11" s="219">
        <v>0.6</v>
      </c>
      <c r="L11" s="219">
        <v>243.5</v>
      </c>
      <c r="M11" s="219" t="s">
        <v>50</v>
      </c>
      <c r="N11" s="110" t="s">
        <v>50</v>
      </c>
      <c r="O11" s="110" t="s">
        <v>50</v>
      </c>
      <c r="P11" s="404"/>
      <c r="Q11" s="404"/>
      <c r="R11" s="404"/>
      <c r="S11" s="404"/>
      <c r="T11" s="404"/>
      <c r="U11" s="404"/>
    </row>
    <row r="12" spans="1:23" s="405" customFormat="1" ht="60" customHeight="1">
      <c r="A12" s="218" t="s">
        <v>419</v>
      </c>
      <c r="B12" s="110">
        <v>1557.77</v>
      </c>
      <c r="C12" s="219">
        <v>6.76</v>
      </c>
      <c r="D12" s="219">
        <v>1551.01</v>
      </c>
      <c r="E12" s="219" t="s">
        <v>50</v>
      </c>
      <c r="F12" s="219">
        <v>1</v>
      </c>
      <c r="G12" s="219">
        <v>0.5</v>
      </c>
      <c r="H12" s="219">
        <v>0.5</v>
      </c>
      <c r="I12" s="219" t="s">
        <v>50</v>
      </c>
      <c r="J12" s="219">
        <v>1030.78</v>
      </c>
      <c r="K12" s="219">
        <v>120.4</v>
      </c>
      <c r="L12" s="219">
        <v>857.88</v>
      </c>
      <c r="M12" s="219">
        <v>52.5</v>
      </c>
      <c r="N12" s="110" t="s">
        <v>50</v>
      </c>
      <c r="O12" s="110" t="s">
        <v>50</v>
      </c>
      <c r="P12" s="404"/>
      <c r="Q12" s="404"/>
      <c r="R12" s="404"/>
      <c r="S12" s="404"/>
      <c r="T12" s="404"/>
      <c r="U12" s="404"/>
      <c r="W12" s="404"/>
    </row>
    <row r="13" spans="1:23" s="405" customFormat="1" ht="60" customHeight="1">
      <c r="A13" s="218" t="s">
        <v>420</v>
      </c>
      <c r="B13" s="110">
        <v>1110.28</v>
      </c>
      <c r="C13" s="219">
        <v>14.18</v>
      </c>
      <c r="D13" s="219">
        <v>1094</v>
      </c>
      <c r="E13" s="219">
        <v>2.1</v>
      </c>
      <c r="F13" s="219">
        <v>13.28</v>
      </c>
      <c r="G13" s="219">
        <v>3.58</v>
      </c>
      <c r="H13" s="219">
        <v>9.1</v>
      </c>
      <c r="I13" s="219">
        <v>0.6</v>
      </c>
      <c r="J13" s="219">
        <v>1002.94</v>
      </c>
      <c r="K13" s="219">
        <v>603.73</v>
      </c>
      <c r="L13" s="219">
        <v>381.61</v>
      </c>
      <c r="M13" s="219">
        <v>17.6</v>
      </c>
      <c r="N13" s="110" t="s">
        <v>50</v>
      </c>
      <c r="O13" s="110" t="s">
        <v>50</v>
      </c>
      <c r="P13" s="404"/>
      <c r="Q13" s="404"/>
      <c r="R13" s="404"/>
      <c r="S13" s="404"/>
      <c r="T13" s="404"/>
      <c r="U13" s="404"/>
      <c r="W13" s="404"/>
    </row>
    <row r="14" spans="1:15" s="405" customFormat="1" ht="60" customHeight="1">
      <c r="A14" s="218" t="s">
        <v>421</v>
      </c>
      <c r="B14" s="220">
        <v>1430.45</v>
      </c>
      <c r="C14" s="221">
        <v>15.82</v>
      </c>
      <c r="D14" s="221">
        <v>1414.63</v>
      </c>
      <c r="E14" s="219" t="s">
        <v>50</v>
      </c>
      <c r="F14" s="221">
        <v>7.7</v>
      </c>
      <c r="G14" s="221">
        <v>7.7</v>
      </c>
      <c r="H14" s="221" t="s">
        <v>50</v>
      </c>
      <c r="I14" s="221" t="s">
        <v>50</v>
      </c>
      <c r="J14" s="221">
        <v>939.48</v>
      </c>
      <c r="K14" s="221">
        <v>103.9</v>
      </c>
      <c r="L14" s="221">
        <v>835.58</v>
      </c>
      <c r="M14" s="221" t="s">
        <v>50</v>
      </c>
      <c r="N14" s="110" t="s">
        <v>50</v>
      </c>
      <c r="O14" s="110" t="s">
        <v>50</v>
      </c>
    </row>
    <row r="15" spans="1:15" s="405" customFormat="1" ht="60" customHeight="1">
      <c r="A15" s="222" t="s">
        <v>422</v>
      </c>
      <c r="B15" s="221">
        <v>997.12</v>
      </c>
      <c r="C15" s="221">
        <v>36.06</v>
      </c>
      <c r="D15" s="221">
        <v>906.66</v>
      </c>
      <c r="E15" s="219">
        <v>54.4</v>
      </c>
      <c r="F15" s="221">
        <v>7.7</v>
      </c>
      <c r="G15" s="221">
        <v>7.7</v>
      </c>
      <c r="H15" s="221" t="s">
        <v>50</v>
      </c>
      <c r="I15" s="221" t="s">
        <v>50</v>
      </c>
      <c r="J15" s="221">
        <v>586.45</v>
      </c>
      <c r="K15" s="221">
        <v>5.5</v>
      </c>
      <c r="L15" s="221">
        <v>560.95</v>
      </c>
      <c r="M15" s="221">
        <v>20</v>
      </c>
      <c r="N15" s="219" t="s">
        <v>50</v>
      </c>
      <c r="O15" s="219" t="s">
        <v>50</v>
      </c>
    </row>
    <row r="16" spans="1:15" s="406" customFormat="1" ht="60" customHeight="1">
      <c r="A16" s="217" t="s">
        <v>423</v>
      </c>
      <c r="B16" s="220">
        <f>SUM(C16:E16)</f>
        <v>1468.8</v>
      </c>
      <c r="C16" s="220">
        <v>10.74</v>
      </c>
      <c r="D16" s="220">
        <v>1069</v>
      </c>
      <c r="E16" s="219">
        <v>389.06</v>
      </c>
      <c r="F16" s="220">
        <f>SUM(G16:I16)</f>
        <v>7.7</v>
      </c>
      <c r="G16" s="220">
        <v>7.7</v>
      </c>
      <c r="H16" s="220" t="s">
        <v>0</v>
      </c>
      <c r="I16" s="220" t="s">
        <v>0</v>
      </c>
      <c r="J16" s="220">
        <f>SUM(K16:M16)</f>
        <v>468</v>
      </c>
      <c r="K16" s="220">
        <v>20</v>
      </c>
      <c r="L16" s="220">
        <v>447</v>
      </c>
      <c r="M16" s="220">
        <v>1</v>
      </c>
      <c r="N16" s="110" t="s">
        <v>0</v>
      </c>
      <c r="O16" s="110" t="s">
        <v>0</v>
      </c>
    </row>
    <row r="17" spans="1:24" s="404" customFormat="1" ht="60" customHeight="1" thickBot="1">
      <c r="A17" s="223" t="s">
        <v>424</v>
      </c>
      <c r="B17" s="224">
        <v>1167.09</v>
      </c>
      <c r="C17" s="224">
        <v>0.74</v>
      </c>
      <c r="D17" s="224">
        <v>1153.45</v>
      </c>
      <c r="E17" s="225">
        <v>12.9</v>
      </c>
      <c r="F17" s="224" t="s">
        <v>197</v>
      </c>
      <c r="G17" s="224" t="s">
        <v>197</v>
      </c>
      <c r="H17" s="224" t="s">
        <v>197</v>
      </c>
      <c r="I17" s="224" t="s">
        <v>197</v>
      </c>
      <c r="J17" s="224">
        <v>179.35</v>
      </c>
      <c r="K17" s="224">
        <v>3.5</v>
      </c>
      <c r="L17" s="224">
        <v>157.95</v>
      </c>
      <c r="M17" s="224">
        <v>17.9</v>
      </c>
      <c r="N17" s="226" t="s">
        <v>197</v>
      </c>
      <c r="O17" s="226" t="s">
        <v>197</v>
      </c>
      <c r="X17" s="405"/>
    </row>
    <row r="18" ht="13.5" customHeight="1"/>
  </sheetData>
  <sheetProtection/>
  <mergeCells count="15">
    <mergeCell ref="A1:D1"/>
    <mergeCell ref="A2:G2"/>
    <mergeCell ref="H2:O2"/>
    <mergeCell ref="H4:M4"/>
    <mergeCell ref="N4:O4"/>
    <mergeCell ref="F5:G5"/>
    <mergeCell ref="H5:I5"/>
    <mergeCell ref="A4:A5"/>
    <mergeCell ref="O5:O7"/>
    <mergeCell ref="A6:A7"/>
    <mergeCell ref="B5:C5"/>
    <mergeCell ref="D5:E5"/>
    <mergeCell ref="J5:M5"/>
    <mergeCell ref="N5:N7"/>
    <mergeCell ref="B4:G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Normal="80" zoomScaleSheetLayoutView="100" zoomScalePageLayoutView="0" workbookViewId="0" topLeftCell="A1">
      <pane ySplit="5" topLeftCell="A6" activePane="bottomLeft" state="frozen"/>
      <selection pane="topLeft" activeCell="E8" sqref="E8"/>
      <selection pane="bottomLeft" activeCell="E8" sqref="E8:F8"/>
    </sheetView>
  </sheetViews>
  <sheetFormatPr defaultColWidth="9.00390625" defaultRowHeight="16.5"/>
  <cols>
    <col min="1" max="1" width="0.6171875" style="170" customWidth="1"/>
    <col min="2" max="2" width="15.625" style="170" customWidth="1"/>
    <col min="3" max="8" width="11.625" style="170" customWidth="1"/>
    <col min="9" max="14" width="13.625" style="170" customWidth="1"/>
    <col min="15" max="15" width="9.00390625" style="170" customWidth="1"/>
    <col min="16" max="16" width="5.625" style="170" customWidth="1"/>
    <col min="17" max="16384" width="9.00390625" style="170" customWidth="1"/>
  </cols>
  <sheetData>
    <row r="1" spans="1:14" ht="18" customHeight="1">
      <c r="A1" s="170" t="s">
        <v>260</v>
      </c>
      <c r="B1" s="196"/>
      <c r="N1" s="196" t="s">
        <v>54</v>
      </c>
    </row>
    <row r="2" spans="1:14" s="420" customFormat="1" ht="24.75" customHeight="1">
      <c r="A2" s="581" t="s">
        <v>799</v>
      </c>
      <c r="B2" s="581"/>
      <c r="C2" s="581"/>
      <c r="D2" s="581"/>
      <c r="E2" s="581"/>
      <c r="F2" s="581"/>
      <c r="G2" s="581"/>
      <c r="H2" s="581"/>
      <c r="I2" s="584" t="s">
        <v>115</v>
      </c>
      <c r="J2" s="584"/>
      <c r="K2" s="584"/>
      <c r="L2" s="584"/>
      <c r="M2" s="584"/>
      <c r="N2" s="584"/>
    </row>
    <row r="3" spans="6:14" ht="15" customHeight="1" thickBot="1">
      <c r="F3" s="196"/>
      <c r="G3" s="196"/>
      <c r="H3" s="196" t="s">
        <v>393</v>
      </c>
      <c r="N3" s="196" t="s">
        <v>93</v>
      </c>
    </row>
    <row r="4" spans="1:14" ht="34.5" customHeight="1">
      <c r="A4" s="585"/>
      <c r="B4" s="585" t="s">
        <v>394</v>
      </c>
      <c r="C4" s="587" t="s">
        <v>395</v>
      </c>
      <c r="D4" s="588"/>
      <c r="E4" s="588"/>
      <c r="F4" s="534"/>
      <c r="G4" s="582" t="s">
        <v>396</v>
      </c>
      <c r="H4" s="582"/>
      <c r="I4" s="534" t="s">
        <v>397</v>
      </c>
      <c r="J4" s="582"/>
      <c r="K4" s="582" t="s">
        <v>398</v>
      </c>
      <c r="L4" s="582"/>
      <c r="M4" s="582" t="s">
        <v>399</v>
      </c>
      <c r="N4" s="583"/>
    </row>
    <row r="5" spans="1:14" ht="34.5" customHeight="1" thickBot="1">
      <c r="A5" s="586"/>
      <c r="B5" s="586"/>
      <c r="C5" s="589" t="s">
        <v>400</v>
      </c>
      <c r="D5" s="590"/>
      <c r="E5" s="603" t="s">
        <v>401</v>
      </c>
      <c r="F5" s="590"/>
      <c r="G5" s="200" t="s">
        <v>400</v>
      </c>
      <c r="H5" s="200" t="s">
        <v>401</v>
      </c>
      <c r="I5" s="198" t="s">
        <v>400</v>
      </c>
      <c r="J5" s="200" t="s">
        <v>401</v>
      </c>
      <c r="K5" s="200" t="s">
        <v>400</v>
      </c>
      <c r="L5" s="200" t="s">
        <v>401</v>
      </c>
      <c r="M5" s="200" t="s">
        <v>400</v>
      </c>
      <c r="N5" s="199" t="s">
        <v>401</v>
      </c>
    </row>
    <row r="6" spans="1:14" s="209" customFormat="1" ht="49.5" customHeight="1">
      <c r="A6" s="201"/>
      <c r="B6" s="202" t="s">
        <v>350</v>
      </c>
      <c r="C6" s="597">
        <v>1</v>
      </c>
      <c r="D6" s="598"/>
      <c r="E6" s="604">
        <v>4.26</v>
      </c>
      <c r="F6" s="604"/>
      <c r="G6" s="160" t="s">
        <v>50</v>
      </c>
      <c r="H6" s="203" t="s">
        <v>50</v>
      </c>
      <c r="I6" s="160">
        <v>1</v>
      </c>
      <c r="J6" s="203">
        <v>4.26</v>
      </c>
      <c r="K6" s="160" t="s">
        <v>50</v>
      </c>
      <c r="L6" s="160" t="s">
        <v>50</v>
      </c>
      <c r="M6" s="160" t="s">
        <v>50</v>
      </c>
      <c r="N6" s="160" t="s">
        <v>50</v>
      </c>
    </row>
    <row r="7" spans="1:14" ht="49.5" customHeight="1">
      <c r="A7" s="201"/>
      <c r="B7" s="202" t="s">
        <v>351</v>
      </c>
      <c r="C7" s="599" t="s">
        <v>50</v>
      </c>
      <c r="D7" s="600"/>
      <c r="E7" s="605" t="s">
        <v>50</v>
      </c>
      <c r="F7" s="605"/>
      <c r="G7" s="160" t="s">
        <v>50</v>
      </c>
      <c r="H7" s="203" t="s">
        <v>50</v>
      </c>
      <c r="I7" s="160" t="s">
        <v>50</v>
      </c>
      <c r="J7" s="203" t="s">
        <v>50</v>
      </c>
      <c r="K7" s="160" t="s">
        <v>50</v>
      </c>
      <c r="L7" s="160" t="s">
        <v>50</v>
      </c>
      <c r="M7" s="160" t="s">
        <v>50</v>
      </c>
      <c r="N7" s="160" t="s">
        <v>50</v>
      </c>
    </row>
    <row r="8" spans="1:14" s="209" customFormat="1" ht="49.5" customHeight="1">
      <c r="A8" s="201"/>
      <c r="B8" s="202" t="s">
        <v>352</v>
      </c>
      <c r="C8" s="599" t="s">
        <v>50</v>
      </c>
      <c r="D8" s="600"/>
      <c r="E8" s="605" t="s">
        <v>50</v>
      </c>
      <c r="F8" s="605"/>
      <c r="G8" s="160" t="s">
        <v>50</v>
      </c>
      <c r="H8" s="203" t="s">
        <v>50</v>
      </c>
      <c r="I8" s="160" t="s">
        <v>50</v>
      </c>
      <c r="J8" s="203" t="s">
        <v>50</v>
      </c>
      <c r="K8" s="160" t="s">
        <v>50</v>
      </c>
      <c r="L8" s="160" t="s">
        <v>50</v>
      </c>
      <c r="M8" s="160" t="s">
        <v>50</v>
      </c>
      <c r="N8" s="160" t="s">
        <v>50</v>
      </c>
    </row>
    <row r="9" spans="1:14" s="209" customFormat="1" ht="49.5" customHeight="1">
      <c r="A9" s="201"/>
      <c r="B9" s="202" t="s">
        <v>353</v>
      </c>
      <c r="C9" s="599" t="s">
        <v>50</v>
      </c>
      <c r="D9" s="600"/>
      <c r="E9" s="605" t="s">
        <v>50</v>
      </c>
      <c r="F9" s="605"/>
      <c r="G9" s="160" t="s">
        <v>50</v>
      </c>
      <c r="H9" s="203" t="s">
        <v>50</v>
      </c>
      <c r="I9" s="160" t="s">
        <v>50</v>
      </c>
      <c r="J9" s="203" t="s">
        <v>50</v>
      </c>
      <c r="K9" s="160" t="s">
        <v>50</v>
      </c>
      <c r="L9" s="160" t="s">
        <v>50</v>
      </c>
      <c r="M9" s="160" t="s">
        <v>50</v>
      </c>
      <c r="N9" s="160" t="s">
        <v>50</v>
      </c>
    </row>
    <row r="10" spans="1:14" s="209" customFormat="1" ht="49.5" customHeight="1">
      <c r="A10" s="201"/>
      <c r="B10" s="202" t="s">
        <v>354</v>
      </c>
      <c r="C10" s="599" t="s">
        <v>50</v>
      </c>
      <c r="D10" s="600"/>
      <c r="E10" s="605" t="s">
        <v>50</v>
      </c>
      <c r="F10" s="605"/>
      <c r="G10" s="160" t="s">
        <v>50</v>
      </c>
      <c r="H10" s="203" t="s">
        <v>50</v>
      </c>
      <c r="I10" s="160" t="s">
        <v>50</v>
      </c>
      <c r="J10" s="203" t="s">
        <v>50</v>
      </c>
      <c r="K10" s="160" t="s">
        <v>50</v>
      </c>
      <c r="L10" s="160" t="s">
        <v>50</v>
      </c>
      <c r="M10" s="160" t="s">
        <v>50</v>
      </c>
      <c r="N10" s="160" t="s">
        <v>50</v>
      </c>
    </row>
    <row r="11" spans="1:14" s="209" customFormat="1" ht="49.5" customHeight="1">
      <c r="A11" s="201"/>
      <c r="B11" s="202" t="s">
        <v>355</v>
      </c>
      <c r="C11" s="599">
        <v>1</v>
      </c>
      <c r="D11" s="600"/>
      <c r="E11" s="605">
        <v>1</v>
      </c>
      <c r="F11" s="605"/>
      <c r="G11" s="160">
        <v>1</v>
      </c>
      <c r="H11" s="203">
        <v>1</v>
      </c>
      <c r="I11" s="160" t="s">
        <v>50</v>
      </c>
      <c r="J11" s="203" t="s">
        <v>50</v>
      </c>
      <c r="K11" s="160" t="s">
        <v>50</v>
      </c>
      <c r="L11" s="160" t="s">
        <v>50</v>
      </c>
      <c r="M11" s="160" t="s">
        <v>50</v>
      </c>
      <c r="N11" s="160" t="s">
        <v>50</v>
      </c>
    </row>
    <row r="12" spans="1:14" s="209" customFormat="1" ht="49.5" customHeight="1">
      <c r="A12" s="201"/>
      <c r="B12" s="202" t="s">
        <v>356</v>
      </c>
      <c r="C12" s="599">
        <v>1</v>
      </c>
      <c r="D12" s="600"/>
      <c r="E12" s="605">
        <v>8.84</v>
      </c>
      <c r="F12" s="605"/>
      <c r="G12" s="160">
        <v>1</v>
      </c>
      <c r="H12" s="203">
        <v>8.84</v>
      </c>
      <c r="I12" s="160" t="s">
        <v>50</v>
      </c>
      <c r="J12" s="203" t="s">
        <v>50</v>
      </c>
      <c r="K12" s="160" t="s">
        <v>50</v>
      </c>
      <c r="L12" s="160" t="s">
        <v>50</v>
      </c>
      <c r="M12" s="160" t="s">
        <v>50</v>
      </c>
      <c r="N12" s="160" t="s">
        <v>50</v>
      </c>
    </row>
    <row r="13" spans="1:14" s="209" customFormat="1" ht="49.5" customHeight="1">
      <c r="A13" s="201"/>
      <c r="B13" s="202" t="s">
        <v>357</v>
      </c>
      <c r="C13" s="599">
        <v>2</v>
      </c>
      <c r="D13" s="600"/>
      <c r="E13" s="605">
        <v>20.59</v>
      </c>
      <c r="F13" s="605"/>
      <c r="G13" s="160">
        <v>2</v>
      </c>
      <c r="H13" s="203">
        <v>20.59</v>
      </c>
      <c r="I13" s="160" t="s">
        <v>50</v>
      </c>
      <c r="J13" s="203" t="s">
        <v>50</v>
      </c>
      <c r="K13" s="160" t="s">
        <v>50</v>
      </c>
      <c r="L13" s="160" t="s">
        <v>50</v>
      </c>
      <c r="M13" s="160" t="s">
        <v>50</v>
      </c>
      <c r="N13" s="160" t="s">
        <v>50</v>
      </c>
    </row>
    <row r="14" spans="1:14" ht="49.5" customHeight="1" thickBot="1">
      <c r="A14" s="201"/>
      <c r="B14" s="204" t="s">
        <v>731</v>
      </c>
      <c r="C14" s="601">
        <v>1</v>
      </c>
      <c r="D14" s="602"/>
      <c r="E14" s="606">
        <v>39.31</v>
      </c>
      <c r="F14" s="606"/>
      <c r="G14" s="205">
        <v>1</v>
      </c>
      <c r="H14" s="206">
        <v>39.31</v>
      </c>
      <c r="I14" s="163" t="s">
        <v>50</v>
      </c>
      <c r="J14" s="207" t="s">
        <v>50</v>
      </c>
      <c r="K14" s="163" t="s">
        <v>50</v>
      </c>
      <c r="L14" s="163" t="s">
        <v>50</v>
      </c>
      <c r="M14" s="163" t="s">
        <v>50</v>
      </c>
      <c r="N14" s="163" t="s">
        <v>50</v>
      </c>
    </row>
    <row r="15" spans="1:14" ht="24.75" customHeight="1" thickBot="1">
      <c r="A15" s="201"/>
      <c r="B15" s="396"/>
      <c r="C15" s="397"/>
      <c r="D15" s="398"/>
      <c r="E15" s="397"/>
      <c r="F15" s="398"/>
      <c r="G15" s="398"/>
      <c r="H15" s="398"/>
      <c r="I15" s="160"/>
      <c r="J15" s="203"/>
      <c r="K15" s="160"/>
      <c r="L15" s="160"/>
      <c r="M15" s="160"/>
      <c r="N15" s="160"/>
    </row>
    <row r="16" spans="1:14" ht="39.75" customHeight="1">
      <c r="A16" s="201"/>
      <c r="B16" s="585" t="s">
        <v>394</v>
      </c>
      <c r="C16" s="591" t="s">
        <v>779</v>
      </c>
      <c r="D16" s="592"/>
      <c r="E16" s="592" t="s">
        <v>780</v>
      </c>
      <c r="F16" s="592"/>
      <c r="G16" s="596" t="s">
        <v>781</v>
      </c>
      <c r="H16" s="596"/>
      <c r="I16" s="593" t="s">
        <v>782</v>
      </c>
      <c r="J16" s="594"/>
      <c r="K16" s="595" t="s">
        <v>783</v>
      </c>
      <c r="L16" s="594"/>
      <c r="M16" s="582" t="s">
        <v>398</v>
      </c>
      <c r="N16" s="583"/>
    </row>
    <row r="17" spans="1:14" ht="39.75" customHeight="1" thickBot="1">
      <c r="A17" s="201"/>
      <c r="B17" s="586"/>
      <c r="C17" s="399" t="s">
        <v>784</v>
      </c>
      <c r="D17" s="400" t="s">
        <v>785</v>
      </c>
      <c r="E17" s="401" t="s">
        <v>784</v>
      </c>
      <c r="F17" s="401" t="s">
        <v>785</v>
      </c>
      <c r="G17" s="200" t="s">
        <v>400</v>
      </c>
      <c r="H17" s="200" t="s">
        <v>401</v>
      </c>
      <c r="I17" s="198" t="s">
        <v>400</v>
      </c>
      <c r="J17" s="200" t="s">
        <v>401</v>
      </c>
      <c r="K17" s="200" t="s">
        <v>400</v>
      </c>
      <c r="L17" s="200" t="s">
        <v>401</v>
      </c>
      <c r="M17" s="200" t="s">
        <v>400</v>
      </c>
      <c r="N17" s="199" t="s">
        <v>401</v>
      </c>
    </row>
    <row r="18" spans="1:14" ht="49.5" customHeight="1" thickBot="1">
      <c r="A18" s="197"/>
      <c r="B18" s="204" t="s">
        <v>786</v>
      </c>
      <c r="C18" s="402">
        <v>1</v>
      </c>
      <c r="D18" s="224" t="s">
        <v>197</v>
      </c>
      <c r="E18" s="403">
        <v>1</v>
      </c>
      <c r="F18" s="224" t="s">
        <v>197</v>
      </c>
      <c r="G18" s="206" t="s">
        <v>197</v>
      </c>
      <c r="H18" s="206" t="s">
        <v>197</v>
      </c>
      <c r="I18" s="163" t="s">
        <v>197</v>
      </c>
      <c r="J18" s="207" t="s">
        <v>197</v>
      </c>
      <c r="K18" s="163" t="s">
        <v>197</v>
      </c>
      <c r="L18" s="163" t="s">
        <v>197</v>
      </c>
      <c r="M18" s="163" t="s">
        <v>197</v>
      </c>
      <c r="N18" s="163" t="s">
        <v>197</v>
      </c>
    </row>
    <row r="19" spans="1:9" s="209" customFormat="1" ht="19.5" customHeight="1">
      <c r="A19" s="208" t="s">
        <v>391</v>
      </c>
      <c r="B19" s="208"/>
      <c r="I19" s="209" t="s">
        <v>141</v>
      </c>
    </row>
    <row r="20" spans="1:9" s="34" customFormat="1" ht="15" customHeight="1">
      <c r="A20" s="580" t="s">
        <v>732</v>
      </c>
      <c r="B20" s="580"/>
      <c r="C20" s="580"/>
      <c r="D20" s="580"/>
      <c r="E20" s="580"/>
      <c r="F20" s="580"/>
      <c r="G20" s="580"/>
      <c r="I20" s="33" t="s">
        <v>643</v>
      </c>
    </row>
    <row r="21" spans="1:9" s="34" customFormat="1" ht="15" customHeight="1">
      <c r="A21" s="580" t="s">
        <v>733</v>
      </c>
      <c r="B21" s="580"/>
      <c r="C21" s="580"/>
      <c r="D21" s="580"/>
      <c r="E21" s="580"/>
      <c r="F21" s="580"/>
      <c r="G21" s="580"/>
      <c r="I21" s="104" t="s">
        <v>734</v>
      </c>
    </row>
    <row r="22" ht="15" customHeight="1"/>
  </sheetData>
  <sheetProtection/>
  <mergeCells count="38">
    <mergeCell ref="E12:F12"/>
    <mergeCell ref="E13:F13"/>
    <mergeCell ref="E14:F14"/>
    <mergeCell ref="B16:B17"/>
    <mergeCell ref="C10:D10"/>
    <mergeCell ref="C11:D11"/>
    <mergeCell ref="C12:D12"/>
    <mergeCell ref="C13:D13"/>
    <mergeCell ref="C8:D8"/>
    <mergeCell ref="C9:D9"/>
    <mergeCell ref="C14:D14"/>
    <mergeCell ref="E5:F5"/>
    <mergeCell ref="E6:F6"/>
    <mergeCell ref="E7:F7"/>
    <mergeCell ref="E8:F8"/>
    <mergeCell ref="E9:F9"/>
    <mergeCell ref="E10:F10"/>
    <mergeCell ref="E11:F11"/>
    <mergeCell ref="C4:F4"/>
    <mergeCell ref="C5:D5"/>
    <mergeCell ref="M16:N16"/>
    <mergeCell ref="C16:D16"/>
    <mergeCell ref="E16:F16"/>
    <mergeCell ref="I16:J16"/>
    <mergeCell ref="K16:L16"/>
    <mergeCell ref="G16:H16"/>
    <mergeCell ref="C6:D6"/>
    <mergeCell ref="C7:D7"/>
    <mergeCell ref="A20:G20"/>
    <mergeCell ref="A21:G21"/>
    <mergeCell ref="A2:H2"/>
    <mergeCell ref="M4:N4"/>
    <mergeCell ref="I2:N2"/>
    <mergeCell ref="A4:A5"/>
    <mergeCell ref="B4:B5"/>
    <mergeCell ref="I4:J4"/>
    <mergeCell ref="K4:L4"/>
    <mergeCell ref="G4:H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9"/>
  <sheetViews>
    <sheetView showGridLines="0" view="pageBreakPreview" zoomScale="80" zoomScaleNormal="80" zoomScaleSheetLayoutView="80" workbookViewId="0" topLeftCell="A1">
      <pane ySplit="6" topLeftCell="A7" activePane="bottomLeft" state="frozen"/>
      <selection pane="topLeft" activeCell="E8" sqref="E8"/>
      <selection pane="bottomLeft" activeCell="E8" sqref="E8"/>
    </sheetView>
  </sheetViews>
  <sheetFormatPr defaultColWidth="9.00390625" defaultRowHeight="16.5"/>
  <cols>
    <col min="1" max="1" width="0.875" style="1" customWidth="1"/>
    <col min="2" max="5" width="20.625" style="1" customWidth="1"/>
    <col min="6" max="10" width="15.625" style="1" customWidth="1"/>
    <col min="11" max="11" width="20.625" style="1" customWidth="1"/>
    <col min="12" max="14" width="15.625" style="1" customWidth="1"/>
    <col min="15" max="19" width="20.625" style="1" customWidth="1"/>
    <col min="20" max="16384" width="9.00390625" style="1" customWidth="1"/>
  </cols>
  <sheetData>
    <row r="1" spans="1:19" ht="18" customHeight="1">
      <c r="A1" s="1" t="s">
        <v>260</v>
      </c>
      <c r="C1" s="76"/>
      <c r="J1" s="133" t="s">
        <v>54</v>
      </c>
      <c r="K1" s="1" t="s">
        <v>260</v>
      </c>
      <c r="S1" s="133" t="s">
        <v>54</v>
      </c>
    </row>
    <row r="2" spans="1:19" s="419" customFormat="1" ht="24.75" customHeight="1">
      <c r="A2" s="531" t="s">
        <v>797</v>
      </c>
      <c r="B2" s="531"/>
      <c r="C2" s="531"/>
      <c r="D2" s="531"/>
      <c r="E2" s="531"/>
      <c r="F2" s="496" t="s">
        <v>116</v>
      </c>
      <c r="G2" s="496"/>
      <c r="H2" s="496"/>
      <c r="I2" s="496"/>
      <c r="J2" s="496"/>
      <c r="K2" s="531" t="s">
        <v>798</v>
      </c>
      <c r="L2" s="531"/>
      <c r="M2" s="531"/>
      <c r="N2" s="531"/>
      <c r="O2" s="531"/>
      <c r="P2" s="496" t="s">
        <v>211</v>
      </c>
      <c r="Q2" s="496"/>
      <c r="R2" s="496"/>
      <c r="S2" s="496"/>
    </row>
    <row r="3" spans="2:19" ht="15" customHeight="1" thickBot="1">
      <c r="B3" s="171"/>
      <c r="E3" s="135" t="s">
        <v>378</v>
      </c>
      <c r="F3" s="135"/>
      <c r="I3" s="4"/>
      <c r="J3" s="4" t="s">
        <v>21</v>
      </c>
      <c r="O3" s="4" t="s">
        <v>378</v>
      </c>
      <c r="S3" s="4" t="s">
        <v>21</v>
      </c>
    </row>
    <row r="4" spans="1:19" ht="21.75" customHeight="1">
      <c r="A4" s="448"/>
      <c r="B4" s="448" t="s">
        <v>379</v>
      </c>
      <c r="C4" s="608" t="s">
        <v>380</v>
      </c>
      <c r="D4" s="530" t="s">
        <v>381</v>
      </c>
      <c r="E4" s="530"/>
      <c r="F4" s="530"/>
      <c r="G4" s="445" t="s">
        <v>382</v>
      </c>
      <c r="H4" s="445"/>
      <c r="I4" s="446"/>
      <c r="J4" s="178" t="s">
        <v>708</v>
      </c>
      <c r="K4" s="514" t="s">
        <v>383</v>
      </c>
      <c r="L4" s="547" t="s">
        <v>209</v>
      </c>
      <c r="M4" s="445"/>
      <c r="N4" s="473" t="s">
        <v>384</v>
      </c>
      <c r="O4" s="471"/>
      <c r="P4" s="179" t="s">
        <v>210</v>
      </c>
      <c r="Q4" s="473" t="s">
        <v>385</v>
      </c>
      <c r="R4" s="471"/>
      <c r="S4" s="471"/>
    </row>
    <row r="5" spans="1:19" ht="21.75" customHeight="1">
      <c r="A5" s="451"/>
      <c r="B5" s="451"/>
      <c r="C5" s="609"/>
      <c r="D5" s="43" t="s">
        <v>386</v>
      </c>
      <c r="E5" s="43" t="s">
        <v>709</v>
      </c>
      <c r="F5" s="41" t="s">
        <v>387</v>
      </c>
      <c r="G5" s="181" t="s">
        <v>386</v>
      </c>
      <c r="H5" s="43" t="s">
        <v>709</v>
      </c>
      <c r="I5" s="41" t="s">
        <v>387</v>
      </c>
      <c r="J5" s="182" t="s">
        <v>388</v>
      </c>
      <c r="K5" s="515"/>
      <c r="L5" s="43" t="s">
        <v>709</v>
      </c>
      <c r="M5" s="182" t="s">
        <v>387</v>
      </c>
      <c r="N5" s="183" t="s">
        <v>388</v>
      </c>
      <c r="O5" s="43" t="s">
        <v>709</v>
      </c>
      <c r="P5" s="182" t="s">
        <v>387</v>
      </c>
      <c r="Q5" s="182" t="s">
        <v>388</v>
      </c>
      <c r="R5" s="43" t="s">
        <v>709</v>
      </c>
      <c r="S5" s="184" t="s">
        <v>387</v>
      </c>
    </row>
    <row r="6" spans="1:19" ht="30" customHeight="1" thickBot="1">
      <c r="A6" s="452"/>
      <c r="B6" s="452"/>
      <c r="C6" s="185" t="s">
        <v>8</v>
      </c>
      <c r="D6" s="49" t="s">
        <v>52</v>
      </c>
      <c r="E6" s="49" t="s">
        <v>212</v>
      </c>
      <c r="F6" s="47" t="s">
        <v>53</v>
      </c>
      <c r="G6" s="44" t="s">
        <v>52</v>
      </c>
      <c r="H6" s="49" t="s">
        <v>212</v>
      </c>
      <c r="I6" s="47" t="s">
        <v>53</v>
      </c>
      <c r="J6" s="88" t="s">
        <v>59</v>
      </c>
      <c r="K6" s="607"/>
      <c r="L6" s="49" t="s">
        <v>212</v>
      </c>
      <c r="M6" s="88" t="s">
        <v>53</v>
      </c>
      <c r="N6" s="46" t="s">
        <v>59</v>
      </c>
      <c r="O6" s="49" t="s">
        <v>212</v>
      </c>
      <c r="P6" s="88" t="s">
        <v>60</v>
      </c>
      <c r="Q6" s="88" t="s">
        <v>59</v>
      </c>
      <c r="R6" s="49" t="s">
        <v>212</v>
      </c>
      <c r="S6" s="186" t="s">
        <v>60</v>
      </c>
    </row>
    <row r="7" spans="1:19" ht="60" customHeight="1">
      <c r="A7" s="39"/>
      <c r="B7" s="108" t="s">
        <v>710</v>
      </c>
      <c r="C7" s="187" t="s">
        <v>50</v>
      </c>
      <c r="D7" s="188" t="s">
        <v>50</v>
      </c>
      <c r="E7" s="188" t="s">
        <v>50</v>
      </c>
      <c r="F7" s="188" t="s">
        <v>50</v>
      </c>
      <c r="G7" s="188" t="s">
        <v>50</v>
      </c>
      <c r="H7" s="188" t="s">
        <v>50</v>
      </c>
      <c r="I7" s="188" t="s">
        <v>50</v>
      </c>
      <c r="J7" s="4" t="s">
        <v>50</v>
      </c>
      <c r="K7" s="189" t="s">
        <v>711</v>
      </c>
      <c r="L7" s="190" t="s">
        <v>50</v>
      </c>
      <c r="M7" s="190" t="s">
        <v>50</v>
      </c>
      <c r="N7" s="4" t="s">
        <v>50</v>
      </c>
      <c r="O7" s="4" t="s">
        <v>50</v>
      </c>
      <c r="P7" s="4" t="s">
        <v>50</v>
      </c>
      <c r="Q7" s="4" t="s">
        <v>50</v>
      </c>
      <c r="R7" s="4" t="s">
        <v>50</v>
      </c>
      <c r="S7" s="4" t="s">
        <v>50</v>
      </c>
    </row>
    <row r="8" spans="1:19" s="75" customFormat="1" ht="60" customHeight="1">
      <c r="A8" s="39"/>
      <c r="B8" s="108" t="s">
        <v>712</v>
      </c>
      <c r="C8" s="191" t="s">
        <v>50</v>
      </c>
      <c r="D8" s="157" t="s">
        <v>50</v>
      </c>
      <c r="E8" s="157" t="s">
        <v>50</v>
      </c>
      <c r="F8" s="157" t="s">
        <v>50</v>
      </c>
      <c r="G8" s="157" t="s">
        <v>50</v>
      </c>
      <c r="H8" s="157" t="s">
        <v>50</v>
      </c>
      <c r="I8" s="157" t="s">
        <v>50</v>
      </c>
      <c r="J8" s="157" t="s">
        <v>50</v>
      </c>
      <c r="K8" s="189" t="s">
        <v>713</v>
      </c>
      <c r="L8" s="190" t="s">
        <v>50</v>
      </c>
      <c r="M8" s="190" t="s">
        <v>50</v>
      </c>
      <c r="N8" s="91" t="s">
        <v>197</v>
      </c>
      <c r="O8" s="157" t="s">
        <v>50</v>
      </c>
      <c r="P8" s="157" t="s">
        <v>50</v>
      </c>
      <c r="Q8" s="157" t="s">
        <v>50</v>
      </c>
      <c r="R8" s="157" t="s">
        <v>50</v>
      </c>
      <c r="S8" s="157" t="s">
        <v>50</v>
      </c>
    </row>
    <row r="9" spans="1:19" s="75" customFormat="1" ht="60" customHeight="1">
      <c r="A9" s="39"/>
      <c r="B9" s="108" t="s">
        <v>714</v>
      </c>
      <c r="C9" s="192" t="s">
        <v>50</v>
      </c>
      <c r="D9" s="157" t="s">
        <v>50</v>
      </c>
      <c r="E9" s="157" t="s">
        <v>50</v>
      </c>
      <c r="F9" s="157" t="s">
        <v>50</v>
      </c>
      <c r="G9" s="157" t="s">
        <v>50</v>
      </c>
      <c r="H9" s="157" t="s">
        <v>50</v>
      </c>
      <c r="I9" s="157" t="s">
        <v>50</v>
      </c>
      <c r="J9" s="157" t="s">
        <v>50</v>
      </c>
      <c r="K9" s="189" t="s">
        <v>715</v>
      </c>
      <c r="L9" s="190" t="s">
        <v>50</v>
      </c>
      <c r="M9" s="190" t="s">
        <v>50</v>
      </c>
      <c r="N9" s="157" t="s">
        <v>50</v>
      </c>
      <c r="O9" s="157" t="s">
        <v>50</v>
      </c>
      <c r="P9" s="157" t="s">
        <v>50</v>
      </c>
      <c r="Q9" s="157" t="s">
        <v>50</v>
      </c>
      <c r="R9" s="157" t="s">
        <v>50</v>
      </c>
      <c r="S9" s="157" t="s">
        <v>50</v>
      </c>
    </row>
    <row r="10" spans="1:19" s="75" customFormat="1" ht="60" customHeight="1">
      <c r="A10" s="39"/>
      <c r="B10" s="108" t="s">
        <v>716</v>
      </c>
      <c r="C10" s="191" t="s">
        <v>50</v>
      </c>
      <c r="D10" s="157" t="s">
        <v>50</v>
      </c>
      <c r="E10" s="157" t="s">
        <v>50</v>
      </c>
      <c r="F10" s="157" t="s">
        <v>50</v>
      </c>
      <c r="G10" s="157" t="s">
        <v>50</v>
      </c>
      <c r="H10" s="157" t="s">
        <v>50</v>
      </c>
      <c r="I10" s="157" t="s">
        <v>50</v>
      </c>
      <c r="J10" s="157" t="s">
        <v>50</v>
      </c>
      <c r="K10" s="189" t="s">
        <v>717</v>
      </c>
      <c r="L10" s="190" t="s">
        <v>50</v>
      </c>
      <c r="M10" s="190" t="s">
        <v>50</v>
      </c>
      <c r="N10" s="157" t="s">
        <v>50</v>
      </c>
      <c r="O10" s="157" t="s">
        <v>50</v>
      </c>
      <c r="P10" s="157" t="s">
        <v>50</v>
      </c>
      <c r="Q10" s="157" t="s">
        <v>50</v>
      </c>
      <c r="R10" s="157" t="s">
        <v>50</v>
      </c>
      <c r="S10" s="157" t="s">
        <v>50</v>
      </c>
    </row>
    <row r="11" spans="1:19" s="75" customFormat="1" ht="60" customHeight="1">
      <c r="A11" s="39"/>
      <c r="B11" s="108" t="s">
        <v>718</v>
      </c>
      <c r="C11" s="191" t="s">
        <v>50</v>
      </c>
      <c r="D11" s="157" t="s">
        <v>50</v>
      </c>
      <c r="E11" s="157" t="s">
        <v>50</v>
      </c>
      <c r="F11" s="157" t="s">
        <v>50</v>
      </c>
      <c r="G11" s="157" t="s">
        <v>50</v>
      </c>
      <c r="H11" s="157" t="s">
        <v>50</v>
      </c>
      <c r="I11" s="157" t="s">
        <v>50</v>
      </c>
      <c r="J11" s="157" t="s">
        <v>50</v>
      </c>
      <c r="K11" s="189" t="s">
        <v>719</v>
      </c>
      <c r="L11" s="190" t="s">
        <v>50</v>
      </c>
      <c r="M11" s="190" t="s">
        <v>50</v>
      </c>
      <c r="N11" s="157" t="s">
        <v>50</v>
      </c>
      <c r="O11" s="157" t="s">
        <v>50</v>
      </c>
      <c r="P11" s="157" t="s">
        <v>50</v>
      </c>
      <c r="Q11" s="157" t="s">
        <v>50</v>
      </c>
      <c r="R11" s="157" t="s">
        <v>50</v>
      </c>
      <c r="S11" s="157" t="s">
        <v>50</v>
      </c>
    </row>
    <row r="12" spans="1:19" s="75" customFormat="1" ht="60" customHeight="1">
      <c r="A12" s="39"/>
      <c r="B12" s="108" t="s">
        <v>720</v>
      </c>
      <c r="C12" s="191" t="s">
        <v>721</v>
      </c>
      <c r="D12" s="157" t="s">
        <v>50</v>
      </c>
      <c r="E12" s="157" t="s">
        <v>50</v>
      </c>
      <c r="F12" s="157">
        <v>1</v>
      </c>
      <c r="G12" s="157" t="s">
        <v>50</v>
      </c>
      <c r="H12" s="157" t="s">
        <v>50</v>
      </c>
      <c r="I12" s="157" t="s">
        <v>50</v>
      </c>
      <c r="J12" s="157" t="s">
        <v>50</v>
      </c>
      <c r="K12" s="189" t="s">
        <v>722</v>
      </c>
      <c r="L12" s="190" t="s">
        <v>50</v>
      </c>
      <c r="M12" s="190" t="s">
        <v>50</v>
      </c>
      <c r="N12" s="157" t="s">
        <v>50</v>
      </c>
      <c r="O12" s="157" t="s">
        <v>50</v>
      </c>
      <c r="P12" s="157">
        <v>1</v>
      </c>
      <c r="Q12" s="157" t="s">
        <v>50</v>
      </c>
      <c r="R12" s="157" t="s">
        <v>50</v>
      </c>
      <c r="S12" s="157" t="s">
        <v>50</v>
      </c>
    </row>
    <row r="13" spans="1:19" s="75" customFormat="1" ht="60" customHeight="1">
      <c r="A13" s="39"/>
      <c r="B13" s="108" t="s">
        <v>723</v>
      </c>
      <c r="C13" s="191" t="s">
        <v>721</v>
      </c>
      <c r="D13" s="157" t="s">
        <v>50</v>
      </c>
      <c r="E13" s="157" t="s">
        <v>50</v>
      </c>
      <c r="F13" s="157">
        <v>1</v>
      </c>
      <c r="G13" s="157" t="s">
        <v>50</v>
      </c>
      <c r="H13" s="157" t="s">
        <v>50</v>
      </c>
      <c r="I13" s="157" t="s">
        <v>50</v>
      </c>
      <c r="J13" s="157" t="s">
        <v>50</v>
      </c>
      <c r="K13" s="189" t="s">
        <v>724</v>
      </c>
      <c r="L13" s="190" t="s">
        <v>50</v>
      </c>
      <c r="M13" s="190" t="s">
        <v>50</v>
      </c>
      <c r="N13" s="157" t="s">
        <v>50</v>
      </c>
      <c r="O13" s="157" t="s">
        <v>50</v>
      </c>
      <c r="P13" s="157">
        <v>1</v>
      </c>
      <c r="Q13" s="157" t="s">
        <v>50</v>
      </c>
      <c r="R13" s="157" t="s">
        <v>50</v>
      </c>
      <c r="S13" s="157" t="s">
        <v>50</v>
      </c>
    </row>
    <row r="14" spans="1:19" s="75" customFormat="1" ht="60" customHeight="1">
      <c r="A14" s="39"/>
      <c r="B14" s="108" t="s">
        <v>725</v>
      </c>
      <c r="C14" s="191" t="s">
        <v>50</v>
      </c>
      <c r="D14" s="157" t="s">
        <v>50</v>
      </c>
      <c r="E14" s="157" t="s">
        <v>50</v>
      </c>
      <c r="F14" s="157" t="s">
        <v>50</v>
      </c>
      <c r="G14" s="157" t="s">
        <v>50</v>
      </c>
      <c r="H14" s="157" t="s">
        <v>50</v>
      </c>
      <c r="I14" s="157" t="s">
        <v>50</v>
      </c>
      <c r="J14" s="157" t="s">
        <v>50</v>
      </c>
      <c r="K14" s="189" t="s">
        <v>726</v>
      </c>
      <c r="L14" s="190" t="s">
        <v>50</v>
      </c>
      <c r="M14" s="190" t="s">
        <v>50</v>
      </c>
      <c r="N14" s="157" t="s">
        <v>50</v>
      </c>
      <c r="O14" s="157" t="s">
        <v>50</v>
      </c>
      <c r="P14" s="157" t="s">
        <v>50</v>
      </c>
      <c r="Q14" s="157" t="s">
        <v>50</v>
      </c>
      <c r="R14" s="157" t="s">
        <v>50</v>
      </c>
      <c r="S14" s="157" t="s">
        <v>50</v>
      </c>
    </row>
    <row r="15" spans="1:19" ht="60" customHeight="1">
      <c r="A15" s="39"/>
      <c r="B15" s="108" t="s">
        <v>727</v>
      </c>
      <c r="C15" s="191" t="s">
        <v>50</v>
      </c>
      <c r="D15" s="157" t="s">
        <v>50</v>
      </c>
      <c r="E15" s="157" t="s">
        <v>50</v>
      </c>
      <c r="F15" s="157" t="s">
        <v>50</v>
      </c>
      <c r="G15" s="157" t="s">
        <v>50</v>
      </c>
      <c r="H15" s="157" t="s">
        <v>50</v>
      </c>
      <c r="I15" s="157" t="s">
        <v>50</v>
      </c>
      <c r="J15" s="157" t="s">
        <v>50</v>
      </c>
      <c r="K15" s="189" t="s">
        <v>728</v>
      </c>
      <c r="L15" s="190" t="s">
        <v>50</v>
      </c>
      <c r="M15" s="190" t="s">
        <v>50</v>
      </c>
      <c r="N15" s="157" t="s">
        <v>50</v>
      </c>
      <c r="O15" s="157" t="s">
        <v>50</v>
      </c>
      <c r="P15" s="4" t="s">
        <v>50</v>
      </c>
      <c r="Q15" s="157" t="s">
        <v>50</v>
      </c>
      <c r="R15" s="157" t="s">
        <v>50</v>
      </c>
      <c r="S15" s="157" t="s">
        <v>50</v>
      </c>
    </row>
    <row r="16" spans="1:19" ht="60" customHeight="1" thickBot="1">
      <c r="A16" s="44"/>
      <c r="B16" s="193" t="s">
        <v>389</v>
      </c>
      <c r="C16" s="390" t="s">
        <v>729</v>
      </c>
      <c r="D16" s="175">
        <v>1</v>
      </c>
      <c r="E16" s="175" t="s">
        <v>197</v>
      </c>
      <c r="F16" s="175" t="s">
        <v>197</v>
      </c>
      <c r="G16" s="175" t="s">
        <v>197</v>
      </c>
      <c r="H16" s="175" t="s">
        <v>197</v>
      </c>
      <c r="I16" s="175" t="s">
        <v>197</v>
      </c>
      <c r="J16" s="175" t="s">
        <v>197</v>
      </c>
      <c r="K16" s="193" t="s">
        <v>390</v>
      </c>
      <c r="L16" s="194" t="s">
        <v>50</v>
      </c>
      <c r="M16" s="194" t="s">
        <v>50</v>
      </c>
      <c r="N16" s="175">
        <v>1</v>
      </c>
      <c r="O16" s="175" t="s">
        <v>197</v>
      </c>
      <c r="P16" s="195" t="s">
        <v>197</v>
      </c>
      <c r="Q16" s="175" t="s">
        <v>197</v>
      </c>
      <c r="R16" s="175" t="s">
        <v>197</v>
      </c>
      <c r="S16" s="175" t="s">
        <v>197</v>
      </c>
    </row>
    <row r="17" spans="1:19" ht="15" customHeight="1">
      <c r="A17" s="165" t="s">
        <v>391</v>
      </c>
      <c r="B17" s="165"/>
      <c r="F17" s="1" t="s">
        <v>143</v>
      </c>
      <c r="P17" s="157"/>
      <c r="Q17" s="157"/>
      <c r="R17" s="157"/>
      <c r="S17" s="157"/>
    </row>
    <row r="18" spans="1:19" s="75" customFormat="1" ht="15" customHeight="1">
      <c r="A18" s="75" t="s">
        <v>730</v>
      </c>
      <c r="F18" s="75" t="s">
        <v>215</v>
      </c>
      <c r="P18" s="157"/>
      <c r="Q18" s="157"/>
      <c r="R18" s="157"/>
      <c r="S18" s="157"/>
    </row>
    <row r="19" spans="6:19" s="75" customFormat="1" ht="15" customHeight="1">
      <c r="F19" s="75" t="s">
        <v>392</v>
      </c>
      <c r="P19" s="157"/>
      <c r="Q19" s="157"/>
      <c r="R19" s="157"/>
      <c r="S19" s="157"/>
    </row>
    <row r="20" ht="15" customHeight="1"/>
  </sheetData>
  <sheetProtection/>
  <mergeCells count="13">
    <mergeCell ref="K2:O2"/>
    <mergeCell ref="P2:S2"/>
    <mergeCell ref="A2:E2"/>
    <mergeCell ref="F2:J2"/>
    <mergeCell ref="L4:M4"/>
    <mergeCell ref="C4:C5"/>
    <mergeCell ref="G4:I4"/>
    <mergeCell ref="A4:A6"/>
    <mergeCell ref="D4:F4"/>
    <mergeCell ref="K4:K6"/>
    <mergeCell ref="Q4:S4"/>
    <mergeCell ref="B4:B6"/>
    <mergeCell ref="N4:O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"/>
  <sheetViews>
    <sheetView showGridLines="0" view="pageBreakPreview" zoomScale="120" zoomScaleNormal="8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5" sqref="E15:J15"/>
    </sheetView>
  </sheetViews>
  <sheetFormatPr defaultColWidth="9.00390625" defaultRowHeight="16.5"/>
  <cols>
    <col min="1" max="1" width="0.875" style="1" customWidth="1"/>
    <col min="2" max="2" width="20.625" style="1" customWidth="1"/>
    <col min="3" max="3" width="0.875" style="1" customWidth="1"/>
    <col min="4" max="10" width="9.125" style="1" customWidth="1"/>
    <col min="11" max="16384" width="9.00390625" style="1" customWidth="1"/>
  </cols>
  <sheetData>
    <row r="1" spans="1:10" ht="18" customHeight="1">
      <c r="A1" s="1" t="s">
        <v>260</v>
      </c>
      <c r="J1" s="133" t="s">
        <v>54</v>
      </c>
    </row>
    <row r="2" spans="1:10" s="419" customFormat="1" ht="39.75" customHeight="1">
      <c r="A2" s="447" t="s">
        <v>796</v>
      </c>
      <c r="B2" s="447"/>
      <c r="C2" s="447"/>
      <c r="D2" s="447"/>
      <c r="E2" s="447"/>
      <c r="F2" s="447"/>
      <c r="G2" s="447"/>
      <c r="H2" s="447"/>
      <c r="I2" s="447"/>
      <c r="J2" s="447"/>
    </row>
    <row r="3" spans="1:10" ht="24.75" customHeight="1" thickBot="1">
      <c r="A3" s="171" t="s">
        <v>3</v>
      </c>
      <c r="B3" s="171"/>
      <c r="F3" s="172"/>
      <c r="I3" s="610" t="s">
        <v>325</v>
      </c>
      <c r="J3" s="610"/>
    </row>
    <row r="4" spans="1:10" ht="27.75" customHeight="1">
      <c r="A4" s="36"/>
      <c r="B4" s="173" t="s">
        <v>283</v>
      </c>
      <c r="C4" s="37"/>
      <c r="D4" s="121" t="s">
        <v>359</v>
      </c>
      <c r="E4" s="80" t="s">
        <v>360</v>
      </c>
      <c r="F4" s="80" t="s">
        <v>361</v>
      </c>
      <c r="G4" s="389" t="s">
        <v>701</v>
      </c>
      <c r="H4" s="80" t="s">
        <v>362</v>
      </c>
      <c r="I4" s="80" t="s">
        <v>363</v>
      </c>
      <c r="J4" s="81" t="s">
        <v>364</v>
      </c>
    </row>
    <row r="5" spans="1:11" ht="27.75" customHeight="1" thickBot="1">
      <c r="A5" s="44"/>
      <c r="B5" s="44" t="s">
        <v>9</v>
      </c>
      <c r="C5" s="45"/>
      <c r="D5" s="87" t="s">
        <v>166</v>
      </c>
      <c r="E5" s="47" t="s">
        <v>10</v>
      </c>
      <c r="F5" s="47" t="s">
        <v>5</v>
      </c>
      <c r="G5" s="48" t="s">
        <v>83</v>
      </c>
      <c r="H5" s="47" t="s">
        <v>6</v>
      </c>
      <c r="I5" s="47" t="s">
        <v>7</v>
      </c>
      <c r="J5" s="49" t="s">
        <v>176</v>
      </c>
      <c r="K5" s="89"/>
    </row>
    <row r="6" spans="1:11" ht="25.5" customHeight="1">
      <c r="A6" s="39"/>
      <c r="B6" s="108" t="s">
        <v>682</v>
      </c>
      <c r="C6" s="40"/>
      <c r="D6" s="156">
        <v>197385</v>
      </c>
      <c r="E6" s="157">
        <v>5069</v>
      </c>
      <c r="F6" s="157">
        <v>72</v>
      </c>
      <c r="G6" s="157">
        <v>186925</v>
      </c>
      <c r="H6" s="157">
        <v>234</v>
      </c>
      <c r="I6" s="157">
        <v>30</v>
      </c>
      <c r="J6" s="157">
        <v>5055</v>
      </c>
      <c r="K6" s="89"/>
    </row>
    <row r="7" spans="1:11" ht="25.5" customHeight="1">
      <c r="A7" s="39"/>
      <c r="B7" s="108" t="s">
        <v>683</v>
      </c>
      <c r="C7" s="40"/>
      <c r="D7" s="156">
        <v>197063</v>
      </c>
      <c r="E7" s="157">
        <v>4755</v>
      </c>
      <c r="F7" s="157">
        <v>95</v>
      </c>
      <c r="G7" s="157">
        <v>187017</v>
      </c>
      <c r="H7" s="157">
        <v>270</v>
      </c>
      <c r="I7" s="157">
        <v>76</v>
      </c>
      <c r="J7" s="157">
        <v>4850</v>
      </c>
      <c r="K7" s="89"/>
    </row>
    <row r="8" spans="1:11" ht="25.5" customHeight="1">
      <c r="A8" s="39"/>
      <c r="B8" s="108" t="s">
        <v>702</v>
      </c>
      <c r="C8" s="40"/>
      <c r="D8" s="156">
        <v>190993</v>
      </c>
      <c r="E8" s="157">
        <v>4512</v>
      </c>
      <c r="F8" s="157">
        <v>46</v>
      </c>
      <c r="G8" s="157">
        <v>181038</v>
      </c>
      <c r="H8" s="157">
        <v>517</v>
      </c>
      <c r="I8" s="157">
        <v>51</v>
      </c>
      <c r="J8" s="157">
        <v>4829</v>
      </c>
      <c r="K8" s="75"/>
    </row>
    <row r="9" spans="1:11" ht="25.5" customHeight="1">
      <c r="A9" s="39"/>
      <c r="B9" s="108" t="s">
        <v>685</v>
      </c>
      <c r="C9" s="40"/>
      <c r="D9" s="156">
        <v>183488</v>
      </c>
      <c r="E9" s="157">
        <v>4541</v>
      </c>
      <c r="F9" s="157">
        <v>62</v>
      </c>
      <c r="G9" s="157">
        <v>173955</v>
      </c>
      <c r="H9" s="157">
        <v>521</v>
      </c>
      <c r="I9" s="157">
        <v>46</v>
      </c>
      <c r="J9" s="157">
        <v>4363</v>
      </c>
      <c r="K9" s="89"/>
    </row>
    <row r="10" spans="1:11" ht="25.5" customHeight="1">
      <c r="A10" s="39"/>
      <c r="B10" s="108" t="s">
        <v>703</v>
      </c>
      <c r="C10" s="40"/>
      <c r="D10" s="156">
        <v>179299</v>
      </c>
      <c r="E10" s="157">
        <v>4772</v>
      </c>
      <c r="F10" s="157">
        <v>66</v>
      </c>
      <c r="G10" s="160">
        <v>170385</v>
      </c>
      <c r="H10" s="157">
        <v>581</v>
      </c>
      <c r="I10" s="157">
        <v>46</v>
      </c>
      <c r="J10" s="157">
        <v>3449</v>
      </c>
      <c r="K10" s="89"/>
    </row>
    <row r="11" spans="1:11" ht="25.5" customHeight="1">
      <c r="A11" s="39"/>
      <c r="B11" s="108" t="s">
        <v>704</v>
      </c>
      <c r="C11" s="40"/>
      <c r="D11" s="156">
        <v>184245</v>
      </c>
      <c r="E11" s="157">
        <v>5007</v>
      </c>
      <c r="F11" s="157">
        <v>67</v>
      </c>
      <c r="G11" s="160">
        <v>175749</v>
      </c>
      <c r="H11" s="157">
        <v>564</v>
      </c>
      <c r="I11" s="157">
        <v>12</v>
      </c>
      <c r="J11" s="157">
        <v>2846</v>
      </c>
      <c r="K11" s="75"/>
    </row>
    <row r="12" spans="1:11" ht="25.5" customHeight="1">
      <c r="A12" s="39"/>
      <c r="B12" s="108" t="s">
        <v>705</v>
      </c>
      <c r="C12" s="40"/>
      <c r="D12" s="156">
        <v>177829</v>
      </c>
      <c r="E12" s="157">
        <v>5504</v>
      </c>
      <c r="F12" s="157">
        <v>76</v>
      </c>
      <c r="G12" s="157">
        <v>169273</v>
      </c>
      <c r="H12" s="157">
        <v>557</v>
      </c>
      <c r="I12" s="157">
        <v>10</v>
      </c>
      <c r="J12" s="157">
        <v>2409</v>
      </c>
      <c r="K12" s="89"/>
    </row>
    <row r="13" spans="1:11" ht="25.5" customHeight="1">
      <c r="A13" s="39"/>
      <c r="B13" s="108" t="s">
        <v>706</v>
      </c>
      <c r="C13" s="40"/>
      <c r="D13" s="156">
        <v>164584</v>
      </c>
      <c r="E13" s="157">
        <v>5588</v>
      </c>
      <c r="F13" s="157">
        <v>92</v>
      </c>
      <c r="G13" s="160">
        <v>156135</v>
      </c>
      <c r="H13" s="157">
        <v>592</v>
      </c>
      <c r="I13" s="157">
        <v>25</v>
      </c>
      <c r="J13" s="157">
        <v>2152</v>
      </c>
      <c r="K13" s="89"/>
    </row>
    <row r="14" spans="1:11" ht="25.5" customHeight="1">
      <c r="A14" s="39"/>
      <c r="B14" s="108" t="s">
        <v>707</v>
      </c>
      <c r="C14" s="40"/>
      <c r="D14" s="156">
        <v>163740</v>
      </c>
      <c r="E14" s="157">
        <v>5618</v>
      </c>
      <c r="F14" s="157">
        <v>88</v>
      </c>
      <c r="G14" s="160">
        <v>155764</v>
      </c>
      <c r="H14" s="157">
        <v>494</v>
      </c>
      <c r="I14" s="157">
        <v>30</v>
      </c>
      <c r="J14" s="157">
        <v>1746</v>
      </c>
      <c r="K14" s="89"/>
    </row>
    <row r="15" spans="1:11" ht="25.5" customHeight="1">
      <c r="A15" s="39"/>
      <c r="B15" s="108" t="s">
        <v>365</v>
      </c>
      <c r="C15" s="40"/>
      <c r="D15" s="439">
        <f>SUM(D16:D28)</f>
        <v>163889</v>
      </c>
      <c r="E15" s="435">
        <f aca="true" t="shared" si="0" ref="E15:J15">SUM(E16:E28)</f>
        <v>5114</v>
      </c>
      <c r="F15" s="435">
        <f t="shared" si="0"/>
        <v>76</v>
      </c>
      <c r="G15" s="435">
        <f t="shared" si="0"/>
        <v>156735</v>
      </c>
      <c r="H15" s="435">
        <f t="shared" si="0"/>
        <v>475</v>
      </c>
      <c r="I15" s="435">
        <f t="shared" si="0"/>
        <v>20</v>
      </c>
      <c r="J15" s="435">
        <f t="shared" si="0"/>
        <v>1469</v>
      </c>
      <c r="K15" s="75"/>
    </row>
    <row r="16" spans="1:11" ht="25.5" customHeight="1">
      <c r="A16" s="39"/>
      <c r="B16" s="89" t="s">
        <v>366</v>
      </c>
      <c r="C16" s="40"/>
      <c r="D16" s="439">
        <f>SUM(E16:J16)</f>
        <v>765</v>
      </c>
      <c r="E16" s="157" t="s">
        <v>0</v>
      </c>
      <c r="F16" s="157" t="s">
        <v>191</v>
      </c>
      <c r="G16" s="160">
        <v>726</v>
      </c>
      <c r="H16" s="158" t="s">
        <v>189</v>
      </c>
      <c r="I16" s="157">
        <v>20</v>
      </c>
      <c r="J16" s="157">
        <v>19</v>
      </c>
      <c r="K16" s="89"/>
    </row>
    <row r="17" spans="1:10" ht="25.5" customHeight="1">
      <c r="A17" s="39"/>
      <c r="B17" s="89" t="s">
        <v>367</v>
      </c>
      <c r="C17" s="40"/>
      <c r="D17" s="439">
        <f aca="true" t="shared" si="1" ref="D17:D28">SUM(E17:J17)</f>
        <v>13344</v>
      </c>
      <c r="E17" s="157">
        <v>554</v>
      </c>
      <c r="F17" s="157" t="s">
        <v>0</v>
      </c>
      <c r="G17" s="160">
        <v>12698</v>
      </c>
      <c r="H17" s="157" t="s">
        <v>191</v>
      </c>
      <c r="I17" s="157" t="s">
        <v>191</v>
      </c>
      <c r="J17" s="157">
        <v>92</v>
      </c>
    </row>
    <row r="18" spans="1:10" ht="25.5" customHeight="1">
      <c r="A18" s="39"/>
      <c r="B18" s="89" t="s">
        <v>368</v>
      </c>
      <c r="C18" s="40"/>
      <c r="D18" s="439">
        <f t="shared" si="1"/>
        <v>2216</v>
      </c>
      <c r="E18" s="157" t="s">
        <v>191</v>
      </c>
      <c r="F18" s="157" t="s">
        <v>192</v>
      </c>
      <c r="G18" s="160">
        <v>1898</v>
      </c>
      <c r="H18" s="157">
        <v>115</v>
      </c>
      <c r="I18" s="157" t="s">
        <v>0</v>
      </c>
      <c r="J18" s="158">
        <v>203</v>
      </c>
    </row>
    <row r="19" spans="1:10" ht="25.5" customHeight="1">
      <c r="A19" s="39"/>
      <c r="B19" s="89" t="s">
        <v>369</v>
      </c>
      <c r="C19" s="40"/>
      <c r="D19" s="439">
        <f t="shared" si="1"/>
        <v>20633</v>
      </c>
      <c r="E19" s="157">
        <v>2902</v>
      </c>
      <c r="F19" s="157" t="s">
        <v>189</v>
      </c>
      <c r="G19" s="158">
        <v>17209</v>
      </c>
      <c r="H19" s="157">
        <v>51</v>
      </c>
      <c r="I19" s="157" t="s">
        <v>191</v>
      </c>
      <c r="J19" s="157">
        <v>471</v>
      </c>
    </row>
    <row r="20" spans="1:10" ht="25.5" customHeight="1">
      <c r="A20" s="39"/>
      <c r="B20" s="89" t="s">
        <v>370</v>
      </c>
      <c r="C20" s="40"/>
      <c r="D20" s="439">
        <f t="shared" si="1"/>
        <v>12812</v>
      </c>
      <c r="E20" s="157" t="s">
        <v>191</v>
      </c>
      <c r="F20" s="157" t="s">
        <v>189</v>
      </c>
      <c r="G20" s="160">
        <v>12291</v>
      </c>
      <c r="H20" s="158">
        <v>236</v>
      </c>
      <c r="I20" s="157" t="s">
        <v>189</v>
      </c>
      <c r="J20" s="157">
        <v>285</v>
      </c>
    </row>
    <row r="21" spans="1:10" ht="25.5" customHeight="1">
      <c r="A21" s="39"/>
      <c r="B21" s="89" t="s">
        <v>371</v>
      </c>
      <c r="C21" s="40"/>
      <c r="D21" s="439">
        <f t="shared" si="1"/>
        <v>32971</v>
      </c>
      <c r="E21" s="157">
        <v>800</v>
      </c>
      <c r="F21" s="158">
        <v>34</v>
      </c>
      <c r="G21" s="160">
        <v>32134</v>
      </c>
      <c r="H21" s="158" t="s">
        <v>189</v>
      </c>
      <c r="I21" s="157" t="s">
        <v>189</v>
      </c>
      <c r="J21" s="157">
        <v>3</v>
      </c>
    </row>
    <row r="22" spans="1:10" ht="25.5" customHeight="1">
      <c r="A22" s="39"/>
      <c r="B22" s="89" t="s">
        <v>372</v>
      </c>
      <c r="C22" s="40"/>
      <c r="D22" s="439">
        <f t="shared" si="1"/>
        <v>4069</v>
      </c>
      <c r="E22" s="157" t="s">
        <v>191</v>
      </c>
      <c r="F22" s="157" t="s">
        <v>0</v>
      </c>
      <c r="G22" s="160">
        <v>4057</v>
      </c>
      <c r="H22" s="158" t="s">
        <v>189</v>
      </c>
      <c r="I22" s="157" t="s">
        <v>189</v>
      </c>
      <c r="J22" s="157">
        <v>12</v>
      </c>
    </row>
    <row r="23" spans="1:10" ht="25.5" customHeight="1">
      <c r="A23" s="39"/>
      <c r="B23" s="89" t="s">
        <v>373</v>
      </c>
      <c r="C23" s="40"/>
      <c r="D23" s="439">
        <f t="shared" si="1"/>
        <v>5874</v>
      </c>
      <c r="E23" s="157" t="s">
        <v>0</v>
      </c>
      <c r="F23" s="158" t="s">
        <v>189</v>
      </c>
      <c r="G23" s="160">
        <v>5710</v>
      </c>
      <c r="H23" s="158" t="s">
        <v>189</v>
      </c>
      <c r="I23" s="157" t="s">
        <v>191</v>
      </c>
      <c r="J23" s="157">
        <v>164</v>
      </c>
    </row>
    <row r="24" spans="1:10" ht="25.5" customHeight="1">
      <c r="A24" s="39"/>
      <c r="B24" s="89" t="s">
        <v>374</v>
      </c>
      <c r="C24" s="40"/>
      <c r="D24" s="439">
        <f t="shared" si="1"/>
        <v>11286</v>
      </c>
      <c r="E24" s="157" t="s">
        <v>192</v>
      </c>
      <c r="F24" s="157">
        <v>42</v>
      </c>
      <c r="G24" s="160">
        <v>11212</v>
      </c>
      <c r="H24" s="157">
        <v>9</v>
      </c>
      <c r="I24" s="157" t="s">
        <v>189</v>
      </c>
      <c r="J24" s="158">
        <v>23</v>
      </c>
    </row>
    <row r="25" spans="1:10" ht="25.5" customHeight="1">
      <c r="A25" s="39"/>
      <c r="B25" s="89" t="s">
        <v>375</v>
      </c>
      <c r="C25" s="40"/>
      <c r="D25" s="439">
        <f t="shared" si="1"/>
        <v>9126</v>
      </c>
      <c r="E25" s="157" t="s">
        <v>191</v>
      </c>
      <c r="F25" s="158" t="s">
        <v>0</v>
      </c>
      <c r="G25" s="160">
        <v>9126</v>
      </c>
      <c r="H25" s="157" t="s">
        <v>189</v>
      </c>
      <c r="I25" s="157" t="s">
        <v>189</v>
      </c>
      <c r="J25" s="157" t="s">
        <v>189</v>
      </c>
    </row>
    <row r="26" spans="1:10" ht="25.5" customHeight="1">
      <c r="A26" s="39"/>
      <c r="B26" s="89" t="s">
        <v>376</v>
      </c>
      <c r="C26" s="40"/>
      <c r="D26" s="439">
        <f t="shared" si="1"/>
        <v>30787</v>
      </c>
      <c r="E26" s="157">
        <v>858</v>
      </c>
      <c r="F26" s="157" t="s">
        <v>189</v>
      </c>
      <c r="G26" s="160">
        <v>29859</v>
      </c>
      <c r="H26" s="158">
        <v>64</v>
      </c>
      <c r="I26" s="157" t="s">
        <v>189</v>
      </c>
      <c r="J26" s="157">
        <v>6</v>
      </c>
    </row>
    <row r="27" spans="1:10" ht="25.5" customHeight="1">
      <c r="A27" s="39"/>
      <c r="B27" s="89" t="s">
        <v>377</v>
      </c>
      <c r="C27" s="40"/>
      <c r="D27" s="439">
        <f t="shared" si="1"/>
        <v>19959</v>
      </c>
      <c r="E27" s="157" t="s">
        <v>0</v>
      </c>
      <c r="F27" s="157" t="s">
        <v>189</v>
      </c>
      <c r="G27" s="160">
        <v>19815</v>
      </c>
      <c r="H27" s="157" t="s">
        <v>189</v>
      </c>
      <c r="I27" s="157" t="s">
        <v>191</v>
      </c>
      <c r="J27" s="157">
        <v>144</v>
      </c>
    </row>
    <row r="28" spans="1:10" ht="25.5" customHeight="1" thickBot="1">
      <c r="A28" s="44"/>
      <c r="B28" s="117" t="s">
        <v>285</v>
      </c>
      <c r="C28" s="45"/>
      <c r="D28" s="436">
        <f t="shared" si="1"/>
        <v>47</v>
      </c>
      <c r="E28" s="175" t="s">
        <v>189</v>
      </c>
      <c r="F28" s="175" t="s">
        <v>191</v>
      </c>
      <c r="G28" s="163" t="s">
        <v>189</v>
      </c>
      <c r="H28" s="175" t="s">
        <v>189</v>
      </c>
      <c r="I28" s="175" t="s">
        <v>189</v>
      </c>
      <c r="J28" s="162">
        <v>47</v>
      </c>
    </row>
    <row r="29" spans="1:10" ht="19.5" customHeight="1">
      <c r="A29" s="165" t="s">
        <v>286</v>
      </c>
      <c r="B29" s="89"/>
      <c r="C29" s="39"/>
      <c r="D29" s="157"/>
      <c r="E29" s="157"/>
      <c r="F29" s="157"/>
      <c r="G29" s="160"/>
      <c r="H29" s="157"/>
      <c r="I29" s="157"/>
      <c r="J29" s="158"/>
    </row>
    <row r="30" spans="1:7" ht="15" customHeight="1">
      <c r="A30" s="105" t="s">
        <v>182</v>
      </c>
      <c r="B30" s="75"/>
      <c r="C30" s="75"/>
      <c r="D30" s="75"/>
      <c r="E30" s="75"/>
      <c r="F30" s="75"/>
      <c r="G30" s="33"/>
    </row>
    <row r="31" ht="14.25" customHeight="1">
      <c r="E31" s="176"/>
    </row>
    <row r="32" ht="12.75" customHeight="1"/>
    <row r="33" ht="12.75" customHeight="1"/>
    <row r="35" ht="12.75">
      <c r="F35" s="177"/>
    </row>
    <row r="36" ht="12.75">
      <c r="F36" s="177"/>
    </row>
    <row r="37" ht="12.75">
      <c r="F37" s="177"/>
    </row>
    <row r="38" ht="12.75">
      <c r="F38" s="177"/>
    </row>
    <row r="39" ht="12.75">
      <c r="F39" s="177"/>
    </row>
    <row r="40" ht="12.75">
      <c r="F40" s="177"/>
    </row>
    <row r="41" ht="12.75">
      <c r="F41" s="177"/>
    </row>
    <row r="42" ht="12.75">
      <c r="F42" s="177"/>
    </row>
    <row r="43" ht="12.75">
      <c r="F43" s="177"/>
    </row>
    <row r="44" ht="12.75">
      <c r="F44" s="177"/>
    </row>
    <row r="45" ht="12.75">
      <c r="F45" s="177"/>
    </row>
    <row r="46" ht="12.75">
      <c r="F46" s="177"/>
    </row>
    <row r="47" ht="12.75">
      <c r="F47" s="177"/>
    </row>
  </sheetData>
  <sheetProtection/>
  <mergeCells count="2">
    <mergeCell ref="A2:J2"/>
    <mergeCell ref="I3:J3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view="pageBreakPreview" zoomScale="80" zoomScaleNormal="90" zoomScaleSheetLayoutView="80" workbookViewId="0" topLeftCell="A1">
      <pane xSplit="2" ySplit="7" topLeftCell="C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23" sqref="E23"/>
    </sheetView>
  </sheetViews>
  <sheetFormatPr defaultColWidth="9.00390625" defaultRowHeight="16.5"/>
  <cols>
    <col min="1" max="1" width="0.5" style="1" customWidth="1"/>
    <col min="2" max="2" width="22.625" style="1" customWidth="1"/>
    <col min="3" max="6" width="15.625" style="1" customWidth="1"/>
    <col min="7" max="10" width="17.625" style="1" customWidth="1"/>
    <col min="11" max="11" width="17.625" style="33" customWidth="1"/>
    <col min="12" max="12" width="9.00390625" style="1" hidden="1" customWidth="1"/>
    <col min="13" max="16384" width="9.00390625" style="1" customWidth="1"/>
  </cols>
  <sheetData>
    <row r="1" spans="1:11" ht="18" customHeight="1">
      <c r="A1" s="1" t="s">
        <v>226</v>
      </c>
      <c r="D1" s="4"/>
      <c r="H1" s="4"/>
      <c r="K1" s="103" t="s">
        <v>54</v>
      </c>
    </row>
    <row r="2" spans="1:11" s="419" customFormat="1" ht="34.5" customHeight="1">
      <c r="A2" s="447" t="s">
        <v>614</v>
      </c>
      <c r="B2" s="447"/>
      <c r="C2" s="447"/>
      <c r="D2" s="447"/>
      <c r="E2" s="447"/>
      <c r="F2" s="447"/>
      <c r="G2" s="447" t="s">
        <v>155</v>
      </c>
      <c r="H2" s="447"/>
      <c r="I2" s="447"/>
      <c r="J2" s="447"/>
      <c r="K2" s="447"/>
    </row>
    <row r="3" spans="1:11" ht="13.5" customHeight="1">
      <c r="A3" s="128"/>
      <c r="B3" s="128"/>
      <c r="C3" s="128"/>
      <c r="D3" s="128"/>
      <c r="E3" s="128"/>
      <c r="F3" s="4"/>
      <c r="G3" s="128"/>
      <c r="H3" s="4"/>
      <c r="K3" s="103"/>
    </row>
    <row r="4" spans="4:11" ht="13.5" customHeight="1" thickBot="1">
      <c r="D4" s="172"/>
      <c r="F4" s="4" t="s">
        <v>402</v>
      </c>
      <c r="H4" s="370"/>
      <c r="K4" s="371" t="s">
        <v>1</v>
      </c>
    </row>
    <row r="5" spans="1:11" ht="19.5" customHeight="1">
      <c r="A5" s="448" t="s">
        <v>184</v>
      </c>
      <c r="B5" s="462"/>
      <c r="C5" s="467" t="s">
        <v>600</v>
      </c>
      <c r="D5" s="473" t="s">
        <v>601</v>
      </c>
      <c r="E5" s="471"/>
      <c r="F5" s="471"/>
      <c r="G5" s="471" t="s">
        <v>154</v>
      </c>
      <c r="H5" s="471"/>
      <c r="I5" s="472"/>
      <c r="J5" s="467" t="s">
        <v>602</v>
      </c>
      <c r="K5" s="478" t="s">
        <v>603</v>
      </c>
    </row>
    <row r="6" spans="1:11" ht="30" customHeight="1">
      <c r="A6" s="463"/>
      <c r="B6" s="464"/>
      <c r="C6" s="468"/>
      <c r="D6" s="470" t="s">
        <v>604</v>
      </c>
      <c r="E6" s="474" t="s">
        <v>605</v>
      </c>
      <c r="F6" s="475"/>
      <c r="G6" s="476" t="s">
        <v>156</v>
      </c>
      <c r="H6" s="477"/>
      <c r="I6" s="470" t="s">
        <v>606</v>
      </c>
      <c r="J6" s="468"/>
      <c r="K6" s="479"/>
    </row>
    <row r="7" spans="1:12" ht="69.75" customHeight="1" thickBot="1">
      <c r="A7" s="465"/>
      <c r="B7" s="466"/>
      <c r="C7" s="469"/>
      <c r="D7" s="469"/>
      <c r="E7" s="106" t="s">
        <v>607</v>
      </c>
      <c r="F7" s="106" t="s">
        <v>608</v>
      </c>
      <c r="G7" s="107" t="s">
        <v>609</v>
      </c>
      <c r="H7" s="106" t="s">
        <v>610</v>
      </c>
      <c r="I7" s="469"/>
      <c r="J7" s="469"/>
      <c r="K7" s="480"/>
      <c r="L7" s="128" t="s">
        <v>611</v>
      </c>
    </row>
    <row r="8" spans="1:17" ht="34.5" customHeight="1">
      <c r="A8" s="39"/>
      <c r="B8" s="189" t="s">
        <v>612</v>
      </c>
      <c r="C8" s="113">
        <v>36296</v>
      </c>
      <c r="D8" s="114">
        <v>32498.41</v>
      </c>
      <c r="E8" s="114">
        <v>29153.51</v>
      </c>
      <c r="F8" s="114">
        <v>10375.78</v>
      </c>
      <c r="G8" s="372">
        <v>5776.48</v>
      </c>
      <c r="H8" s="114">
        <v>13001.25</v>
      </c>
      <c r="I8" s="373">
        <v>3344.9</v>
      </c>
      <c r="J8" s="374">
        <v>3797.59</v>
      </c>
      <c r="K8" s="375">
        <v>29.73</v>
      </c>
      <c r="L8" s="1">
        <v>1220.954</v>
      </c>
      <c r="M8" s="376"/>
      <c r="O8" s="329"/>
      <c r="Q8" s="329"/>
    </row>
    <row r="9" spans="1:17" ht="34.5" customHeight="1">
      <c r="A9" s="39"/>
      <c r="B9" s="189" t="s">
        <v>707</v>
      </c>
      <c r="C9" s="113">
        <v>34726.33</v>
      </c>
      <c r="D9" s="114">
        <v>31778.52</v>
      </c>
      <c r="E9" s="114">
        <v>28513.459999999995</v>
      </c>
      <c r="F9" s="110">
        <v>4156.860000000001</v>
      </c>
      <c r="G9" s="114">
        <v>7283.130000000001</v>
      </c>
      <c r="H9" s="114">
        <v>17073.47</v>
      </c>
      <c r="I9" s="373">
        <v>3265.06</v>
      </c>
      <c r="J9" s="374">
        <v>2947.81</v>
      </c>
      <c r="K9" s="375">
        <v>28.4419642345248</v>
      </c>
      <c r="L9" s="1">
        <v>1220.954</v>
      </c>
      <c r="M9" s="376"/>
      <c r="O9" s="329"/>
      <c r="Q9" s="329"/>
    </row>
    <row r="10" spans="1:17" ht="34.5" customHeight="1">
      <c r="A10" s="39"/>
      <c r="B10" s="333" t="s">
        <v>613</v>
      </c>
      <c r="C10" s="424">
        <f>SUM(C11:C23)</f>
        <v>34040.02</v>
      </c>
      <c r="D10" s="425">
        <f aca="true" t="shared" si="0" ref="D10:J10">SUM(D11:D23)</f>
        <v>31450.55</v>
      </c>
      <c r="E10" s="425">
        <f t="shared" si="0"/>
        <v>28256.13</v>
      </c>
      <c r="F10" s="425">
        <f t="shared" si="0"/>
        <v>12028.66</v>
      </c>
      <c r="G10" s="425">
        <f t="shared" si="0"/>
        <v>1211.41</v>
      </c>
      <c r="H10" s="425">
        <f t="shared" si="0"/>
        <v>15016.06</v>
      </c>
      <c r="I10" s="426">
        <f t="shared" si="0"/>
        <v>3194.42</v>
      </c>
      <c r="J10" s="426">
        <f t="shared" si="0"/>
        <v>2589.4700000000003</v>
      </c>
      <c r="K10" s="426">
        <f>C10/L10</f>
        <v>27.879854605497012</v>
      </c>
      <c r="L10" s="1">
        <f>SUM(L11:L23)</f>
        <v>1220.954</v>
      </c>
      <c r="M10" s="376"/>
      <c r="O10" s="329"/>
      <c r="Q10" s="329"/>
    </row>
    <row r="11" spans="1:17" ht="34.5" customHeight="1">
      <c r="A11" s="39"/>
      <c r="B11" s="66" t="s">
        <v>336</v>
      </c>
      <c r="C11" s="109">
        <v>600.3</v>
      </c>
      <c r="D11" s="110">
        <v>514.61</v>
      </c>
      <c r="E11" s="377">
        <v>488.74</v>
      </c>
      <c r="F11" s="377">
        <v>177.67</v>
      </c>
      <c r="G11" s="377">
        <v>79.31</v>
      </c>
      <c r="H11" s="110">
        <v>231.76</v>
      </c>
      <c r="I11" s="378">
        <v>25.87</v>
      </c>
      <c r="J11" s="379">
        <v>85.69</v>
      </c>
      <c r="K11" s="427">
        <f aca="true" t="shared" si="1" ref="K11:K23">C11/L11</f>
        <v>17.24772012894847</v>
      </c>
      <c r="L11" s="1">
        <v>34.8046</v>
      </c>
      <c r="M11" s="376"/>
      <c r="O11" s="329"/>
      <c r="Q11" s="329"/>
    </row>
    <row r="12" spans="1:17" ht="34.5" customHeight="1">
      <c r="A12" s="39"/>
      <c r="B12" s="66" t="s">
        <v>337</v>
      </c>
      <c r="C12" s="109">
        <v>2586.19</v>
      </c>
      <c r="D12" s="110">
        <v>2500.98</v>
      </c>
      <c r="E12" s="377">
        <v>2386.75</v>
      </c>
      <c r="F12" s="377">
        <v>1099.53</v>
      </c>
      <c r="G12" s="377">
        <v>92.31</v>
      </c>
      <c r="H12" s="110">
        <v>1194.91</v>
      </c>
      <c r="I12" s="378">
        <v>114.23</v>
      </c>
      <c r="J12" s="379">
        <v>85.21</v>
      </c>
      <c r="K12" s="427">
        <f t="shared" si="1"/>
        <v>33.7975692629378</v>
      </c>
      <c r="L12" s="1">
        <v>76.52</v>
      </c>
      <c r="M12" s="376"/>
      <c r="O12" s="329"/>
      <c r="Q12" s="329"/>
    </row>
    <row r="13" spans="1:17" ht="34.5" customHeight="1">
      <c r="A13" s="39"/>
      <c r="B13" s="66" t="s">
        <v>338</v>
      </c>
      <c r="C13" s="109">
        <v>2378.77</v>
      </c>
      <c r="D13" s="110">
        <v>2378.77</v>
      </c>
      <c r="E13" s="377">
        <v>1624.6</v>
      </c>
      <c r="F13" s="377">
        <v>562.09</v>
      </c>
      <c r="G13" s="377">
        <v>33.68</v>
      </c>
      <c r="H13" s="110">
        <v>1028.83</v>
      </c>
      <c r="I13" s="378">
        <v>754.17</v>
      </c>
      <c r="J13" s="379" t="s">
        <v>0</v>
      </c>
      <c r="K13" s="427">
        <f t="shared" si="1"/>
        <v>22.628961402427308</v>
      </c>
      <c r="L13" s="1">
        <v>105.1206</v>
      </c>
      <c r="M13" s="376"/>
      <c r="O13" s="329"/>
      <c r="Q13" s="329"/>
    </row>
    <row r="14" spans="1:17" ht="34.5" customHeight="1">
      <c r="A14" s="39"/>
      <c r="B14" s="66" t="s">
        <v>473</v>
      </c>
      <c r="C14" s="109">
        <v>4283.41</v>
      </c>
      <c r="D14" s="110">
        <v>4280.41</v>
      </c>
      <c r="E14" s="377">
        <v>4033.26</v>
      </c>
      <c r="F14" s="377">
        <v>1584.57</v>
      </c>
      <c r="G14" s="377">
        <v>67.14</v>
      </c>
      <c r="H14" s="110">
        <v>2381.55</v>
      </c>
      <c r="I14" s="378">
        <v>247.15</v>
      </c>
      <c r="J14" s="379">
        <v>3</v>
      </c>
      <c r="K14" s="427">
        <f t="shared" si="1"/>
        <v>48.061833715016</v>
      </c>
      <c r="L14" s="1">
        <v>89.1229</v>
      </c>
      <c r="M14" s="376"/>
      <c r="O14" s="329"/>
      <c r="Q14" s="329"/>
    </row>
    <row r="15" spans="1:17" ht="34.5" customHeight="1">
      <c r="A15" s="39"/>
      <c r="B15" s="66" t="s">
        <v>339</v>
      </c>
      <c r="C15" s="109">
        <v>1616.36</v>
      </c>
      <c r="D15" s="110">
        <v>1536.83</v>
      </c>
      <c r="E15" s="377">
        <v>1369.96</v>
      </c>
      <c r="F15" s="377">
        <v>834.04</v>
      </c>
      <c r="G15" s="377">
        <v>102.15</v>
      </c>
      <c r="H15" s="110">
        <v>433.77</v>
      </c>
      <c r="I15" s="378">
        <v>166.87</v>
      </c>
      <c r="J15" s="379">
        <v>79.53</v>
      </c>
      <c r="K15" s="427">
        <f t="shared" si="1"/>
        <v>21.408032846594484</v>
      </c>
      <c r="L15" s="1">
        <v>75.5025</v>
      </c>
      <c r="M15" s="376"/>
      <c r="O15" s="329"/>
      <c r="Q15" s="329"/>
    </row>
    <row r="16" spans="1:17" ht="34.5" customHeight="1">
      <c r="A16" s="39"/>
      <c r="B16" s="66" t="s">
        <v>340</v>
      </c>
      <c r="C16" s="109">
        <v>3637.69</v>
      </c>
      <c r="D16" s="110">
        <v>3613.66</v>
      </c>
      <c r="E16" s="377">
        <v>3503.55</v>
      </c>
      <c r="F16" s="377">
        <v>981.28</v>
      </c>
      <c r="G16" s="377">
        <v>147.17</v>
      </c>
      <c r="H16" s="110">
        <v>2375.1</v>
      </c>
      <c r="I16" s="378">
        <v>110.11</v>
      </c>
      <c r="J16" s="379">
        <v>24.03</v>
      </c>
      <c r="K16" s="427">
        <f t="shared" si="1"/>
        <v>41.62473896501416</v>
      </c>
      <c r="L16" s="1">
        <v>87.3925</v>
      </c>
      <c r="M16" s="376"/>
      <c r="O16" s="329"/>
      <c r="Q16" s="329"/>
    </row>
    <row r="17" spans="1:17" ht="34.5" customHeight="1">
      <c r="A17" s="39"/>
      <c r="B17" s="66" t="s">
        <v>341</v>
      </c>
      <c r="C17" s="109">
        <v>1222.36</v>
      </c>
      <c r="D17" s="110">
        <v>1086.25</v>
      </c>
      <c r="E17" s="377">
        <v>969.39</v>
      </c>
      <c r="F17" s="377">
        <v>45.75</v>
      </c>
      <c r="G17" s="377">
        <v>20.72</v>
      </c>
      <c r="H17" s="110">
        <v>902.92</v>
      </c>
      <c r="I17" s="378">
        <v>116.86</v>
      </c>
      <c r="J17" s="379">
        <v>136.11</v>
      </c>
      <c r="K17" s="426">
        <f t="shared" si="1"/>
        <v>16.973049680842347</v>
      </c>
      <c r="L17" s="1">
        <v>72.0177</v>
      </c>
      <c r="M17" s="376"/>
      <c r="O17" s="329"/>
      <c r="Q17" s="329"/>
    </row>
    <row r="18" spans="1:17" ht="34.5" customHeight="1">
      <c r="A18" s="39"/>
      <c r="B18" s="66" t="s">
        <v>342</v>
      </c>
      <c r="C18" s="109">
        <v>1155.26</v>
      </c>
      <c r="D18" s="110">
        <v>1151.33</v>
      </c>
      <c r="E18" s="377">
        <v>1125.81</v>
      </c>
      <c r="F18" s="377">
        <v>481.63</v>
      </c>
      <c r="G18" s="377">
        <v>178.62</v>
      </c>
      <c r="H18" s="377">
        <v>465.56</v>
      </c>
      <c r="I18" s="378">
        <v>25.52</v>
      </c>
      <c r="J18" s="379">
        <v>3.93</v>
      </c>
      <c r="K18" s="427">
        <f t="shared" si="1"/>
        <v>34.26942461088484</v>
      </c>
      <c r="L18" s="1">
        <v>33.7111</v>
      </c>
      <c r="M18" s="376"/>
      <c r="O18" s="329"/>
      <c r="Q18" s="329"/>
    </row>
    <row r="19" spans="1:17" ht="34.5" customHeight="1">
      <c r="A19" s="39"/>
      <c r="B19" s="66" t="s">
        <v>599</v>
      </c>
      <c r="C19" s="109">
        <v>3402.12</v>
      </c>
      <c r="D19" s="110">
        <v>1818.44</v>
      </c>
      <c r="E19" s="377">
        <v>1214.14</v>
      </c>
      <c r="F19" s="377">
        <v>299.59</v>
      </c>
      <c r="G19" s="377">
        <v>107.92</v>
      </c>
      <c r="H19" s="110">
        <v>806.63</v>
      </c>
      <c r="I19" s="378">
        <v>604.3</v>
      </c>
      <c r="J19" s="379">
        <v>1583.68</v>
      </c>
      <c r="K19" s="427">
        <f t="shared" si="1"/>
        <v>45.220451896148155</v>
      </c>
      <c r="L19" s="1">
        <v>75.2341</v>
      </c>
      <c r="M19" s="376"/>
      <c r="O19" s="329"/>
      <c r="Q19" s="329"/>
    </row>
    <row r="20" spans="1:17" ht="34.5" customHeight="1">
      <c r="A20" s="39"/>
      <c r="B20" s="66" t="s">
        <v>343</v>
      </c>
      <c r="C20" s="109">
        <v>1137.54</v>
      </c>
      <c r="D20" s="110">
        <v>1010.65</v>
      </c>
      <c r="E20" s="377">
        <v>965.59</v>
      </c>
      <c r="F20" s="377">
        <v>616.4</v>
      </c>
      <c r="G20" s="377">
        <v>110.91</v>
      </c>
      <c r="H20" s="110">
        <v>238.28</v>
      </c>
      <c r="I20" s="378">
        <v>45.06</v>
      </c>
      <c r="J20" s="379">
        <v>126.89</v>
      </c>
      <c r="K20" s="427">
        <f t="shared" si="1"/>
        <v>23.821230828509922</v>
      </c>
      <c r="L20" s="1">
        <v>47.7532</v>
      </c>
      <c r="M20" s="376"/>
      <c r="O20" s="329"/>
      <c r="Q20" s="329"/>
    </row>
    <row r="21" spans="1:17" ht="34.5" customHeight="1">
      <c r="A21" s="39"/>
      <c r="B21" s="66" t="s">
        <v>323</v>
      </c>
      <c r="C21" s="109">
        <v>5382.66</v>
      </c>
      <c r="D21" s="110">
        <v>5266.99</v>
      </c>
      <c r="E21" s="377">
        <v>5153.57</v>
      </c>
      <c r="F21" s="377">
        <v>3529.2</v>
      </c>
      <c r="G21" s="377">
        <v>70.1</v>
      </c>
      <c r="H21" s="110">
        <v>1554.27</v>
      </c>
      <c r="I21" s="378">
        <v>113.42</v>
      </c>
      <c r="J21" s="379">
        <v>115.67</v>
      </c>
      <c r="K21" s="427">
        <f t="shared" si="1"/>
        <v>63.31304709903713</v>
      </c>
      <c r="L21" s="1">
        <v>85.0166</v>
      </c>
      <c r="M21" s="376"/>
      <c r="O21" s="329"/>
      <c r="Q21" s="329"/>
    </row>
    <row r="22" spans="1:17" ht="34.5" customHeight="1">
      <c r="A22" s="39"/>
      <c r="B22" s="66" t="s">
        <v>345</v>
      </c>
      <c r="C22" s="109">
        <v>4779.91</v>
      </c>
      <c r="D22" s="110">
        <v>4779.91</v>
      </c>
      <c r="E22" s="377">
        <v>4566.36</v>
      </c>
      <c r="F22" s="377">
        <v>1816.91</v>
      </c>
      <c r="G22" s="377">
        <v>185.12</v>
      </c>
      <c r="H22" s="110">
        <v>2564.33</v>
      </c>
      <c r="I22" s="375">
        <v>213.55</v>
      </c>
      <c r="J22" s="380" t="s">
        <v>186</v>
      </c>
      <c r="K22" s="426">
        <f t="shared" si="1"/>
        <v>54.32907444473617</v>
      </c>
      <c r="L22" s="1">
        <v>87.9807</v>
      </c>
      <c r="M22" s="376"/>
      <c r="O22" s="329"/>
      <c r="Q22" s="329"/>
    </row>
    <row r="23" spans="1:17" ht="34.5" customHeight="1" thickBot="1">
      <c r="A23" s="44"/>
      <c r="B23" s="381" t="s">
        <v>346</v>
      </c>
      <c r="C23" s="382">
        <v>1857.45</v>
      </c>
      <c r="D23" s="226">
        <v>1511.72</v>
      </c>
      <c r="E23" s="383">
        <v>854.41</v>
      </c>
      <c r="F23" s="383" t="s">
        <v>185</v>
      </c>
      <c r="G23" s="383">
        <v>16.26</v>
      </c>
      <c r="H23" s="226">
        <v>838.15</v>
      </c>
      <c r="I23" s="384">
        <v>657.31</v>
      </c>
      <c r="J23" s="100">
        <v>345.73</v>
      </c>
      <c r="K23" s="428">
        <f t="shared" si="1"/>
        <v>5.295237009215244</v>
      </c>
      <c r="L23" s="1">
        <v>350.7775</v>
      </c>
      <c r="M23" s="376"/>
      <c r="O23" s="329"/>
      <c r="Q23" s="329"/>
    </row>
    <row r="24" spans="1:11" s="169" customFormat="1" ht="13.5" customHeight="1">
      <c r="A24" s="385"/>
      <c r="B24" s="385"/>
      <c r="E24" s="169" t="s">
        <v>145</v>
      </c>
      <c r="K24" s="369"/>
    </row>
    <row r="25" spans="1:11" s="169" customFormat="1" ht="13.5" customHeight="1">
      <c r="A25" s="386"/>
      <c r="B25" s="386"/>
      <c r="K25" s="369"/>
    </row>
    <row r="27" spans="3:11" ht="12.75">
      <c r="C27" s="329"/>
      <c r="D27" s="329"/>
      <c r="E27" s="329"/>
      <c r="F27" s="329"/>
      <c r="G27" s="329"/>
      <c r="H27" s="329"/>
      <c r="I27" s="329"/>
      <c r="J27" s="329"/>
      <c r="K27" s="387"/>
    </row>
    <row r="29" ht="12.75">
      <c r="C29" s="329"/>
    </row>
  </sheetData>
  <sheetProtection/>
  <mergeCells count="12">
    <mergeCell ref="K5:K7"/>
    <mergeCell ref="I6:I7"/>
    <mergeCell ref="A5:B7"/>
    <mergeCell ref="A2:F2"/>
    <mergeCell ref="G2:K2"/>
    <mergeCell ref="C5:C7"/>
    <mergeCell ref="J5:J7"/>
    <mergeCell ref="D6:D7"/>
    <mergeCell ref="G5:I5"/>
    <mergeCell ref="D5:F5"/>
    <mergeCell ref="E6:F6"/>
    <mergeCell ref="G6:H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9"/>
  <sheetViews>
    <sheetView showGridLines="0" view="pageBreakPreview" zoomScaleNormal="9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9" sqref="D29"/>
    </sheetView>
  </sheetViews>
  <sheetFormatPr defaultColWidth="9.00390625" defaultRowHeight="16.5"/>
  <cols>
    <col min="1" max="1" width="0.37109375" style="1" customWidth="1"/>
    <col min="2" max="2" width="14.625" style="1" customWidth="1"/>
    <col min="3" max="3" width="0.12890625" style="1" customWidth="1"/>
    <col min="4" max="6" width="7.375" style="1" customWidth="1"/>
    <col min="7" max="8" width="6.625" style="1" customWidth="1"/>
    <col min="9" max="9" width="8.875" style="1" customWidth="1"/>
    <col min="10" max="10" width="7.375" style="1" customWidth="1"/>
    <col min="11" max="11" width="12.125" style="1" customWidth="1"/>
    <col min="12" max="12" width="7.375" style="1" customWidth="1"/>
    <col min="13" max="16384" width="9.00390625" style="1" customWidth="1"/>
  </cols>
  <sheetData>
    <row r="1" spans="1:12" ht="18" customHeight="1">
      <c r="A1" s="1" t="s">
        <v>260</v>
      </c>
      <c r="C1" s="132"/>
      <c r="L1" s="133" t="s">
        <v>49</v>
      </c>
    </row>
    <row r="2" spans="1:12" s="419" customFormat="1" ht="39.75" customHeight="1">
      <c r="A2" s="447" t="s">
        <v>795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</row>
    <row r="3" spans="2:12" ht="24.75" customHeight="1" thickBot="1">
      <c r="B3" s="134"/>
      <c r="C3" s="4"/>
      <c r="K3" s="610" t="s">
        <v>325</v>
      </c>
      <c r="L3" s="610"/>
    </row>
    <row r="4" spans="1:12" s="151" customFormat="1" ht="45" customHeight="1">
      <c r="A4" s="36"/>
      <c r="B4" s="448" t="s">
        <v>308</v>
      </c>
      <c r="C4" s="37"/>
      <c r="D4" s="613" t="s">
        <v>347</v>
      </c>
      <c r="E4" s="614"/>
      <c r="F4" s="467" t="s">
        <v>326</v>
      </c>
      <c r="G4" s="506" t="s">
        <v>327</v>
      </c>
      <c r="H4" s="448"/>
      <c r="I4" s="448"/>
      <c r="J4" s="555"/>
      <c r="K4" s="615" t="s">
        <v>328</v>
      </c>
      <c r="L4" s="506" t="s">
        <v>329</v>
      </c>
    </row>
    <row r="5" spans="1:12" s="151" customFormat="1" ht="45" customHeight="1">
      <c r="A5" s="39"/>
      <c r="B5" s="526"/>
      <c r="C5" s="40"/>
      <c r="D5" s="611" t="s">
        <v>167</v>
      </c>
      <c r="E5" s="612"/>
      <c r="F5" s="539"/>
      <c r="G5" s="508" t="s">
        <v>11</v>
      </c>
      <c r="H5" s="504"/>
      <c r="I5" s="504"/>
      <c r="J5" s="510"/>
      <c r="K5" s="616"/>
      <c r="L5" s="507"/>
    </row>
    <row r="6" spans="1:12" s="151" customFormat="1" ht="39.75" customHeight="1">
      <c r="A6" s="39"/>
      <c r="B6" s="451" t="s">
        <v>12</v>
      </c>
      <c r="C6" s="40"/>
      <c r="D6" s="152" t="s">
        <v>348</v>
      </c>
      <c r="E6" s="153" t="s">
        <v>349</v>
      </c>
      <c r="F6" s="539"/>
      <c r="G6" s="138" t="s">
        <v>330</v>
      </c>
      <c r="H6" s="138" t="s">
        <v>331</v>
      </c>
      <c r="I6" s="139" t="s">
        <v>700</v>
      </c>
      <c r="J6" s="139" t="s">
        <v>333</v>
      </c>
      <c r="K6" s="509" t="s">
        <v>85</v>
      </c>
      <c r="L6" s="507"/>
    </row>
    <row r="7" spans="1:12" s="151" customFormat="1" ht="39.75" customHeight="1" thickBot="1">
      <c r="A7" s="117"/>
      <c r="B7" s="452"/>
      <c r="C7" s="140"/>
      <c r="D7" s="154" t="s">
        <v>13</v>
      </c>
      <c r="E7" s="155" t="s">
        <v>14</v>
      </c>
      <c r="F7" s="550"/>
      <c r="G7" s="48" t="s">
        <v>51</v>
      </c>
      <c r="H7" s="48" t="s">
        <v>84</v>
      </c>
      <c r="I7" s="48" t="s">
        <v>15</v>
      </c>
      <c r="J7" s="48" t="s">
        <v>10</v>
      </c>
      <c r="K7" s="548"/>
      <c r="L7" s="549"/>
    </row>
    <row r="8" spans="1:12" ht="54.75" customHeight="1">
      <c r="A8" s="90"/>
      <c r="B8" s="54" t="s">
        <v>350</v>
      </c>
      <c r="C8" s="82"/>
      <c r="D8" s="156">
        <v>11</v>
      </c>
      <c r="E8" s="157" t="s">
        <v>50</v>
      </c>
      <c r="F8" s="157">
        <v>300925</v>
      </c>
      <c r="G8" s="157">
        <v>1939</v>
      </c>
      <c r="H8" s="157">
        <v>8</v>
      </c>
      <c r="I8" s="157">
        <v>439</v>
      </c>
      <c r="J8" s="157">
        <v>1492</v>
      </c>
      <c r="K8" s="157">
        <v>295310</v>
      </c>
      <c r="L8" s="157">
        <v>3676</v>
      </c>
    </row>
    <row r="9" spans="1:12" ht="54.75" customHeight="1">
      <c r="A9" s="90"/>
      <c r="B9" s="54" t="s">
        <v>351</v>
      </c>
      <c r="C9" s="82"/>
      <c r="D9" s="156">
        <v>11</v>
      </c>
      <c r="E9" s="158" t="s">
        <v>50</v>
      </c>
      <c r="F9" s="157">
        <v>280500</v>
      </c>
      <c r="G9" s="157">
        <v>1365</v>
      </c>
      <c r="H9" s="157">
        <v>23</v>
      </c>
      <c r="I9" s="157">
        <v>472</v>
      </c>
      <c r="J9" s="157">
        <v>870</v>
      </c>
      <c r="K9" s="157">
        <v>274712</v>
      </c>
      <c r="L9" s="157">
        <v>4423</v>
      </c>
    </row>
    <row r="10" spans="1:12" ht="54.75" customHeight="1">
      <c r="A10" s="90"/>
      <c r="B10" s="54" t="s">
        <v>352</v>
      </c>
      <c r="C10" s="82"/>
      <c r="D10" s="156">
        <v>11</v>
      </c>
      <c r="E10" s="158" t="s">
        <v>50</v>
      </c>
      <c r="F10" s="157">
        <v>291871</v>
      </c>
      <c r="G10" s="157">
        <v>1313</v>
      </c>
      <c r="H10" s="157">
        <v>83</v>
      </c>
      <c r="I10" s="157">
        <v>407</v>
      </c>
      <c r="J10" s="157">
        <v>823</v>
      </c>
      <c r="K10" s="157">
        <v>286816</v>
      </c>
      <c r="L10" s="157">
        <v>3742</v>
      </c>
    </row>
    <row r="11" spans="1:12" ht="54.75" customHeight="1">
      <c r="A11" s="90"/>
      <c r="B11" s="54" t="s">
        <v>353</v>
      </c>
      <c r="C11" s="82"/>
      <c r="D11" s="159">
        <v>10</v>
      </c>
      <c r="E11" s="158" t="s">
        <v>50</v>
      </c>
      <c r="F11" s="160">
        <v>277630</v>
      </c>
      <c r="G11" s="160">
        <v>1419</v>
      </c>
      <c r="H11" s="160">
        <v>54</v>
      </c>
      <c r="I11" s="160">
        <v>294</v>
      </c>
      <c r="J11" s="160">
        <v>1071</v>
      </c>
      <c r="K11" s="160">
        <v>272730</v>
      </c>
      <c r="L11" s="157">
        <v>3481</v>
      </c>
    </row>
    <row r="12" spans="1:12" ht="54.75" customHeight="1">
      <c r="A12" s="90"/>
      <c r="B12" s="54" t="s">
        <v>354</v>
      </c>
      <c r="C12" s="82"/>
      <c r="D12" s="159">
        <v>10</v>
      </c>
      <c r="E12" s="158" t="s">
        <v>50</v>
      </c>
      <c r="F12" s="160">
        <v>276828</v>
      </c>
      <c r="G12" s="160">
        <v>1258</v>
      </c>
      <c r="H12" s="160">
        <v>37</v>
      </c>
      <c r="I12" s="160">
        <v>267</v>
      </c>
      <c r="J12" s="160">
        <v>954</v>
      </c>
      <c r="K12" s="160">
        <v>272648</v>
      </c>
      <c r="L12" s="157">
        <v>2922</v>
      </c>
    </row>
    <row r="13" spans="1:13" ht="54.75" customHeight="1">
      <c r="A13" s="90"/>
      <c r="B13" s="54" t="s">
        <v>355</v>
      </c>
      <c r="C13" s="82"/>
      <c r="D13" s="159">
        <v>10</v>
      </c>
      <c r="E13" s="158" t="s">
        <v>50</v>
      </c>
      <c r="F13" s="160">
        <v>263057</v>
      </c>
      <c r="G13" s="160">
        <v>1430</v>
      </c>
      <c r="H13" s="160">
        <v>127</v>
      </c>
      <c r="I13" s="160">
        <v>552</v>
      </c>
      <c r="J13" s="160">
        <v>751</v>
      </c>
      <c r="K13" s="160">
        <v>259484</v>
      </c>
      <c r="L13" s="160">
        <v>2143</v>
      </c>
      <c r="M13" s="127"/>
    </row>
    <row r="14" spans="1:12" ht="54.75" customHeight="1">
      <c r="A14" s="90"/>
      <c r="B14" s="54" t="s">
        <v>356</v>
      </c>
      <c r="C14" s="82"/>
      <c r="D14" s="159">
        <v>10</v>
      </c>
      <c r="E14" s="158" t="s">
        <v>50</v>
      </c>
      <c r="F14" s="160">
        <v>279918</v>
      </c>
      <c r="G14" s="160">
        <v>1221</v>
      </c>
      <c r="H14" s="160">
        <v>143</v>
      </c>
      <c r="I14" s="160">
        <v>273</v>
      </c>
      <c r="J14" s="160">
        <v>805</v>
      </c>
      <c r="K14" s="160">
        <v>276709</v>
      </c>
      <c r="L14" s="160">
        <v>1988</v>
      </c>
    </row>
    <row r="15" spans="1:13" ht="54.75" customHeight="1" thickBot="1">
      <c r="A15" s="90"/>
      <c r="B15" s="54" t="s">
        <v>357</v>
      </c>
      <c r="C15" s="82"/>
      <c r="D15" s="161">
        <v>10</v>
      </c>
      <c r="E15" s="162" t="s">
        <v>50</v>
      </c>
      <c r="F15" s="163">
        <v>262007</v>
      </c>
      <c r="G15" s="163">
        <v>1254</v>
      </c>
      <c r="H15" s="163">
        <v>5</v>
      </c>
      <c r="I15" s="163">
        <v>251</v>
      </c>
      <c r="J15" s="163">
        <v>998</v>
      </c>
      <c r="K15" s="163">
        <v>258955</v>
      </c>
      <c r="L15" s="163">
        <v>1798</v>
      </c>
      <c r="M15" s="164"/>
    </row>
    <row r="16" spans="1:2" ht="13.5" customHeight="1">
      <c r="A16" s="165"/>
      <c r="B16" s="165" t="s">
        <v>286</v>
      </c>
    </row>
    <row r="17" spans="2:10" ht="13.5" customHeight="1">
      <c r="B17" s="166" t="s">
        <v>358</v>
      </c>
      <c r="C17" s="167"/>
      <c r="D17" s="167"/>
      <c r="E17" s="167"/>
      <c r="F17" s="167"/>
      <c r="G17" s="167"/>
      <c r="H17" s="168"/>
      <c r="J17" s="169"/>
    </row>
    <row r="18" ht="13.5" customHeight="1">
      <c r="B18" s="1" t="s">
        <v>183</v>
      </c>
    </row>
    <row r="19" ht="12.75">
      <c r="B19" s="170" t="s">
        <v>178</v>
      </c>
    </row>
  </sheetData>
  <sheetProtection/>
  <mergeCells count="12">
    <mergeCell ref="G4:J4"/>
    <mergeCell ref="G5:J5"/>
    <mergeCell ref="K3:L3"/>
    <mergeCell ref="D5:E5"/>
    <mergeCell ref="B6:B7"/>
    <mergeCell ref="K6:K7"/>
    <mergeCell ref="A2:L2"/>
    <mergeCell ref="B4:B5"/>
    <mergeCell ref="D4:E4"/>
    <mergeCell ref="F4:F7"/>
    <mergeCell ref="K4:K5"/>
    <mergeCell ref="L4:L7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showGridLines="0" view="pageBreakPreview" zoomScaleNormal="9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00390625" defaultRowHeight="16.5"/>
  <cols>
    <col min="1" max="1" width="0.37109375" style="1" customWidth="1"/>
    <col min="2" max="2" width="20.625" style="1" customWidth="1"/>
    <col min="3" max="3" width="0.12890625" style="1" customWidth="1"/>
    <col min="4" max="4" width="9.625" style="1" customWidth="1"/>
    <col min="5" max="6" width="8.625" style="1" customWidth="1"/>
    <col min="7" max="7" width="9.625" style="1" customWidth="1"/>
    <col min="8" max="8" width="8.625" style="1" customWidth="1"/>
    <col min="9" max="9" width="11.125" style="1" customWidth="1"/>
    <col min="10" max="10" width="9.625" style="1" customWidth="1"/>
    <col min="11" max="16384" width="9.00390625" style="1" customWidth="1"/>
  </cols>
  <sheetData>
    <row r="1" spans="1:10" ht="18" customHeight="1">
      <c r="A1" s="1" t="s">
        <v>260</v>
      </c>
      <c r="C1" s="132"/>
      <c r="J1" s="133" t="s">
        <v>54</v>
      </c>
    </row>
    <row r="2" spans="1:10" s="419" customFormat="1" ht="39.75" customHeight="1">
      <c r="A2" s="447" t="s">
        <v>794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2:10" ht="24.75" customHeight="1" thickBot="1">
      <c r="B3" s="134"/>
      <c r="C3" s="4"/>
      <c r="I3" s="617" t="s">
        <v>325</v>
      </c>
      <c r="J3" s="617"/>
    </row>
    <row r="4" spans="1:10" s="151" customFormat="1" ht="37.5" customHeight="1">
      <c r="A4" s="36"/>
      <c r="B4" s="448" t="s">
        <v>308</v>
      </c>
      <c r="C4" s="37"/>
      <c r="D4" s="467" t="s">
        <v>326</v>
      </c>
      <c r="E4" s="506" t="s">
        <v>327</v>
      </c>
      <c r="F4" s="448"/>
      <c r="G4" s="448"/>
      <c r="H4" s="555"/>
      <c r="I4" s="615" t="s">
        <v>328</v>
      </c>
      <c r="J4" s="506" t="s">
        <v>329</v>
      </c>
    </row>
    <row r="5" spans="1:10" s="151" customFormat="1" ht="37.5" customHeight="1">
      <c r="A5" s="39"/>
      <c r="B5" s="526"/>
      <c r="C5" s="40"/>
      <c r="D5" s="539"/>
      <c r="E5" s="508" t="s">
        <v>11</v>
      </c>
      <c r="F5" s="504"/>
      <c r="G5" s="504"/>
      <c r="H5" s="510"/>
      <c r="I5" s="616"/>
      <c r="J5" s="507"/>
    </row>
    <row r="6" spans="1:10" s="151" customFormat="1" ht="34.5" customHeight="1">
      <c r="A6" s="39"/>
      <c r="B6" s="451" t="s">
        <v>12</v>
      </c>
      <c r="C6" s="40"/>
      <c r="D6" s="539"/>
      <c r="E6" s="138" t="s">
        <v>330</v>
      </c>
      <c r="F6" s="138" t="s">
        <v>331</v>
      </c>
      <c r="G6" s="139" t="s">
        <v>332</v>
      </c>
      <c r="H6" s="139" t="s">
        <v>333</v>
      </c>
      <c r="I6" s="509" t="s">
        <v>85</v>
      </c>
      <c r="J6" s="507"/>
    </row>
    <row r="7" spans="1:10" s="151" customFormat="1" ht="34.5" customHeight="1" thickBot="1">
      <c r="A7" s="117"/>
      <c r="B7" s="452"/>
      <c r="C7" s="140"/>
      <c r="D7" s="550"/>
      <c r="E7" s="48" t="s">
        <v>22</v>
      </c>
      <c r="F7" s="48" t="s">
        <v>84</v>
      </c>
      <c r="G7" s="48" t="s">
        <v>15</v>
      </c>
      <c r="H7" s="48" t="s">
        <v>10</v>
      </c>
      <c r="I7" s="548"/>
      <c r="J7" s="549"/>
    </row>
    <row r="8" spans="1:10" ht="36.75" customHeight="1">
      <c r="A8" s="90"/>
      <c r="B8" s="56" t="s">
        <v>334</v>
      </c>
      <c r="C8" s="141"/>
      <c r="D8" s="142">
        <v>249898</v>
      </c>
      <c r="E8" s="142">
        <v>822</v>
      </c>
      <c r="F8" s="142" t="s">
        <v>50</v>
      </c>
      <c r="G8" s="142">
        <v>172</v>
      </c>
      <c r="H8" s="142">
        <v>650</v>
      </c>
      <c r="I8" s="142">
        <v>247604</v>
      </c>
      <c r="J8" s="142">
        <v>1472</v>
      </c>
    </row>
    <row r="9" spans="1:10" ht="36.75" customHeight="1">
      <c r="A9" s="90"/>
      <c r="B9" s="56" t="s">
        <v>335</v>
      </c>
      <c r="C9" s="141"/>
      <c r="D9" s="440">
        <f>SUM(D10:D22)</f>
        <v>244768</v>
      </c>
      <c r="E9" s="440">
        <f>SUM(E10:E22)</f>
        <v>958</v>
      </c>
      <c r="F9" s="440" t="s">
        <v>190</v>
      </c>
      <c r="G9" s="440">
        <f>SUM(G10:G22)</f>
        <v>76</v>
      </c>
      <c r="H9" s="440">
        <f>SUM(H10:H22)</f>
        <v>882</v>
      </c>
      <c r="I9" s="440">
        <f>SUM(I10:I22)</f>
        <v>242784</v>
      </c>
      <c r="J9" s="440">
        <f>SUM(J10:J22)</f>
        <v>1026</v>
      </c>
    </row>
    <row r="10" spans="1:11" ht="36.75" customHeight="1">
      <c r="A10" s="90"/>
      <c r="B10" s="65" t="s">
        <v>336</v>
      </c>
      <c r="C10" s="141"/>
      <c r="D10" s="440">
        <f>SUM(E10,I10,J10)</f>
        <v>1253</v>
      </c>
      <c r="E10" s="142" t="s">
        <v>188</v>
      </c>
      <c r="F10" s="143" t="s">
        <v>0</v>
      </c>
      <c r="G10" s="143" t="s">
        <v>190</v>
      </c>
      <c r="H10" s="143" t="s">
        <v>188</v>
      </c>
      <c r="I10" s="93">
        <v>1176</v>
      </c>
      <c r="J10" s="144">
        <v>77</v>
      </c>
      <c r="K10" s="395"/>
    </row>
    <row r="11" spans="1:11" ht="36.75" customHeight="1">
      <c r="A11" s="90"/>
      <c r="B11" s="65" t="s">
        <v>337</v>
      </c>
      <c r="C11" s="141"/>
      <c r="D11" s="440">
        <f aca="true" t="shared" si="0" ref="D11:D21">SUM(E11,I11,J11)</f>
        <v>20359</v>
      </c>
      <c r="E11" s="142">
        <f aca="true" t="shared" si="1" ref="E11:E21">SUM(F11:H11)</f>
        <v>294</v>
      </c>
      <c r="F11" s="143" t="s">
        <v>189</v>
      </c>
      <c r="G11" s="143" t="s">
        <v>189</v>
      </c>
      <c r="H11" s="143">
        <v>294</v>
      </c>
      <c r="I11" s="93">
        <v>19911</v>
      </c>
      <c r="J11" s="143">
        <v>154</v>
      </c>
      <c r="K11" s="395"/>
    </row>
    <row r="12" spans="1:11" ht="36.75" customHeight="1">
      <c r="A12" s="90"/>
      <c r="B12" s="65" t="s">
        <v>338</v>
      </c>
      <c r="C12" s="141"/>
      <c r="D12" s="440">
        <f t="shared" si="0"/>
        <v>3785</v>
      </c>
      <c r="E12" s="142" t="s">
        <v>188</v>
      </c>
      <c r="F12" s="143" t="s">
        <v>189</v>
      </c>
      <c r="G12" s="143" t="s">
        <v>189</v>
      </c>
      <c r="H12" s="143" t="s">
        <v>190</v>
      </c>
      <c r="I12" s="93">
        <v>3702</v>
      </c>
      <c r="J12" s="143">
        <v>83</v>
      </c>
      <c r="K12" s="395"/>
    </row>
    <row r="13" spans="1:11" ht="36.75" customHeight="1">
      <c r="A13" s="90"/>
      <c r="B13" s="65" t="s">
        <v>316</v>
      </c>
      <c r="C13" s="141"/>
      <c r="D13" s="440">
        <f t="shared" si="0"/>
        <v>24459</v>
      </c>
      <c r="E13" s="142">
        <f t="shared" si="1"/>
        <v>495</v>
      </c>
      <c r="F13" s="143" t="s">
        <v>189</v>
      </c>
      <c r="G13" s="143">
        <v>27</v>
      </c>
      <c r="H13" s="143">
        <v>468</v>
      </c>
      <c r="I13" s="93">
        <v>23546</v>
      </c>
      <c r="J13" s="143">
        <v>418</v>
      </c>
      <c r="K13" s="395"/>
    </row>
    <row r="14" spans="1:11" ht="36.75" customHeight="1">
      <c r="A14" s="90"/>
      <c r="B14" s="65" t="s">
        <v>339</v>
      </c>
      <c r="C14" s="141"/>
      <c r="D14" s="440">
        <f t="shared" si="0"/>
        <v>22532</v>
      </c>
      <c r="E14" s="142" t="s">
        <v>190</v>
      </c>
      <c r="F14" s="143" t="s">
        <v>189</v>
      </c>
      <c r="G14" s="143" t="s">
        <v>189</v>
      </c>
      <c r="H14" s="143" t="s">
        <v>188</v>
      </c>
      <c r="I14" s="93">
        <v>22425</v>
      </c>
      <c r="J14" s="145">
        <v>107</v>
      </c>
      <c r="K14" s="395"/>
    </row>
    <row r="15" spans="1:11" ht="36.75" customHeight="1">
      <c r="A15" s="90"/>
      <c r="B15" s="65" t="s">
        <v>340</v>
      </c>
      <c r="C15" s="141"/>
      <c r="D15" s="440">
        <f t="shared" si="0"/>
        <v>51298</v>
      </c>
      <c r="E15" s="142">
        <f t="shared" si="1"/>
        <v>19</v>
      </c>
      <c r="F15" s="143" t="s">
        <v>189</v>
      </c>
      <c r="G15" s="143" t="s">
        <v>188</v>
      </c>
      <c r="H15" s="143">
        <v>19</v>
      </c>
      <c r="I15" s="93">
        <v>51275</v>
      </c>
      <c r="J15" s="143">
        <v>4</v>
      </c>
      <c r="K15" s="395"/>
    </row>
    <row r="16" spans="1:11" ht="36.75" customHeight="1">
      <c r="A16" s="90"/>
      <c r="B16" s="65" t="s">
        <v>341</v>
      </c>
      <c r="C16" s="141"/>
      <c r="D16" s="440">
        <f t="shared" si="0"/>
        <v>6311</v>
      </c>
      <c r="E16" s="142" t="s">
        <v>189</v>
      </c>
      <c r="F16" s="143" t="s">
        <v>189</v>
      </c>
      <c r="G16" s="143" t="s">
        <v>188</v>
      </c>
      <c r="H16" s="143" t="s">
        <v>189</v>
      </c>
      <c r="I16" s="143">
        <v>6311</v>
      </c>
      <c r="J16" s="143" t="s">
        <v>190</v>
      </c>
      <c r="K16" s="395"/>
    </row>
    <row r="17" spans="1:11" ht="36.75" customHeight="1">
      <c r="A17" s="90"/>
      <c r="B17" s="65" t="s">
        <v>342</v>
      </c>
      <c r="C17" s="141"/>
      <c r="D17" s="440">
        <f t="shared" si="0"/>
        <v>9470</v>
      </c>
      <c r="E17" s="142">
        <f t="shared" si="1"/>
        <v>18</v>
      </c>
      <c r="F17" s="143" t="s">
        <v>188</v>
      </c>
      <c r="G17" s="143" t="s">
        <v>190</v>
      </c>
      <c r="H17" s="143">
        <v>18</v>
      </c>
      <c r="I17" s="93">
        <v>9323</v>
      </c>
      <c r="J17" s="145">
        <v>129</v>
      </c>
      <c r="K17" s="395"/>
    </row>
    <row r="18" spans="1:11" ht="36.75" customHeight="1">
      <c r="A18" s="90"/>
      <c r="B18" s="65" t="s">
        <v>321</v>
      </c>
      <c r="C18" s="141"/>
      <c r="D18" s="440">
        <f t="shared" si="0"/>
        <v>18613</v>
      </c>
      <c r="E18" s="142">
        <f t="shared" si="1"/>
        <v>24</v>
      </c>
      <c r="F18" s="143" t="s">
        <v>189</v>
      </c>
      <c r="G18" s="143">
        <v>24</v>
      </c>
      <c r="H18" s="143" t="s">
        <v>189</v>
      </c>
      <c r="I18" s="93">
        <v>18589</v>
      </c>
      <c r="J18" s="143" t="s">
        <v>188</v>
      </c>
      <c r="K18" s="395"/>
    </row>
    <row r="19" spans="1:11" ht="36.75" customHeight="1">
      <c r="A19" s="90"/>
      <c r="B19" s="65" t="s">
        <v>343</v>
      </c>
      <c r="C19" s="141"/>
      <c r="D19" s="440">
        <f t="shared" si="0"/>
        <v>14912</v>
      </c>
      <c r="E19" s="142">
        <f t="shared" si="1"/>
        <v>20</v>
      </c>
      <c r="F19" s="143" t="s">
        <v>189</v>
      </c>
      <c r="G19" s="143">
        <v>20</v>
      </c>
      <c r="H19" s="143" t="s">
        <v>188</v>
      </c>
      <c r="I19" s="93">
        <v>14892</v>
      </c>
      <c r="J19" s="143" t="s">
        <v>189</v>
      </c>
      <c r="K19" s="395"/>
    </row>
    <row r="20" spans="1:10" ht="36.75" customHeight="1">
      <c r="A20" s="90"/>
      <c r="B20" s="65" t="s">
        <v>344</v>
      </c>
      <c r="C20" s="141"/>
      <c r="D20" s="440">
        <f t="shared" si="0"/>
        <v>40781</v>
      </c>
      <c r="E20" s="142">
        <f t="shared" si="1"/>
        <v>74</v>
      </c>
      <c r="F20" s="143" t="s">
        <v>189</v>
      </c>
      <c r="G20" s="143">
        <v>5</v>
      </c>
      <c r="H20" s="143">
        <v>69</v>
      </c>
      <c r="I20" s="93">
        <v>40697</v>
      </c>
      <c r="J20" s="143">
        <v>10</v>
      </c>
    </row>
    <row r="21" spans="1:10" ht="36.75" customHeight="1">
      <c r="A21" s="90"/>
      <c r="B21" s="65" t="s">
        <v>345</v>
      </c>
      <c r="C21" s="141"/>
      <c r="D21" s="440">
        <f t="shared" si="0"/>
        <v>30995</v>
      </c>
      <c r="E21" s="142">
        <f t="shared" si="1"/>
        <v>14</v>
      </c>
      <c r="F21" s="143" t="s">
        <v>189</v>
      </c>
      <c r="G21" s="143" t="s">
        <v>189</v>
      </c>
      <c r="H21" s="143">
        <v>14</v>
      </c>
      <c r="I21" s="93">
        <v>30937</v>
      </c>
      <c r="J21" s="143">
        <v>44</v>
      </c>
    </row>
    <row r="22" spans="1:11" ht="36.75" customHeight="1" thickBot="1">
      <c r="A22" s="85"/>
      <c r="B22" s="146" t="s">
        <v>346</v>
      </c>
      <c r="C22" s="147"/>
      <c r="D22" s="148" t="s">
        <v>189</v>
      </c>
      <c r="E22" s="148" t="s">
        <v>189</v>
      </c>
      <c r="F22" s="149" t="s">
        <v>188</v>
      </c>
      <c r="G22" s="149" t="s">
        <v>189</v>
      </c>
      <c r="H22" s="149" t="s">
        <v>188</v>
      </c>
      <c r="I22" s="150" t="s">
        <v>190</v>
      </c>
      <c r="J22" s="149" t="s">
        <v>189</v>
      </c>
      <c r="K22" s="75"/>
    </row>
    <row r="23" ht="13.5" customHeight="1"/>
    <row r="25" ht="12.75">
      <c r="B25" s="170"/>
    </row>
  </sheetData>
  <sheetProtection/>
  <mergeCells count="10">
    <mergeCell ref="B6:B7"/>
    <mergeCell ref="I6:I7"/>
    <mergeCell ref="A2:J2"/>
    <mergeCell ref="I3:J3"/>
    <mergeCell ref="B4:B5"/>
    <mergeCell ref="D4:D7"/>
    <mergeCell ref="E4:H4"/>
    <mergeCell ref="I4:I5"/>
    <mergeCell ref="J4:J7"/>
    <mergeCell ref="E5:H5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showGridLines="0" view="pageBreakPreview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6" sqref="G26"/>
    </sheetView>
  </sheetViews>
  <sheetFormatPr defaultColWidth="9.00390625" defaultRowHeight="16.5"/>
  <cols>
    <col min="1" max="1" width="0.5" style="1" customWidth="1"/>
    <col min="2" max="2" width="19.125" style="1" customWidth="1"/>
    <col min="3" max="5" width="22.625" style="1" customWidth="1"/>
    <col min="6" max="16384" width="9.00390625" style="1" customWidth="1"/>
  </cols>
  <sheetData>
    <row r="1" spans="1:5" ht="18" customHeight="1">
      <c r="A1" s="1" t="s">
        <v>260</v>
      </c>
      <c r="E1" s="4" t="s">
        <v>49</v>
      </c>
    </row>
    <row r="2" spans="1:5" s="419" customFormat="1" ht="39.75" customHeight="1">
      <c r="A2" s="447" t="s">
        <v>793</v>
      </c>
      <c r="B2" s="505"/>
      <c r="C2" s="505"/>
      <c r="D2" s="505"/>
      <c r="E2" s="505"/>
    </row>
    <row r="3" spans="1:2" ht="15" customHeight="1" thickBot="1">
      <c r="A3" s="4"/>
      <c r="B3" s="4"/>
    </row>
    <row r="4" spans="1:5" ht="37.5" customHeight="1">
      <c r="A4" s="36"/>
      <c r="B4" s="79" t="s">
        <v>308</v>
      </c>
      <c r="C4" s="121" t="s">
        <v>309</v>
      </c>
      <c r="D4" s="38" t="s">
        <v>310</v>
      </c>
      <c r="E4" s="81" t="s">
        <v>311</v>
      </c>
    </row>
    <row r="5" spans="1:5" ht="42" customHeight="1" thickBot="1">
      <c r="A5" s="44"/>
      <c r="B5" s="85" t="s">
        <v>56</v>
      </c>
      <c r="C5" s="87" t="s">
        <v>105</v>
      </c>
      <c r="D5" s="47" t="s">
        <v>106</v>
      </c>
      <c r="E5" s="49" t="s">
        <v>139</v>
      </c>
    </row>
    <row r="6" spans="1:5" ht="25.5" customHeight="1">
      <c r="A6" s="39"/>
      <c r="B6" s="54" t="s">
        <v>691</v>
      </c>
      <c r="C6" s="122">
        <v>40</v>
      </c>
      <c r="D6" s="61">
        <v>2229</v>
      </c>
      <c r="E6" s="61">
        <v>18222076</v>
      </c>
    </row>
    <row r="7" spans="1:5" ht="25.5" customHeight="1">
      <c r="A7" s="39"/>
      <c r="B7" s="54" t="s">
        <v>692</v>
      </c>
      <c r="C7" s="122">
        <v>37</v>
      </c>
      <c r="D7" s="61">
        <v>2059</v>
      </c>
      <c r="E7" s="61">
        <v>16987280</v>
      </c>
    </row>
    <row r="8" spans="1:5" ht="25.5" customHeight="1">
      <c r="A8" s="39"/>
      <c r="B8" s="54" t="s">
        <v>693</v>
      </c>
      <c r="C8" s="122">
        <v>32</v>
      </c>
      <c r="D8" s="61">
        <v>2237</v>
      </c>
      <c r="E8" s="61">
        <v>14585474</v>
      </c>
    </row>
    <row r="9" spans="1:5" ht="25.5" customHeight="1">
      <c r="A9" s="39"/>
      <c r="B9" s="54" t="s">
        <v>694</v>
      </c>
      <c r="C9" s="122">
        <v>34</v>
      </c>
      <c r="D9" s="61">
        <v>2674</v>
      </c>
      <c r="E9" s="61">
        <v>14245919</v>
      </c>
    </row>
    <row r="10" spans="1:5" ht="25.5" customHeight="1">
      <c r="A10" s="39"/>
      <c r="B10" s="55" t="s">
        <v>695</v>
      </c>
      <c r="C10" s="122">
        <v>32</v>
      </c>
      <c r="D10" s="61">
        <v>2705</v>
      </c>
      <c r="E10" s="61">
        <v>14372337</v>
      </c>
    </row>
    <row r="11" spans="1:5" ht="25.5" customHeight="1">
      <c r="A11" s="39"/>
      <c r="B11" s="55" t="s">
        <v>696</v>
      </c>
      <c r="C11" s="122">
        <v>32</v>
      </c>
      <c r="D11" s="61">
        <v>3215</v>
      </c>
      <c r="E11" s="61">
        <v>15814366</v>
      </c>
    </row>
    <row r="12" spans="1:5" ht="25.5" customHeight="1">
      <c r="A12" s="39"/>
      <c r="B12" s="54" t="s">
        <v>697</v>
      </c>
      <c r="C12" s="122">
        <v>34</v>
      </c>
      <c r="D12" s="61">
        <v>3502</v>
      </c>
      <c r="E12" s="61">
        <v>16280616</v>
      </c>
    </row>
    <row r="13" spans="1:5" ht="25.5" customHeight="1">
      <c r="A13" s="39"/>
      <c r="B13" s="54" t="s">
        <v>698</v>
      </c>
      <c r="C13" s="122">
        <v>33</v>
      </c>
      <c r="D13" s="61">
        <v>3526</v>
      </c>
      <c r="E13" s="61">
        <v>16417003</v>
      </c>
    </row>
    <row r="14" spans="1:5" ht="25.5" customHeight="1">
      <c r="A14" s="39"/>
      <c r="B14" s="54" t="s">
        <v>699</v>
      </c>
      <c r="C14" s="122">
        <v>34</v>
      </c>
      <c r="D14" s="61">
        <v>3584</v>
      </c>
      <c r="E14" s="61">
        <v>16244956</v>
      </c>
    </row>
    <row r="15" spans="1:5" s="33" customFormat="1" ht="25.5" customHeight="1">
      <c r="A15" s="123"/>
      <c r="B15" s="56" t="s">
        <v>312</v>
      </c>
      <c r="C15" s="441">
        <f>SUM(C16:C28)</f>
        <v>33</v>
      </c>
      <c r="D15" s="442">
        <f>SUM(D16:D28)</f>
        <v>3014</v>
      </c>
      <c r="E15" s="442">
        <f>SUM(E16:E28)</f>
        <v>16603526</v>
      </c>
    </row>
    <row r="16" spans="1:5" s="33" customFormat="1" ht="25.5" customHeight="1">
      <c r="A16" s="123"/>
      <c r="B16" s="65" t="s">
        <v>313</v>
      </c>
      <c r="C16" s="122" t="s">
        <v>188</v>
      </c>
      <c r="D16" s="61" t="s">
        <v>0</v>
      </c>
      <c r="E16" s="61" t="s">
        <v>189</v>
      </c>
    </row>
    <row r="17" spans="1:5" s="33" customFormat="1" ht="25.5" customHeight="1">
      <c r="A17" s="123"/>
      <c r="B17" s="65" t="s">
        <v>314</v>
      </c>
      <c r="C17" s="124">
        <v>3</v>
      </c>
      <c r="D17" s="125">
        <v>339</v>
      </c>
      <c r="E17" s="60">
        <v>2110263</v>
      </c>
    </row>
    <row r="18" spans="1:5" s="33" customFormat="1" ht="25.5" customHeight="1">
      <c r="A18" s="123"/>
      <c r="B18" s="65" t="s">
        <v>315</v>
      </c>
      <c r="C18" s="122" t="s">
        <v>188</v>
      </c>
      <c r="D18" s="61" t="s">
        <v>189</v>
      </c>
      <c r="E18" s="61" t="s">
        <v>188</v>
      </c>
    </row>
    <row r="19" spans="1:5" s="33" customFormat="1" ht="25.5" customHeight="1">
      <c r="A19" s="123"/>
      <c r="B19" s="65" t="s">
        <v>316</v>
      </c>
      <c r="C19" s="122">
        <v>20</v>
      </c>
      <c r="D19" s="61">
        <v>1899</v>
      </c>
      <c r="E19" s="61">
        <v>8935762</v>
      </c>
    </row>
    <row r="20" spans="1:5" s="33" customFormat="1" ht="25.5" customHeight="1">
      <c r="A20" s="123"/>
      <c r="B20" s="65" t="s">
        <v>317</v>
      </c>
      <c r="C20" s="124" t="s">
        <v>188</v>
      </c>
      <c r="D20" s="60" t="s">
        <v>189</v>
      </c>
      <c r="E20" s="60" t="s">
        <v>188</v>
      </c>
    </row>
    <row r="21" spans="1:5" s="33" customFormat="1" ht="25.5" customHeight="1">
      <c r="A21" s="123"/>
      <c r="B21" s="65" t="s">
        <v>318</v>
      </c>
      <c r="C21" s="122">
        <v>5</v>
      </c>
      <c r="D21" s="61">
        <v>363</v>
      </c>
      <c r="E21" s="61">
        <v>2498287</v>
      </c>
    </row>
    <row r="22" spans="1:5" s="33" customFormat="1" ht="25.5" customHeight="1">
      <c r="A22" s="123"/>
      <c r="B22" s="65" t="s">
        <v>319</v>
      </c>
      <c r="C22" s="122" t="s">
        <v>188</v>
      </c>
      <c r="D22" s="61" t="s">
        <v>189</v>
      </c>
      <c r="E22" s="61" t="s">
        <v>190</v>
      </c>
    </row>
    <row r="23" spans="1:5" s="33" customFormat="1" ht="25.5" customHeight="1">
      <c r="A23" s="123"/>
      <c r="B23" s="65" t="s">
        <v>320</v>
      </c>
      <c r="C23" s="124" t="s">
        <v>188</v>
      </c>
      <c r="D23" s="60" t="s">
        <v>189</v>
      </c>
      <c r="E23" s="60" t="s">
        <v>0</v>
      </c>
    </row>
    <row r="24" spans="1:5" s="33" customFormat="1" ht="25.5" customHeight="1">
      <c r="A24" s="123"/>
      <c r="B24" s="65" t="s">
        <v>321</v>
      </c>
      <c r="C24" s="122" t="s">
        <v>189</v>
      </c>
      <c r="D24" s="61" t="s">
        <v>189</v>
      </c>
      <c r="E24" s="61" t="s">
        <v>188</v>
      </c>
    </row>
    <row r="25" spans="1:5" s="33" customFormat="1" ht="25.5" customHeight="1">
      <c r="A25" s="123"/>
      <c r="B25" s="65" t="s">
        <v>322</v>
      </c>
      <c r="C25" s="122" t="s">
        <v>189</v>
      </c>
      <c r="D25" s="61" t="s">
        <v>188</v>
      </c>
      <c r="E25" s="61" t="s">
        <v>189</v>
      </c>
    </row>
    <row r="26" spans="1:5" s="33" customFormat="1" ht="25.5" customHeight="1">
      <c r="A26" s="123"/>
      <c r="B26" s="65" t="s">
        <v>323</v>
      </c>
      <c r="C26" s="124">
        <v>5</v>
      </c>
      <c r="D26" s="60">
        <v>413</v>
      </c>
      <c r="E26" s="60">
        <v>3059214</v>
      </c>
    </row>
    <row r="27" spans="1:5" s="33" customFormat="1" ht="25.5" customHeight="1">
      <c r="A27" s="123"/>
      <c r="B27" s="65" t="s">
        <v>324</v>
      </c>
      <c r="C27" s="122" t="s">
        <v>189</v>
      </c>
      <c r="D27" s="61" t="s">
        <v>189</v>
      </c>
      <c r="E27" s="61" t="s">
        <v>189</v>
      </c>
    </row>
    <row r="28" spans="1:6" ht="25.5" customHeight="1" thickBot="1">
      <c r="A28" s="44"/>
      <c r="B28" s="117" t="s">
        <v>285</v>
      </c>
      <c r="C28" s="126" t="s">
        <v>189</v>
      </c>
      <c r="D28" s="102" t="s">
        <v>188</v>
      </c>
      <c r="E28" s="102" t="s">
        <v>188</v>
      </c>
      <c r="F28" s="33"/>
    </row>
    <row r="29" ht="15" customHeight="1">
      <c r="A29" s="1" t="s">
        <v>286</v>
      </c>
    </row>
    <row r="30" ht="15" customHeight="1">
      <c r="A30" s="33" t="s">
        <v>120</v>
      </c>
    </row>
    <row r="31" ht="12.75">
      <c r="B31" s="127"/>
    </row>
    <row r="32" spans="2:4" ht="12.75">
      <c r="B32" s="127"/>
      <c r="D32" s="128"/>
    </row>
    <row r="33" spans="2:4" ht="12.75">
      <c r="B33" s="127"/>
      <c r="D33" s="128"/>
    </row>
    <row r="34" spans="3:5" ht="12.75">
      <c r="C34" s="129"/>
      <c r="D34" s="129"/>
      <c r="E34" s="129"/>
    </row>
    <row r="35" spans="3:4" ht="12.75">
      <c r="C35" s="128"/>
      <c r="D35" s="128"/>
    </row>
    <row r="36" spans="3:5" ht="12.75">
      <c r="C36" s="128"/>
      <c r="D36" s="128"/>
      <c r="E36" s="4"/>
    </row>
    <row r="37" spans="3:4" ht="12.75">
      <c r="C37" s="130"/>
      <c r="D37" s="128"/>
    </row>
    <row r="38" spans="3:4" ht="12.75">
      <c r="C38" s="128"/>
      <c r="D38" s="128"/>
    </row>
    <row r="39" spans="3:4" ht="12.75">
      <c r="C39" s="128"/>
      <c r="D39" s="128"/>
    </row>
    <row r="40" ht="12.75">
      <c r="B40" s="131"/>
    </row>
  </sheetData>
  <sheetProtection/>
  <mergeCells count="1">
    <mergeCell ref="A2:E2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80" zoomScaleNormal="90" zoomScaleSheetLayoutView="80" zoomScalePageLayoutView="0" workbookViewId="0" topLeftCell="A1">
      <pane xSplit="1" ySplit="5" topLeftCell="B6" activePane="bottomRight" state="frozen"/>
      <selection pane="topLeft" activeCell="E8" sqref="E8"/>
      <selection pane="topRight" activeCell="E8" sqref="E8"/>
      <selection pane="bottomLeft" activeCell="E8" sqref="E8"/>
      <selection pane="bottomRight" activeCell="C15" sqref="C15"/>
    </sheetView>
  </sheetViews>
  <sheetFormatPr defaultColWidth="9.00390625" defaultRowHeight="16.5"/>
  <cols>
    <col min="1" max="1" width="23.625" style="1" customWidth="1"/>
    <col min="2" max="4" width="20.625" style="1" customWidth="1"/>
    <col min="5" max="9" width="17.625" style="1" customWidth="1"/>
    <col min="10" max="16384" width="9.00390625" style="1" customWidth="1"/>
  </cols>
  <sheetData>
    <row r="1" spans="1:9" ht="18" customHeight="1">
      <c r="A1" s="1" t="s">
        <v>260</v>
      </c>
      <c r="I1" s="4" t="s">
        <v>49</v>
      </c>
    </row>
    <row r="2" spans="1:9" s="419" customFormat="1" ht="24.75" customHeight="1">
      <c r="A2" s="505" t="s">
        <v>792</v>
      </c>
      <c r="B2" s="505"/>
      <c r="C2" s="505"/>
      <c r="D2" s="505"/>
      <c r="E2" s="496" t="s">
        <v>117</v>
      </c>
      <c r="F2" s="496"/>
      <c r="G2" s="496"/>
      <c r="H2" s="496"/>
      <c r="I2" s="496"/>
    </row>
    <row r="3" spans="1:9" ht="15" customHeight="1" thickBot="1">
      <c r="A3" s="4"/>
      <c r="D3" s="4" t="s">
        <v>681</v>
      </c>
      <c r="I3" s="4" t="s">
        <v>198</v>
      </c>
    </row>
    <row r="4" spans="1:9" ht="31.5" customHeight="1">
      <c r="A4" s="79" t="s">
        <v>283</v>
      </c>
      <c r="B4" s="547" t="s">
        <v>287</v>
      </c>
      <c r="C4" s="445"/>
      <c r="D4" s="446"/>
      <c r="E4" s="446" t="s">
        <v>288</v>
      </c>
      <c r="F4" s="530"/>
      <c r="G4" s="530"/>
      <c r="H4" s="467" t="s">
        <v>289</v>
      </c>
      <c r="I4" s="506" t="s">
        <v>290</v>
      </c>
    </row>
    <row r="5" spans="1:9" ht="36" customHeight="1" thickBot="1">
      <c r="A5" s="85" t="s">
        <v>9</v>
      </c>
      <c r="B5" s="87" t="s">
        <v>291</v>
      </c>
      <c r="C5" s="47" t="s">
        <v>292</v>
      </c>
      <c r="D5" s="106" t="s">
        <v>293</v>
      </c>
      <c r="E5" s="107" t="s">
        <v>291</v>
      </c>
      <c r="F5" s="47" t="s">
        <v>294</v>
      </c>
      <c r="G5" s="47" t="s">
        <v>295</v>
      </c>
      <c r="H5" s="550"/>
      <c r="I5" s="549"/>
    </row>
    <row r="6" spans="1:9" ht="27.75" customHeight="1">
      <c r="A6" s="108" t="s">
        <v>682</v>
      </c>
      <c r="B6" s="109">
        <v>3253.57</v>
      </c>
      <c r="C6" s="110">
        <v>446.6</v>
      </c>
      <c r="D6" s="110">
        <v>2806.97</v>
      </c>
      <c r="E6" s="110">
        <v>27.953</v>
      </c>
      <c r="F6" s="110">
        <v>19.95</v>
      </c>
      <c r="G6" s="110">
        <v>8.003</v>
      </c>
      <c r="H6" s="110">
        <v>34.54</v>
      </c>
      <c r="I6" s="110" t="s">
        <v>50</v>
      </c>
    </row>
    <row r="7" spans="1:10" ht="27.75" customHeight="1">
      <c r="A7" s="108" t="s">
        <v>683</v>
      </c>
      <c r="B7" s="109">
        <v>3322.175</v>
      </c>
      <c r="C7" s="110">
        <v>448.08</v>
      </c>
      <c r="D7" s="110">
        <v>2803.763</v>
      </c>
      <c r="E7" s="110">
        <v>24.191</v>
      </c>
      <c r="F7" s="110">
        <v>19.012</v>
      </c>
      <c r="G7" s="110">
        <v>5.179</v>
      </c>
      <c r="H7" s="110">
        <v>21.93</v>
      </c>
      <c r="I7" s="111">
        <v>0.02</v>
      </c>
      <c r="J7" s="357"/>
    </row>
    <row r="8" spans="1:9" s="176" customFormat="1" ht="27.75" customHeight="1">
      <c r="A8" s="112" t="s">
        <v>684</v>
      </c>
      <c r="B8" s="109">
        <v>2680.282</v>
      </c>
      <c r="C8" s="110">
        <v>421.548</v>
      </c>
      <c r="D8" s="110">
        <v>2187.629</v>
      </c>
      <c r="E8" s="110">
        <v>28.313</v>
      </c>
      <c r="F8" s="110">
        <v>19</v>
      </c>
      <c r="G8" s="110">
        <v>9.313</v>
      </c>
      <c r="H8" s="110">
        <v>14.739</v>
      </c>
      <c r="I8" s="110">
        <v>0.02</v>
      </c>
    </row>
    <row r="9" spans="1:9" ht="27.75" customHeight="1">
      <c r="A9" s="108" t="s">
        <v>685</v>
      </c>
      <c r="B9" s="109">
        <v>2714.832</v>
      </c>
      <c r="C9" s="110">
        <v>353.435</v>
      </c>
      <c r="D9" s="110">
        <v>2361.397</v>
      </c>
      <c r="E9" s="110">
        <v>18.642</v>
      </c>
      <c r="F9" s="110">
        <v>8.4</v>
      </c>
      <c r="G9" s="110">
        <v>10.242</v>
      </c>
      <c r="H9" s="110">
        <v>34.198</v>
      </c>
      <c r="I9" s="111">
        <v>0.064</v>
      </c>
    </row>
    <row r="10" spans="1:10" s="33" customFormat="1" ht="27.75" customHeight="1">
      <c r="A10" s="112" t="s">
        <v>686</v>
      </c>
      <c r="B10" s="109">
        <v>1792.48</v>
      </c>
      <c r="C10" s="110">
        <v>335.098</v>
      </c>
      <c r="D10" s="110">
        <v>1457.382</v>
      </c>
      <c r="E10" s="110">
        <v>24.048</v>
      </c>
      <c r="F10" s="110">
        <v>13.06</v>
      </c>
      <c r="G10" s="110">
        <v>10.988</v>
      </c>
      <c r="H10" s="110">
        <v>23.949</v>
      </c>
      <c r="I10" s="111">
        <v>0.011</v>
      </c>
      <c r="J10" s="176"/>
    </row>
    <row r="11" spans="1:9" s="33" customFormat="1" ht="27.75" customHeight="1">
      <c r="A11" s="112" t="s">
        <v>687</v>
      </c>
      <c r="B11" s="109">
        <v>2267.503</v>
      </c>
      <c r="C11" s="110">
        <v>388.623</v>
      </c>
      <c r="D11" s="110">
        <v>1878.88</v>
      </c>
      <c r="E11" s="110">
        <v>29.847</v>
      </c>
      <c r="F11" s="110">
        <v>19.45</v>
      </c>
      <c r="G11" s="110">
        <v>10.397</v>
      </c>
      <c r="H11" s="110">
        <v>22.978</v>
      </c>
      <c r="I11" s="111">
        <v>0.008</v>
      </c>
    </row>
    <row r="12" spans="1:9" s="33" customFormat="1" ht="27.75" customHeight="1">
      <c r="A12" s="112" t="s">
        <v>688</v>
      </c>
      <c r="B12" s="109">
        <v>1903.947</v>
      </c>
      <c r="C12" s="110">
        <v>416.418</v>
      </c>
      <c r="D12" s="110">
        <v>1487.529</v>
      </c>
      <c r="E12" s="110">
        <v>18.333</v>
      </c>
      <c r="F12" s="110">
        <v>11.687</v>
      </c>
      <c r="G12" s="110">
        <v>6.646</v>
      </c>
      <c r="H12" s="110">
        <v>20.669</v>
      </c>
      <c r="I12" s="111">
        <v>0.008</v>
      </c>
    </row>
    <row r="13" spans="1:9" s="33" customFormat="1" ht="27.75" customHeight="1">
      <c r="A13" s="112" t="s">
        <v>689</v>
      </c>
      <c r="B13" s="109">
        <v>2382.198</v>
      </c>
      <c r="C13" s="110">
        <v>455.179</v>
      </c>
      <c r="D13" s="110">
        <v>1927.019</v>
      </c>
      <c r="E13" s="110">
        <v>20.106</v>
      </c>
      <c r="F13" s="110">
        <v>13.105</v>
      </c>
      <c r="G13" s="110">
        <v>7.001</v>
      </c>
      <c r="H13" s="110">
        <v>18.356</v>
      </c>
      <c r="I13" s="111">
        <v>0.002</v>
      </c>
    </row>
    <row r="14" spans="1:9" s="33" customFormat="1" ht="27.75" customHeight="1">
      <c r="A14" s="112" t="s">
        <v>690</v>
      </c>
      <c r="B14" s="109">
        <v>1399.652</v>
      </c>
      <c r="C14" s="110">
        <v>291.43</v>
      </c>
      <c r="D14" s="110">
        <v>1108.222</v>
      </c>
      <c r="E14" s="110">
        <v>16.498</v>
      </c>
      <c r="F14" s="110">
        <v>13.201</v>
      </c>
      <c r="G14" s="110">
        <v>3.297</v>
      </c>
      <c r="H14" s="110">
        <v>3.212</v>
      </c>
      <c r="I14" s="111">
        <v>0.002</v>
      </c>
    </row>
    <row r="15" spans="1:10" ht="27.75" customHeight="1">
      <c r="A15" s="108" t="s">
        <v>296</v>
      </c>
      <c r="B15" s="113">
        <v>1894.431</v>
      </c>
      <c r="C15" s="114">
        <v>267.277</v>
      </c>
      <c r="D15" s="114">
        <v>1627.154</v>
      </c>
      <c r="E15" s="114">
        <v>13.626</v>
      </c>
      <c r="F15" s="114">
        <v>10.863</v>
      </c>
      <c r="G15" s="114">
        <v>2.763</v>
      </c>
      <c r="H15" s="114">
        <v>3.558</v>
      </c>
      <c r="I15" s="114">
        <v>0.001</v>
      </c>
      <c r="J15" s="75"/>
    </row>
    <row r="16" spans="1:9" ht="27.75" customHeight="1">
      <c r="A16" s="89" t="s">
        <v>297</v>
      </c>
      <c r="B16" s="113">
        <v>0.825</v>
      </c>
      <c r="C16" s="115">
        <v>0.56</v>
      </c>
      <c r="D16" s="115">
        <v>0.265</v>
      </c>
      <c r="E16" s="114">
        <v>0.006</v>
      </c>
      <c r="F16" s="115">
        <v>0.003</v>
      </c>
      <c r="G16" s="114">
        <v>0.003</v>
      </c>
      <c r="H16" s="115">
        <v>0.007</v>
      </c>
      <c r="I16" s="115">
        <v>0.001</v>
      </c>
    </row>
    <row r="17" spans="1:9" ht="27.75" customHeight="1">
      <c r="A17" s="89" t="s">
        <v>298</v>
      </c>
      <c r="B17" s="113">
        <v>52.037</v>
      </c>
      <c r="C17" s="115" t="s">
        <v>50</v>
      </c>
      <c r="D17" s="114">
        <v>52.037</v>
      </c>
      <c r="E17" s="114" t="s">
        <v>50</v>
      </c>
      <c r="F17" s="115" t="s">
        <v>50</v>
      </c>
      <c r="G17" s="115" t="s">
        <v>50</v>
      </c>
      <c r="H17" s="115" t="s">
        <v>50</v>
      </c>
      <c r="I17" s="115" t="s">
        <v>50</v>
      </c>
    </row>
    <row r="18" spans="1:9" ht="27.75" customHeight="1">
      <c r="A18" s="89" t="s">
        <v>299</v>
      </c>
      <c r="B18" s="113">
        <v>1.23</v>
      </c>
      <c r="C18" s="114" t="s">
        <v>50</v>
      </c>
      <c r="D18" s="114">
        <v>1.23</v>
      </c>
      <c r="E18" s="114" t="s">
        <v>50</v>
      </c>
      <c r="F18" s="115" t="s">
        <v>50</v>
      </c>
      <c r="G18" s="115" t="s">
        <v>50</v>
      </c>
      <c r="H18" s="114" t="s">
        <v>50</v>
      </c>
      <c r="I18" s="115" t="s">
        <v>50</v>
      </c>
    </row>
    <row r="19" spans="1:9" ht="27.75" customHeight="1">
      <c r="A19" s="89" t="s">
        <v>300</v>
      </c>
      <c r="B19" s="113">
        <v>256.583</v>
      </c>
      <c r="C19" s="115">
        <v>80</v>
      </c>
      <c r="D19" s="115">
        <v>176.583</v>
      </c>
      <c r="E19" s="114">
        <v>3.5</v>
      </c>
      <c r="F19" s="115">
        <v>3.5</v>
      </c>
      <c r="G19" s="114" t="s">
        <v>50</v>
      </c>
      <c r="H19" s="114">
        <v>0.28</v>
      </c>
      <c r="I19" s="115" t="s">
        <v>50</v>
      </c>
    </row>
    <row r="20" spans="1:9" ht="27.75" customHeight="1">
      <c r="A20" s="89" t="s">
        <v>301</v>
      </c>
      <c r="B20" s="113">
        <v>240.8</v>
      </c>
      <c r="C20" s="114" t="s">
        <v>50</v>
      </c>
      <c r="D20" s="114">
        <v>240.8</v>
      </c>
      <c r="E20" s="114" t="s">
        <v>50</v>
      </c>
      <c r="F20" s="114" t="s">
        <v>50</v>
      </c>
      <c r="G20" s="115" t="s">
        <v>50</v>
      </c>
      <c r="H20" s="114" t="s">
        <v>50</v>
      </c>
      <c r="I20" s="116" t="s">
        <v>50</v>
      </c>
    </row>
    <row r="21" spans="1:9" ht="27.75" customHeight="1">
      <c r="A21" s="89" t="s">
        <v>302</v>
      </c>
      <c r="B21" s="113">
        <v>419.218</v>
      </c>
      <c r="C21" s="114">
        <v>100.852</v>
      </c>
      <c r="D21" s="114">
        <v>318.366</v>
      </c>
      <c r="E21" s="114" t="s">
        <v>50</v>
      </c>
      <c r="F21" s="114" t="s">
        <v>50</v>
      </c>
      <c r="G21" s="115" t="s">
        <v>50</v>
      </c>
      <c r="H21" s="115" t="s">
        <v>50</v>
      </c>
      <c r="I21" s="116" t="s">
        <v>50</v>
      </c>
    </row>
    <row r="22" spans="1:9" ht="27.75" customHeight="1">
      <c r="A22" s="89" t="s">
        <v>303</v>
      </c>
      <c r="B22" s="113">
        <v>1.691</v>
      </c>
      <c r="C22" s="115" t="s">
        <v>50</v>
      </c>
      <c r="D22" s="114">
        <v>1.691</v>
      </c>
      <c r="E22" s="114">
        <v>0.035</v>
      </c>
      <c r="F22" s="115" t="s">
        <v>50</v>
      </c>
      <c r="G22" s="115">
        <v>0.035</v>
      </c>
      <c r="H22" s="115" t="s">
        <v>50</v>
      </c>
      <c r="I22" s="115" t="s">
        <v>50</v>
      </c>
    </row>
    <row r="23" spans="1:9" ht="27.75" customHeight="1">
      <c r="A23" s="89" t="s">
        <v>304</v>
      </c>
      <c r="B23" s="113">
        <v>4.488</v>
      </c>
      <c r="C23" s="114" t="s">
        <v>50</v>
      </c>
      <c r="D23" s="114">
        <v>4.488</v>
      </c>
      <c r="E23" s="114">
        <v>0.015</v>
      </c>
      <c r="F23" s="115" t="s">
        <v>50</v>
      </c>
      <c r="G23" s="114">
        <v>0.015</v>
      </c>
      <c r="H23" s="114">
        <v>0.608</v>
      </c>
      <c r="I23" s="115" t="s">
        <v>50</v>
      </c>
    </row>
    <row r="24" spans="1:9" ht="27.75" customHeight="1">
      <c r="A24" s="89" t="s">
        <v>305</v>
      </c>
      <c r="B24" s="113">
        <v>84.018</v>
      </c>
      <c r="C24" s="114">
        <v>55</v>
      </c>
      <c r="D24" s="114">
        <v>29.018</v>
      </c>
      <c r="E24" s="114">
        <v>1.75</v>
      </c>
      <c r="F24" s="115" t="s">
        <v>50</v>
      </c>
      <c r="G24" s="115">
        <v>1.75</v>
      </c>
      <c r="H24" s="114" t="s">
        <v>50</v>
      </c>
      <c r="I24" s="115" t="s">
        <v>50</v>
      </c>
    </row>
    <row r="25" spans="1:9" ht="27.75" customHeight="1">
      <c r="A25" s="89" t="s">
        <v>306</v>
      </c>
      <c r="B25" s="113">
        <v>27.75</v>
      </c>
      <c r="C25" s="114">
        <v>27</v>
      </c>
      <c r="D25" s="114">
        <v>0.75</v>
      </c>
      <c r="E25" s="114">
        <v>0.285</v>
      </c>
      <c r="F25" s="115">
        <v>0.06</v>
      </c>
      <c r="G25" s="114">
        <v>0.225</v>
      </c>
      <c r="H25" s="115">
        <v>1.06</v>
      </c>
      <c r="I25" s="115" t="s">
        <v>50</v>
      </c>
    </row>
    <row r="26" spans="1:9" ht="27.75" customHeight="1">
      <c r="A26" s="89" t="s">
        <v>284</v>
      </c>
      <c r="B26" s="113">
        <v>412.974</v>
      </c>
      <c r="C26" s="115" t="s">
        <v>50</v>
      </c>
      <c r="D26" s="114">
        <v>412.974</v>
      </c>
      <c r="E26" s="114">
        <v>8.019</v>
      </c>
      <c r="F26" s="115">
        <v>7.3</v>
      </c>
      <c r="G26" s="115">
        <v>0.719</v>
      </c>
      <c r="H26" s="114">
        <v>1.6</v>
      </c>
      <c r="I26" s="115" t="s">
        <v>50</v>
      </c>
    </row>
    <row r="27" spans="1:9" ht="27.75" customHeight="1">
      <c r="A27" s="89" t="s">
        <v>307</v>
      </c>
      <c r="B27" s="113">
        <v>392.817</v>
      </c>
      <c r="C27" s="115">
        <v>3.865</v>
      </c>
      <c r="D27" s="114">
        <v>388.952</v>
      </c>
      <c r="E27" s="114">
        <v>0.016</v>
      </c>
      <c r="F27" s="115" t="s">
        <v>50</v>
      </c>
      <c r="G27" s="115">
        <v>0.016</v>
      </c>
      <c r="H27" s="115">
        <v>0.003</v>
      </c>
      <c r="I27" s="116" t="s">
        <v>50</v>
      </c>
    </row>
    <row r="28" spans="1:9" ht="27.75" customHeight="1" thickBot="1">
      <c r="A28" s="117" t="s">
        <v>285</v>
      </c>
      <c r="B28" s="118" t="s">
        <v>50</v>
      </c>
      <c r="C28" s="119" t="s">
        <v>50</v>
      </c>
      <c r="D28" s="120" t="s">
        <v>50</v>
      </c>
      <c r="E28" s="120" t="s">
        <v>50</v>
      </c>
      <c r="F28" s="119" t="s">
        <v>50</v>
      </c>
      <c r="G28" s="119" t="s">
        <v>50</v>
      </c>
      <c r="H28" s="119" t="s">
        <v>50</v>
      </c>
      <c r="I28" s="119" t="s">
        <v>50</v>
      </c>
    </row>
    <row r="29" spans="1:5" ht="15.75" customHeight="1">
      <c r="A29" s="1" t="s">
        <v>286</v>
      </c>
      <c r="E29" s="33" t="s">
        <v>182</v>
      </c>
    </row>
    <row r="30" ht="15" customHeight="1">
      <c r="A30" s="176"/>
    </row>
    <row r="31" ht="12.75"/>
  </sheetData>
  <sheetProtection/>
  <mergeCells count="6">
    <mergeCell ref="E2:I2"/>
    <mergeCell ref="E4:G4"/>
    <mergeCell ref="H4:H5"/>
    <mergeCell ref="I4:I5"/>
    <mergeCell ref="A2:D2"/>
    <mergeCell ref="B4:D4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7"/>
  <sheetViews>
    <sheetView showGridLines="0" view="pageBreakPreview" zoomScale="80" zoomScaleNormal="90" zoomScaleSheetLayoutView="80" zoomScalePageLayoutView="0" workbookViewId="0" topLeftCell="A1">
      <pane ySplit="6" topLeftCell="A7" activePane="bottomLeft" state="frozen"/>
      <selection pane="topLeft" activeCell="E8" sqref="E8"/>
      <selection pane="bottomLeft" activeCell="E8" sqref="E8"/>
    </sheetView>
  </sheetViews>
  <sheetFormatPr defaultColWidth="9.00390625" defaultRowHeight="16.5"/>
  <cols>
    <col min="1" max="1" width="0.5" style="1" customWidth="1"/>
    <col min="2" max="2" width="14.125" style="1" customWidth="1"/>
    <col min="3" max="7" width="11.625" style="1" customWidth="1"/>
    <col min="8" max="8" width="12.625" style="1" customWidth="1"/>
    <col min="9" max="14" width="14.625" style="1" customWidth="1"/>
    <col min="15" max="16384" width="9.00390625" style="1" customWidth="1"/>
  </cols>
  <sheetData>
    <row r="1" spans="1:14" ht="18" customHeight="1">
      <c r="A1" s="76" t="s">
        <v>260</v>
      </c>
      <c r="N1" s="4" t="s">
        <v>54</v>
      </c>
    </row>
    <row r="2" spans="1:14" s="419" customFormat="1" ht="24.75" customHeight="1">
      <c r="A2" s="505" t="s">
        <v>791</v>
      </c>
      <c r="B2" s="505"/>
      <c r="C2" s="505"/>
      <c r="D2" s="505"/>
      <c r="E2" s="505"/>
      <c r="F2" s="505"/>
      <c r="G2" s="505"/>
      <c r="H2" s="505"/>
      <c r="I2" s="496" t="s">
        <v>138</v>
      </c>
      <c r="J2" s="496"/>
      <c r="K2" s="496"/>
      <c r="L2" s="496"/>
      <c r="M2" s="496"/>
      <c r="N2" s="496"/>
    </row>
    <row r="3" spans="2:10" ht="15" customHeight="1" thickBot="1">
      <c r="B3" s="4"/>
      <c r="J3" s="4"/>
    </row>
    <row r="4" spans="1:14" s="75" customFormat="1" ht="34.5" customHeight="1">
      <c r="A4" s="448" t="s">
        <v>268</v>
      </c>
      <c r="B4" s="618"/>
      <c r="C4" s="448" t="s">
        <v>269</v>
      </c>
      <c r="D4" s="620"/>
      <c r="E4" s="620"/>
      <c r="F4" s="462"/>
      <c r="G4" s="467" t="s">
        <v>270</v>
      </c>
      <c r="H4" s="467" t="s">
        <v>271</v>
      </c>
      <c r="I4" s="448" t="s">
        <v>272</v>
      </c>
      <c r="J4" s="462"/>
      <c r="K4" s="506" t="s">
        <v>273</v>
      </c>
      <c r="L4" s="620"/>
      <c r="M4" s="620"/>
      <c r="N4" s="620"/>
    </row>
    <row r="5" spans="1:14" s="75" customFormat="1" ht="34.5" customHeight="1">
      <c r="A5" s="451"/>
      <c r="B5" s="619"/>
      <c r="C5" s="83" t="s">
        <v>261</v>
      </c>
      <c r="D5" s="41" t="s">
        <v>274</v>
      </c>
      <c r="E5" s="41" t="s">
        <v>275</v>
      </c>
      <c r="F5" s="41" t="s">
        <v>276</v>
      </c>
      <c r="G5" s="539"/>
      <c r="H5" s="468"/>
      <c r="I5" s="42" t="s">
        <v>277</v>
      </c>
      <c r="J5" s="41" t="s">
        <v>278</v>
      </c>
      <c r="K5" s="41" t="s">
        <v>279</v>
      </c>
      <c r="L5" s="41" t="s">
        <v>280</v>
      </c>
      <c r="M5" s="41" t="s">
        <v>281</v>
      </c>
      <c r="N5" s="43" t="s">
        <v>282</v>
      </c>
    </row>
    <row r="6" spans="1:17" s="75" customFormat="1" ht="48" customHeight="1" thickBot="1">
      <c r="A6" s="465"/>
      <c r="B6" s="536"/>
      <c r="C6" s="87" t="s">
        <v>132</v>
      </c>
      <c r="D6" s="47" t="s">
        <v>133</v>
      </c>
      <c r="E6" s="47" t="s">
        <v>134</v>
      </c>
      <c r="F6" s="47" t="s">
        <v>135</v>
      </c>
      <c r="G6" s="550"/>
      <c r="H6" s="469"/>
      <c r="I6" s="48" t="s">
        <v>633</v>
      </c>
      <c r="J6" s="47" t="s">
        <v>634</v>
      </c>
      <c r="K6" s="47" t="s">
        <v>110</v>
      </c>
      <c r="L6" s="49" t="s">
        <v>262</v>
      </c>
      <c r="M6" s="47" t="s">
        <v>150</v>
      </c>
      <c r="N6" s="49" t="s">
        <v>632</v>
      </c>
      <c r="Q6" s="89"/>
    </row>
    <row r="7" spans="1:17" s="75" customFormat="1" ht="59.25" customHeight="1">
      <c r="A7" s="90"/>
      <c r="B7" s="40" t="s">
        <v>635</v>
      </c>
      <c r="C7" s="91" t="s">
        <v>50</v>
      </c>
      <c r="D7" s="91" t="s">
        <v>50</v>
      </c>
      <c r="E7" s="91" t="s">
        <v>158</v>
      </c>
      <c r="F7" s="91" t="s">
        <v>50</v>
      </c>
      <c r="G7" s="91" t="s">
        <v>50</v>
      </c>
      <c r="H7" s="91" t="s">
        <v>50</v>
      </c>
      <c r="I7" s="91" t="s">
        <v>50</v>
      </c>
      <c r="J7" s="91" t="s">
        <v>50</v>
      </c>
      <c r="K7" s="92" t="s">
        <v>50</v>
      </c>
      <c r="L7" s="92" t="s">
        <v>50</v>
      </c>
      <c r="M7" s="91" t="s">
        <v>50</v>
      </c>
      <c r="N7" s="91" t="s">
        <v>50</v>
      </c>
      <c r="Q7" s="89"/>
    </row>
    <row r="8" spans="1:17" s="75" customFormat="1" ht="59.25" customHeight="1">
      <c r="A8" s="90"/>
      <c r="B8" s="40" t="s">
        <v>636</v>
      </c>
      <c r="C8" s="91" t="s">
        <v>50</v>
      </c>
      <c r="D8" s="91" t="s">
        <v>50</v>
      </c>
      <c r="E8" s="91" t="s">
        <v>50</v>
      </c>
      <c r="F8" s="91" t="s">
        <v>50</v>
      </c>
      <c r="G8" s="91" t="s">
        <v>50</v>
      </c>
      <c r="H8" s="91" t="s">
        <v>50</v>
      </c>
      <c r="I8" s="91" t="s">
        <v>50</v>
      </c>
      <c r="J8" s="91" t="s">
        <v>50</v>
      </c>
      <c r="K8" s="92" t="s">
        <v>50</v>
      </c>
      <c r="L8" s="92" t="s">
        <v>50</v>
      </c>
      <c r="M8" s="91" t="s">
        <v>50</v>
      </c>
      <c r="N8" s="91" t="s">
        <v>50</v>
      </c>
      <c r="Q8" s="89"/>
    </row>
    <row r="9" spans="1:17" s="75" customFormat="1" ht="59.25" customHeight="1">
      <c r="A9" s="90"/>
      <c r="B9" s="40" t="s">
        <v>637</v>
      </c>
      <c r="C9" s="91" t="s">
        <v>50</v>
      </c>
      <c r="D9" s="91" t="s">
        <v>50</v>
      </c>
      <c r="E9" s="91" t="s">
        <v>50</v>
      </c>
      <c r="F9" s="91" t="s">
        <v>50</v>
      </c>
      <c r="G9" s="91" t="s">
        <v>50</v>
      </c>
      <c r="H9" s="91" t="s">
        <v>50</v>
      </c>
      <c r="I9" s="91" t="s">
        <v>50</v>
      </c>
      <c r="J9" s="91" t="s">
        <v>50</v>
      </c>
      <c r="K9" s="92" t="s">
        <v>50</v>
      </c>
      <c r="L9" s="92" t="s">
        <v>50</v>
      </c>
      <c r="M9" s="91" t="s">
        <v>50</v>
      </c>
      <c r="N9" s="91" t="s">
        <v>50</v>
      </c>
      <c r="Q9" s="89"/>
    </row>
    <row r="10" spans="1:17" s="75" customFormat="1" ht="59.25" customHeight="1">
      <c r="A10" s="90"/>
      <c r="B10" s="40" t="s">
        <v>638</v>
      </c>
      <c r="C10" s="91" t="s">
        <v>50</v>
      </c>
      <c r="D10" s="91" t="s">
        <v>50</v>
      </c>
      <c r="E10" s="91" t="s">
        <v>50</v>
      </c>
      <c r="F10" s="91" t="s">
        <v>50</v>
      </c>
      <c r="G10" s="91" t="s">
        <v>50</v>
      </c>
      <c r="H10" s="91" t="s">
        <v>50</v>
      </c>
      <c r="I10" s="91" t="s">
        <v>50</v>
      </c>
      <c r="J10" s="91" t="s">
        <v>50</v>
      </c>
      <c r="K10" s="92" t="s">
        <v>50</v>
      </c>
      <c r="L10" s="92" t="s">
        <v>50</v>
      </c>
      <c r="M10" s="91" t="s">
        <v>50</v>
      </c>
      <c r="N10" s="91" t="s">
        <v>50</v>
      </c>
      <c r="Q10" s="89"/>
    </row>
    <row r="11" spans="1:17" s="75" customFormat="1" ht="59.25" customHeight="1">
      <c r="A11" s="90"/>
      <c r="B11" s="40" t="s">
        <v>263</v>
      </c>
      <c r="C11" s="91" t="s">
        <v>50</v>
      </c>
      <c r="D11" s="91" t="s">
        <v>50</v>
      </c>
      <c r="E11" s="91" t="s">
        <v>50</v>
      </c>
      <c r="F11" s="91" t="s">
        <v>50</v>
      </c>
      <c r="G11" s="91" t="s">
        <v>50</v>
      </c>
      <c r="H11" s="91" t="s">
        <v>50</v>
      </c>
      <c r="I11" s="91">
        <v>320</v>
      </c>
      <c r="J11" s="91" t="s">
        <v>50</v>
      </c>
      <c r="K11" s="92" t="s">
        <v>50</v>
      </c>
      <c r="L11" s="92" t="s">
        <v>50</v>
      </c>
      <c r="M11" s="91" t="s">
        <v>50</v>
      </c>
      <c r="N11" s="91">
        <v>0.06</v>
      </c>
      <c r="Q11" s="89"/>
    </row>
    <row r="12" spans="1:17" s="75" customFormat="1" ht="59.25" customHeight="1">
      <c r="A12" s="90"/>
      <c r="B12" s="40" t="s">
        <v>264</v>
      </c>
      <c r="C12" s="91">
        <v>0.05</v>
      </c>
      <c r="D12" s="91" t="s">
        <v>50</v>
      </c>
      <c r="E12" s="91">
        <v>0.05</v>
      </c>
      <c r="F12" s="91" t="s">
        <v>50</v>
      </c>
      <c r="G12" s="91" t="s">
        <v>50</v>
      </c>
      <c r="H12" s="91">
        <v>1</v>
      </c>
      <c r="I12" s="91">
        <v>72</v>
      </c>
      <c r="J12" s="91" t="s">
        <v>50</v>
      </c>
      <c r="K12" s="92" t="s">
        <v>50</v>
      </c>
      <c r="L12" s="92" t="s">
        <v>50</v>
      </c>
      <c r="M12" s="93">
        <v>1440</v>
      </c>
      <c r="N12" s="91" t="s">
        <v>50</v>
      </c>
      <c r="Q12" s="89"/>
    </row>
    <row r="13" spans="1:17" s="75" customFormat="1" ht="59.25" customHeight="1">
      <c r="A13" s="90"/>
      <c r="B13" s="40" t="s">
        <v>265</v>
      </c>
      <c r="C13" s="91" t="s">
        <v>50</v>
      </c>
      <c r="D13" s="91" t="s">
        <v>50</v>
      </c>
      <c r="E13" s="91" t="s">
        <v>50</v>
      </c>
      <c r="F13" s="91" t="s">
        <v>50</v>
      </c>
      <c r="G13" s="91" t="s">
        <v>50</v>
      </c>
      <c r="H13" s="91" t="s">
        <v>50</v>
      </c>
      <c r="I13" s="91" t="s">
        <v>50</v>
      </c>
      <c r="J13" s="91" t="s">
        <v>50</v>
      </c>
      <c r="K13" s="92" t="s">
        <v>50</v>
      </c>
      <c r="L13" s="92" t="s">
        <v>50</v>
      </c>
      <c r="M13" s="91" t="s">
        <v>50</v>
      </c>
      <c r="N13" s="91" t="s">
        <v>50</v>
      </c>
      <c r="Q13" s="89"/>
    </row>
    <row r="14" spans="1:17" s="75" customFormat="1" ht="59.25" customHeight="1">
      <c r="A14" s="90"/>
      <c r="B14" s="40" t="s">
        <v>266</v>
      </c>
      <c r="C14" s="94">
        <v>0.1</v>
      </c>
      <c r="D14" s="95" t="s">
        <v>0</v>
      </c>
      <c r="E14" s="95" t="s">
        <v>159</v>
      </c>
      <c r="F14" s="96">
        <v>0.1</v>
      </c>
      <c r="G14" s="95" t="s">
        <v>0</v>
      </c>
      <c r="H14" s="95" t="s">
        <v>0</v>
      </c>
      <c r="I14" s="95" t="s">
        <v>0</v>
      </c>
      <c r="J14" s="95" t="s">
        <v>0</v>
      </c>
      <c r="K14" s="95" t="s">
        <v>0</v>
      </c>
      <c r="L14" s="91">
        <v>40</v>
      </c>
      <c r="M14" s="91" t="s">
        <v>0</v>
      </c>
      <c r="N14" s="91" t="s">
        <v>0</v>
      </c>
      <c r="Q14" s="89"/>
    </row>
    <row r="15" spans="1:17" s="75" customFormat="1" ht="59.25" customHeight="1">
      <c r="A15" s="90"/>
      <c r="B15" s="40" t="s">
        <v>680</v>
      </c>
      <c r="C15" s="94" t="s">
        <v>50</v>
      </c>
      <c r="D15" s="95" t="s">
        <v>50</v>
      </c>
      <c r="E15" s="95" t="s">
        <v>50</v>
      </c>
      <c r="F15" s="96" t="s">
        <v>50</v>
      </c>
      <c r="G15" s="95" t="s">
        <v>50</v>
      </c>
      <c r="H15" s="95" t="s">
        <v>50</v>
      </c>
      <c r="I15" s="95" t="s">
        <v>50</v>
      </c>
      <c r="J15" s="95" t="s">
        <v>185</v>
      </c>
      <c r="K15" s="95" t="s">
        <v>50</v>
      </c>
      <c r="L15" s="91" t="s">
        <v>50</v>
      </c>
      <c r="M15" s="91" t="s">
        <v>50</v>
      </c>
      <c r="N15" s="91" t="s">
        <v>50</v>
      </c>
      <c r="Q15" s="89"/>
    </row>
    <row r="16" spans="1:14" s="103" customFormat="1" ht="59.25" customHeight="1" thickBot="1">
      <c r="A16" s="97"/>
      <c r="B16" s="98" t="s">
        <v>267</v>
      </c>
      <c r="C16" s="99">
        <v>0.22</v>
      </c>
      <c r="D16" s="100" t="s">
        <v>50</v>
      </c>
      <c r="E16" s="100" t="s">
        <v>50</v>
      </c>
      <c r="F16" s="101">
        <v>0.22</v>
      </c>
      <c r="G16" s="100" t="s">
        <v>50</v>
      </c>
      <c r="H16" s="102">
        <v>1</v>
      </c>
      <c r="I16" s="102">
        <v>350</v>
      </c>
      <c r="J16" s="102">
        <v>3</v>
      </c>
      <c r="K16" s="100">
        <v>0.2</v>
      </c>
      <c r="L16" s="97" t="s">
        <v>50</v>
      </c>
      <c r="M16" s="97" t="s">
        <v>50</v>
      </c>
      <c r="N16" s="97" t="s">
        <v>50</v>
      </c>
    </row>
    <row r="17" spans="1:12" ht="15" customHeight="1">
      <c r="A17" s="104" t="s">
        <v>259</v>
      </c>
      <c r="I17" s="105" t="s">
        <v>144</v>
      </c>
      <c r="K17" s="105"/>
      <c r="L17" s="105"/>
    </row>
  </sheetData>
  <sheetProtection/>
  <mergeCells count="9">
    <mergeCell ref="A4:B6"/>
    <mergeCell ref="G4:G6"/>
    <mergeCell ref="H4:H6"/>
    <mergeCell ref="C4:F4"/>
    <mergeCell ref="I2:N2"/>
    <mergeCell ref="I4:J4"/>
    <mergeCell ref="K4:N4"/>
    <mergeCell ref="A2:H2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8"/>
  <sheetViews>
    <sheetView showGridLines="0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16" sqref="D16"/>
    </sheetView>
  </sheetViews>
  <sheetFormatPr defaultColWidth="9.00390625" defaultRowHeight="16.5"/>
  <cols>
    <col min="1" max="1" width="13.625" style="1" customWidth="1"/>
    <col min="2" max="2" width="12.625" style="1" customWidth="1"/>
    <col min="3" max="9" width="20.625" style="1" customWidth="1"/>
    <col min="10" max="16384" width="9.00390625" style="1" customWidth="1"/>
  </cols>
  <sheetData>
    <row r="1" spans="1:9" ht="18" customHeight="1">
      <c r="A1" s="1" t="s">
        <v>226</v>
      </c>
      <c r="I1" s="4" t="s">
        <v>49</v>
      </c>
    </row>
    <row r="2" spans="1:9" s="419" customFormat="1" ht="25.5" customHeight="1">
      <c r="A2" s="447" t="s">
        <v>661</v>
      </c>
      <c r="B2" s="447"/>
      <c r="C2" s="447"/>
      <c r="D2" s="447"/>
      <c r="E2" s="447"/>
      <c r="F2" s="531" t="s">
        <v>118</v>
      </c>
      <c r="G2" s="531"/>
      <c r="H2" s="531"/>
      <c r="I2" s="531"/>
    </row>
    <row r="3" spans="5:9" ht="15" customHeight="1" thickBot="1">
      <c r="E3" s="4" t="s">
        <v>662</v>
      </c>
      <c r="I3" s="8" t="s">
        <v>91</v>
      </c>
    </row>
    <row r="4" spans="1:9" ht="27.75" customHeight="1">
      <c r="A4" s="448" t="s">
        <v>663</v>
      </c>
      <c r="B4" s="514"/>
      <c r="C4" s="555" t="s">
        <v>664</v>
      </c>
      <c r="D4" s="444" t="s">
        <v>665</v>
      </c>
      <c r="E4" s="446"/>
      <c r="F4" s="445" t="s">
        <v>666</v>
      </c>
      <c r="G4" s="445"/>
      <c r="H4" s="445"/>
      <c r="I4" s="445"/>
    </row>
    <row r="5" spans="1:9" ht="27.75" customHeight="1">
      <c r="A5" s="451"/>
      <c r="B5" s="515"/>
      <c r="C5" s="464"/>
      <c r="D5" s="41" t="s">
        <v>227</v>
      </c>
      <c r="E5" s="41" t="s">
        <v>228</v>
      </c>
      <c r="F5" s="42" t="s">
        <v>229</v>
      </c>
      <c r="G5" s="41" t="s">
        <v>230</v>
      </c>
      <c r="H5" s="41" t="s">
        <v>231</v>
      </c>
      <c r="I5" s="43" t="s">
        <v>232</v>
      </c>
    </row>
    <row r="6" spans="1:9" ht="27.75" customHeight="1" thickBot="1">
      <c r="A6" s="452"/>
      <c r="B6" s="607"/>
      <c r="C6" s="466"/>
      <c r="D6" s="47" t="s">
        <v>177</v>
      </c>
      <c r="E6" s="47" t="s">
        <v>16</v>
      </c>
      <c r="F6" s="48" t="s">
        <v>17</v>
      </c>
      <c r="G6" s="47" t="s">
        <v>18</v>
      </c>
      <c r="H6" s="47" t="s">
        <v>19</v>
      </c>
      <c r="I6" s="49" t="s">
        <v>20</v>
      </c>
    </row>
    <row r="7" spans="1:11" ht="27" customHeight="1">
      <c r="A7" s="623" t="s">
        <v>233</v>
      </c>
      <c r="B7" s="624"/>
      <c r="C7" s="50" t="s">
        <v>50</v>
      </c>
      <c r="D7" s="51" t="s">
        <v>50</v>
      </c>
      <c r="E7" s="51" t="s">
        <v>50</v>
      </c>
      <c r="F7" s="52" t="s">
        <v>50</v>
      </c>
      <c r="G7" s="52" t="s">
        <v>50</v>
      </c>
      <c r="H7" s="52" t="s">
        <v>50</v>
      </c>
      <c r="I7" s="53" t="s">
        <v>50</v>
      </c>
      <c r="K7" s="127"/>
    </row>
    <row r="8" spans="1:11" ht="27" customHeight="1">
      <c r="A8" s="625" t="s">
        <v>234</v>
      </c>
      <c r="B8" s="626"/>
      <c r="C8" s="50" t="s">
        <v>50</v>
      </c>
      <c r="D8" s="51" t="s">
        <v>50</v>
      </c>
      <c r="E8" s="51" t="s">
        <v>50</v>
      </c>
      <c r="F8" s="52" t="s">
        <v>50</v>
      </c>
      <c r="G8" s="52" t="s">
        <v>50</v>
      </c>
      <c r="H8" s="52" t="s">
        <v>50</v>
      </c>
      <c r="I8" s="53" t="s">
        <v>50</v>
      </c>
      <c r="K8" s="127"/>
    </row>
    <row r="9" spans="1:11" s="75" customFormat="1" ht="27" customHeight="1">
      <c r="A9" s="625" t="s">
        <v>235</v>
      </c>
      <c r="B9" s="626"/>
      <c r="C9" s="50">
        <v>28</v>
      </c>
      <c r="D9" s="51">
        <v>33.04</v>
      </c>
      <c r="E9" s="51" t="s">
        <v>50</v>
      </c>
      <c r="F9" s="52">
        <v>107739453</v>
      </c>
      <c r="G9" s="52">
        <v>107739453</v>
      </c>
      <c r="H9" s="52" t="s">
        <v>50</v>
      </c>
      <c r="I9" s="53" t="s">
        <v>50</v>
      </c>
      <c r="K9" s="392"/>
    </row>
    <row r="10" spans="1:11" s="75" customFormat="1" ht="27" customHeight="1">
      <c r="A10" s="629" t="s">
        <v>252</v>
      </c>
      <c r="B10" s="630"/>
      <c r="C10" s="50">
        <v>15</v>
      </c>
      <c r="D10" s="51">
        <v>15.36</v>
      </c>
      <c r="E10" s="51">
        <v>39.96</v>
      </c>
      <c r="F10" s="52">
        <v>108439664</v>
      </c>
      <c r="G10" s="52">
        <v>108439664</v>
      </c>
      <c r="H10" s="52" t="s">
        <v>50</v>
      </c>
      <c r="I10" s="53" t="s">
        <v>50</v>
      </c>
      <c r="K10" s="392"/>
    </row>
    <row r="11" spans="1:11" s="105" customFormat="1" ht="27" customHeight="1">
      <c r="A11" s="625" t="s">
        <v>253</v>
      </c>
      <c r="B11" s="626"/>
      <c r="C11" s="57">
        <v>9</v>
      </c>
      <c r="D11" s="58">
        <v>6.94</v>
      </c>
      <c r="E11" s="59" t="s">
        <v>50</v>
      </c>
      <c r="F11" s="60">
        <v>30576134</v>
      </c>
      <c r="G11" s="60">
        <v>30576134</v>
      </c>
      <c r="H11" s="60" t="s">
        <v>50</v>
      </c>
      <c r="I11" s="61" t="s">
        <v>50</v>
      </c>
      <c r="K11" s="393"/>
    </row>
    <row r="12" spans="1:11" ht="27" customHeight="1">
      <c r="A12" s="625" t="s">
        <v>254</v>
      </c>
      <c r="B12" s="626"/>
      <c r="C12" s="50" t="s">
        <v>50</v>
      </c>
      <c r="D12" s="51" t="s">
        <v>50</v>
      </c>
      <c r="E12" s="51" t="s">
        <v>50</v>
      </c>
      <c r="F12" s="52" t="s">
        <v>50</v>
      </c>
      <c r="G12" s="52" t="s">
        <v>50</v>
      </c>
      <c r="H12" s="52" t="s">
        <v>50</v>
      </c>
      <c r="I12" s="53" t="s">
        <v>50</v>
      </c>
      <c r="K12" s="176"/>
    </row>
    <row r="13" spans="1:11" ht="27" customHeight="1">
      <c r="A13" s="625" t="s">
        <v>255</v>
      </c>
      <c r="B13" s="626"/>
      <c r="C13" s="50">
        <v>65</v>
      </c>
      <c r="D13" s="51">
        <v>12.55</v>
      </c>
      <c r="E13" s="51">
        <v>0.62</v>
      </c>
      <c r="F13" s="52">
        <v>19662089</v>
      </c>
      <c r="G13" s="52" t="s">
        <v>50</v>
      </c>
      <c r="H13" s="52" t="s">
        <v>50</v>
      </c>
      <c r="I13" s="53">
        <v>19662089</v>
      </c>
      <c r="K13" s="176"/>
    </row>
    <row r="14" spans="1:11" ht="27" customHeight="1">
      <c r="A14" s="625" t="s">
        <v>256</v>
      </c>
      <c r="B14" s="626"/>
      <c r="C14" s="50">
        <v>3</v>
      </c>
      <c r="D14" s="51">
        <v>4.2</v>
      </c>
      <c r="E14" s="51">
        <v>2.18</v>
      </c>
      <c r="F14" s="52">
        <v>10588000</v>
      </c>
      <c r="G14" s="52">
        <v>7588000</v>
      </c>
      <c r="H14" s="52">
        <v>3000000</v>
      </c>
      <c r="I14" s="52" t="s">
        <v>50</v>
      </c>
      <c r="K14" s="176"/>
    </row>
    <row r="15" spans="1:11" ht="27" customHeight="1">
      <c r="A15" s="625" t="s">
        <v>257</v>
      </c>
      <c r="B15" s="626"/>
      <c r="C15" s="50">
        <v>5</v>
      </c>
      <c r="D15" s="51">
        <v>37.475</v>
      </c>
      <c r="E15" s="51">
        <v>7.69</v>
      </c>
      <c r="F15" s="52">
        <v>134029419</v>
      </c>
      <c r="G15" s="52">
        <v>14500000</v>
      </c>
      <c r="H15" s="62">
        <v>119529419</v>
      </c>
      <c r="I15" s="52" t="s">
        <v>50</v>
      </c>
      <c r="K15" s="176"/>
    </row>
    <row r="16" spans="1:9" s="176" customFormat="1" ht="27" customHeight="1">
      <c r="A16" s="633" t="s">
        <v>258</v>
      </c>
      <c r="B16" s="634"/>
      <c r="C16" s="57">
        <f>SUM(C18,C20,C30,C97,C101,C118)</f>
        <v>102</v>
      </c>
      <c r="D16" s="63">
        <f>SUM(D18,D20,D30,D97,D101,D118)</f>
        <v>148.51330000000002</v>
      </c>
      <c r="E16" s="63">
        <f>SUM(E18,E20,E30,E97,E101,E118)</f>
        <v>0.03</v>
      </c>
      <c r="F16" s="60">
        <f>SUM(G16:I16)</f>
        <v>282833475</v>
      </c>
      <c r="G16" s="60">
        <f>SUM(G18,G20,G30,G97,G101,G118)</f>
        <v>21948102</v>
      </c>
      <c r="H16" s="60">
        <f>SUM(H18,H20,H30,H97,H101,H118)</f>
        <v>228566869</v>
      </c>
      <c r="I16" s="60">
        <f>SUM(I18,I20,I30,I97,I101,I118)</f>
        <v>32318504</v>
      </c>
    </row>
    <row r="17" spans="1:9" s="176" customFormat="1" ht="27" customHeight="1">
      <c r="A17" s="627" t="s">
        <v>667</v>
      </c>
      <c r="B17" s="628"/>
      <c r="C17" s="57" t="s">
        <v>217</v>
      </c>
      <c r="D17" s="63" t="s">
        <v>217</v>
      </c>
      <c r="E17" s="63" t="s">
        <v>217</v>
      </c>
      <c r="F17" s="60" t="s">
        <v>218</v>
      </c>
      <c r="G17" s="60" t="s">
        <v>219</v>
      </c>
      <c r="H17" s="60" t="s">
        <v>219</v>
      </c>
      <c r="I17" s="60" t="s">
        <v>218</v>
      </c>
    </row>
    <row r="18" spans="1:9" s="176" customFormat="1" ht="27" customHeight="1">
      <c r="A18" s="627" t="s">
        <v>668</v>
      </c>
      <c r="B18" s="628"/>
      <c r="C18" s="57">
        <f aca="true" t="shared" si="0" ref="C18:H18">SUM(C19)</f>
        <v>1</v>
      </c>
      <c r="D18" s="63">
        <f t="shared" si="0"/>
        <v>3.285</v>
      </c>
      <c r="E18" s="63" t="s">
        <v>213</v>
      </c>
      <c r="F18" s="64">
        <f t="shared" si="0"/>
        <v>4515127</v>
      </c>
      <c r="G18" s="64" t="s">
        <v>50</v>
      </c>
      <c r="H18" s="64">
        <f t="shared" si="0"/>
        <v>4515127</v>
      </c>
      <c r="I18" s="64" t="s">
        <v>50</v>
      </c>
    </row>
    <row r="19" spans="1:9" s="176" customFormat="1" ht="19.5" customHeight="1" hidden="1">
      <c r="A19" s="65"/>
      <c r="B19" s="66"/>
      <c r="C19" s="57">
        <v>1</v>
      </c>
      <c r="D19" s="63">
        <v>3.285</v>
      </c>
      <c r="E19" s="63" t="s">
        <v>187</v>
      </c>
      <c r="F19" s="64">
        <f>SUM(G19:I19)</f>
        <v>4515127</v>
      </c>
      <c r="G19" s="64"/>
      <c r="H19" s="64">
        <v>4515127</v>
      </c>
      <c r="I19" s="64" t="s">
        <v>50</v>
      </c>
    </row>
    <row r="20" spans="1:9" s="176" customFormat="1" ht="27" customHeight="1">
      <c r="A20" s="627" t="s">
        <v>669</v>
      </c>
      <c r="B20" s="628"/>
      <c r="C20" s="57">
        <v>8</v>
      </c>
      <c r="D20" s="63">
        <f>SUM(D21:D27)+B136</f>
        <v>18.3353</v>
      </c>
      <c r="E20" s="63" t="s">
        <v>213</v>
      </c>
      <c r="F20" s="64">
        <f>SUM(F21:F27)+C136</f>
        <v>32979022</v>
      </c>
      <c r="G20" s="64">
        <f>SUM(G21:G27)+C136</f>
        <v>13521102</v>
      </c>
      <c r="H20" s="64">
        <f>SUM(H21:H27)</f>
        <v>19457920</v>
      </c>
      <c r="I20" s="64" t="s">
        <v>50</v>
      </c>
    </row>
    <row r="21" spans="1:9" s="176" customFormat="1" ht="19.5" customHeight="1" hidden="1">
      <c r="A21" s="65"/>
      <c r="B21" s="66"/>
      <c r="C21" s="57">
        <v>1</v>
      </c>
      <c r="D21" s="63">
        <v>1.385</v>
      </c>
      <c r="E21" s="63" t="s">
        <v>187</v>
      </c>
      <c r="F21" s="60">
        <f aca="true" t="shared" si="1" ref="F21:F27">SUM(G21:I21)</f>
        <v>3055544</v>
      </c>
      <c r="G21" s="60" t="s">
        <v>0</v>
      </c>
      <c r="H21" s="60">
        <v>3055544</v>
      </c>
      <c r="I21" s="60" t="s">
        <v>50</v>
      </c>
    </row>
    <row r="22" spans="1:9" s="176" customFormat="1" ht="19.5" customHeight="1" hidden="1">
      <c r="A22" s="65"/>
      <c r="B22" s="66"/>
      <c r="C22" s="57">
        <v>1</v>
      </c>
      <c r="D22" s="63">
        <v>2.0988</v>
      </c>
      <c r="E22" s="63" t="s">
        <v>187</v>
      </c>
      <c r="F22" s="60">
        <f t="shared" si="1"/>
        <v>2822744</v>
      </c>
      <c r="G22" s="60">
        <v>2822744</v>
      </c>
      <c r="H22" s="60" t="s">
        <v>189</v>
      </c>
      <c r="I22" s="60" t="s">
        <v>50</v>
      </c>
    </row>
    <row r="23" spans="1:9" s="176" customFormat="1" ht="19.5" customHeight="1" hidden="1">
      <c r="A23" s="65"/>
      <c r="B23" s="66"/>
      <c r="C23" s="57">
        <v>1</v>
      </c>
      <c r="D23" s="63">
        <v>4.0879</v>
      </c>
      <c r="E23" s="63" t="s">
        <v>187</v>
      </c>
      <c r="F23" s="60">
        <f t="shared" si="1"/>
        <v>6304572</v>
      </c>
      <c r="G23" s="60" t="s">
        <v>189</v>
      </c>
      <c r="H23" s="60">
        <v>6304572</v>
      </c>
      <c r="I23" s="60" t="s">
        <v>50</v>
      </c>
    </row>
    <row r="24" spans="1:9" s="176" customFormat="1" ht="19.5" customHeight="1" hidden="1">
      <c r="A24" s="65"/>
      <c r="B24" s="66"/>
      <c r="C24" s="57">
        <v>1</v>
      </c>
      <c r="D24" s="63">
        <v>1.24</v>
      </c>
      <c r="E24" s="63" t="s">
        <v>187</v>
      </c>
      <c r="F24" s="60">
        <f t="shared" si="1"/>
        <v>2527640</v>
      </c>
      <c r="G24" s="60" t="s">
        <v>189</v>
      </c>
      <c r="H24" s="60">
        <v>2527640</v>
      </c>
      <c r="I24" s="60" t="s">
        <v>50</v>
      </c>
    </row>
    <row r="25" spans="1:9" s="176" customFormat="1" ht="19.5" customHeight="1" hidden="1">
      <c r="A25" s="65"/>
      <c r="B25" s="66"/>
      <c r="C25" s="57">
        <v>1</v>
      </c>
      <c r="D25" s="63">
        <v>1.1308</v>
      </c>
      <c r="E25" s="63" t="s">
        <v>187</v>
      </c>
      <c r="F25" s="60">
        <f t="shared" si="1"/>
        <v>2447132</v>
      </c>
      <c r="G25" s="60" t="s">
        <v>189</v>
      </c>
      <c r="H25" s="60">
        <v>2447132</v>
      </c>
      <c r="I25" s="60" t="s">
        <v>50</v>
      </c>
    </row>
    <row r="26" spans="1:9" s="176" customFormat="1" ht="19.5" customHeight="1" hidden="1">
      <c r="A26" s="65"/>
      <c r="B26" s="66"/>
      <c r="C26" s="57">
        <v>1</v>
      </c>
      <c r="D26" s="63">
        <v>3.0408</v>
      </c>
      <c r="E26" s="63" t="s">
        <v>187</v>
      </c>
      <c r="F26" s="60">
        <f t="shared" si="1"/>
        <v>5123032</v>
      </c>
      <c r="G26" s="60" t="s">
        <v>189</v>
      </c>
      <c r="H26" s="60">
        <v>5123032</v>
      </c>
      <c r="I26" s="60" t="s">
        <v>50</v>
      </c>
    </row>
    <row r="27" spans="1:9" s="176" customFormat="1" ht="19.5" customHeight="1" hidden="1">
      <c r="A27" s="65"/>
      <c r="B27" s="66"/>
      <c r="C27" s="57">
        <v>1</v>
      </c>
      <c r="D27" s="63">
        <v>3.692</v>
      </c>
      <c r="E27" s="63" t="s">
        <v>187</v>
      </c>
      <c r="F27" s="60">
        <f t="shared" si="1"/>
        <v>6632060</v>
      </c>
      <c r="G27" s="60">
        <v>6632060</v>
      </c>
      <c r="H27" s="60" t="s">
        <v>189</v>
      </c>
      <c r="I27" s="60" t="s">
        <v>50</v>
      </c>
    </row>
    <row r="28" spans="1:9" s="176" customFormat="1" ht="27" customHeight="1">
      <c r="A28" s="627" t="s">
        <v>670</v>
      </c>
      <c r="B28" s="628"/>
      <c r="C28" s="57" t="s">
        <v>217</v>
      </c>
      <c r="D28" s="63" t="s">
        <v>217</v>
      </c>
      <c r="E28" s="63" t="s">
        <v>217</v>
      </c>
      <c r="F28" s="60" t="s">
        <v>218</v>
      </c>
      <c r="G28" s="60" t="s">
        <v>219</v>
      </c>
      <c r="H28" s="60" t="s">
        <v>219</v>
      </c>
      <c r="I28" s="60" t="s">
        <v>50</v>
      </c>
    </row>
    <row r="29" spans="1:9" s="176" customFormat="1" ht="27" customHeight="1">
      <c r="A29" s="627" t="s">
        <v>671</v>
      </c>
      <c r="B29" s="628"/>
      <c r="C29" s="57" t="s">
        <v>217</v>
      </c>
      <c r="D29" s="63" t="s">
        <v>217</v>
      </c>
      <c r="E29" s="63" t="s">
        <v>217</v>
      </c>
      <c r="F29" s="60" t="s">
        <v>219</v>
      </c>
      <c r="G29" s="60" t="s">
        <v>219</v>
      </c>
      <c r="H29" s="60" t="s">
        <v>220</v>
      </c>
      <c r="I29" s="60" t="s">
        <v>50</v>
      </c>
    </row>
    <row r="30" spans="1:9" s="176" customFormat="1" ht="27" customHeight="1">
      <c r="A30" s="627" t="s">
        <v>672</v>
      </c>
      <c r="B30" s="628"/>
      <c r="C30" s="57">
        <f aca="true" t="shared" si="2" ref="C30:H30">SUM(C31:C94)</f>
        <v>64</v>
      </c>
      <c r="D30" s="63">
        <f t="shared" si="2"/>
        <v>31.809999999999995</v>
      </c>
      <c r="E30" s="63" t="s">
        <v>213</v>
      </c>
      <c r="F30" s="60">
        <f>SUM(F31:F94)</f>
        <v>45784014</v>
      </c>
      <c r="G30" s="60" t="s">
        <v>50</v>
      </c>
      <c r="H30" s="60">
        <f t="shared" si="2"/>
        <v>45784014</v>
      </c>
      <c r="I30" s="60" t="s">
        <v>50</v>
      </c>
    </row>
    <row r="31" spans="1:9" s="176" customFormat="1" ht="19.5" customHeight="1" hidden="1">
      <c r="A31" s="65"/>
      <c r="B31" s="66"/>
      <c r="C31" s="57">
        <v>1</v>
      </c>
      <c r="D31" s="63">
        <v>0.37</v>
      </c>
      <c r="E31" s="63" t="s">
        <v>187</v>
      </c>
      <c r="F31" s="60">
        <f aca="true" t="shared" si="3" ref="F31:F36">SUM(G31:I31)</f>
        <v>426790</v>
      </c>
      <c r="G31" s="60" t="s">
        <v>50</v>
      </c>
      <c r="H31" s="60">
        <v>426790</v>
      </c>
      <c r="I31" s="60" t="s">
        <v>50</v>
      </c>
    </row>
    <row r="32" spans="1:9" s="176" customFormat="1" ht="19.5" customHeight="1" hidden="1">
      <c r="A32" s="65"/>
      <c r="B32" s="66"/>
      <c r="C32" s="57">
        <v>1</v>
      </c>
      <c r="D32" s="63">
        <v>0.38</v>
      </c>
      <c r="E32" s="63" t="s">
        <v>187</v>
      </c>
      <c r="F32" s="60">
        <f t="shared" si="3"/>
        <v>57414</v>
      </c>
      <c r="G32" s="60" t="s">
        <v>50</v>
      </c>
      <c r="H32" s="60">
        <v>57414</v>
      </c>
      <c r="I32" s="60" t="s">
        <v>50</v>
      </c>
    </row>
    <row r="33" spans="1:9" s="176" customFormat="1" ht="19.5" customHeight="1" hidden="1">
      <c r="A33" s="65"/>
      <c r="B33" s="66"/>
      <c r="C33" s="57">
        <v>1</v>
      </c>
      <c r="D33" s="63">
        <v>0.16</v>
      </c>
      <c r="E33" s="63" t="s">
        <v>187</v>
      </c>
      <c r="F33" s="60">
        <f t="shared" si="3"/>
        <v>11226</v>
      </c>
      <c r="G33" s="60" t="s">
        <v>50</v>
      </c>
      <c r="H33" s="60">
        <v>11226</v>
      </c>
      <c r="I33" s="60" t="s">
        <v>50</v>
      </c>
    </row>
    <row r="34" spans="1:9" s="176" customFormat="1" ht="19.5" customHeight="1" hidden="1">
      <c r="A34" s="65"/>
      <c r="B34" s="66"/>
      <c r="C34" s="57">
        <v>1</v>
      </c>
      <c r="D34" s="63">
        <v>0.71</v>
      </c>
      <c r="E34" s="63" t="s">
        <v>187</v>
      </c>
      <c r="F34" s="60">
        <f t="shared" si="3"/>
        <v>1131180</v>
      </c>
      <c r="G34" s="60" t="s">
        <v>50</v>
      </c>
      <c r="H34" s="60">
        <v>1131180</v>
      </c>
      <c r="I34" s="60" t="s">
        <v>50</v>
      </c>
    </row>
    <row r="35" spans="1:9" s="176" customFormat="1" ht="19.5" customHeight="1" hidden="1">
      <c r="A35" s="65"/>
      <c r="B35" s="66"/>
      <c r="C35" s="57">
        <v>1</v>
      </c>
      <c r="D35" s="63">
        <v>0.19</v>
      </c>
      <c r="E35" s="63" t="s">
        <v>187</v>
      </c>
      <c r="F35" s="60">
        <f t="shared" si="3"/>
        <v>41301</v>
      </c>
      <c r="G35" s="60" t="s">
        <v>50</v>
      </c>
      <c r="H35" s="60">
        <v>41301</v>
      </c>
      <c r="I35" s="60" t="s">
        <v>50</v>
      </c>
    </row>
    <row r="36" spans="1:9" s="176" customFormat="1" ht="19.5" customHeight="1" hidden="1">
      <c r="A36" s="65"/>
      <c r="B36" s="66"/>
      <c r="C36" s="57">
        <v>1</v>
      </c>
      <c r="D36" s="63">
        <v>1.04</v>
      </c>
      <c r="E36" s="63" t="s">
        <v>50</v>
      </c>
      <c r="F36" s="60">
        <f t="shared" si="3"/>
        <v>345355</v>
      </c>
      <c r="G36" s="60" t="s">
        <v>50</v>
      </c>
      <c r="H36" s="60">
        <v>345355</v>
      </c>
      <c r="I36" s="60" t="s">
        <v>50</v>
      </c>
    </row>
    <row r="37" spans="1:9" s="176" customFormat="1" ht="19.5" customHeight="1" hidden="1">
      <c r="A37" s="65"/>
      <c r="B37" s="66"/>
      <c r="C37" s="57">
        <v>1</v>
      </c>
      <c r="D37" s="63">
        <v>0.02</v>
      </c>
      <c r="E37" s="63" t="s">
        <v>50</v>
      </c>
      <c r="F37" s="60">
        <f aca="true" t="shared" si="4" ref="F37:F94">SUM(G37:I37)</f>
        <v>10708</v>
      </c>
      <c r="G37" s="60" t="s">
        <v>50</v>
      </c>
      <c r="H37" s="60">
        <v>10708</v>
      </c>
      <c r="I37" s="60" t="s">
        <v>50</v>
      </c>
    </row>
    <row r="38" spans="1:9" s="176" customFormat="1" ht="19.5" customHeight="1" hidden="1">
      <c r="A38" s="65"/>
      <c r="B38" s="66"/>
      <c r="C38" s="57">
        <v>1</v>
      </c>
      <c r="D38" s="63">
        <v>0.02</v>
      </c>
      <c r="E38" s="63" t="s">
        <v>50</v>
      </c>
      <c r="F38" s="60">
        <f t="shared" si="4"/>
        <v>6852</v>
      </c>
      <c r="G38" s="60" t="s">
        <v>50</v>
      </c>
      <c r="H38" s="60">
        <v>6852</v>
      </c>
      <c r="I38" s="60" t="s">
        <v>50</v>
      </c>
    </row>
    <row r="39" spans="1:9" s="176" customFormat="1" ht="19.5" customHeight="1" hidden="1">
      <c r="A39" s="65"/>
      <c r="B39" s="66"/>
      <c r="C39" s="57">
        <v>1</v>
      </c>
      <c r="D39" s="63">
        <v>0.05</v>
      </c>
      <c r="E39" s="63" t="s">
        <v>50</v>
      </c>
      <c r="F39" s="60">
        <f t="shared" si="4"/>
        <v>151437</v>
      </c>
      <c r="G39" s="60" t="s">
        <v>50</v>
      </c>
      <c r="H39" s="60">
        <v>151437</v>
      </c>
      <c r="I39" s="60" t="s">
        <v>50</v>
      </c>
    </row>
    <row r="40" spans="1:9" s="176" customFormat="1" ht="19.5" customHeight="1" hidden="1">
      <c r="A40" s="65"/>
      <c r="B40" s="66"/>
      <c r="C40" s="57">
        <v>1</v>
      </c>
      <c r="D40" s="63">
        <v>2.11</v>
      </c>
      <c r="E40" s="63" t="s">
        <v>50</v>
      </c>
      <c r="F40" s="60">
        <f t="shared" si="4"/>
        <v>4837280</v>
      </c>
      <c r="G40" s="60" t="s">
        <v>50</v>
      </c>
      <c r="H40" s="60">
        <v>4837280</v>
      </c>
      <c r="I40" s="60" t="s">
        <v>50</v>
      </c>
    </row>
    <row r="41" spans="1:9" s="176" customFormat="1" ht="19.5" customHeight="1" hidden="1">
      <c r="A41" s="65"/>
      <c r="B41" s="66"/>
      <c r="C41" s="57">
        <v>1</v>
      </c>
      <c r="D41" s="63">
        <v>0.22</v>
      </c>
      <c r="E41" s="63" t="s">
        <v>50</v>
      </c>
      <c r="F41" s="60">
        <f t="shared" si="4"/>
        <v>349308</v>
      </c>
      <c r="G41" s="60" t="s">
        <v>50</v>
      </c>
      <c r="H41" s="60">
        <v>349308</v>
      </c>
      <c r="I41" s="60" t="s">
        <v>50</v>
      </c>
    </row>
    <row r="42" spans="1:9" s="176" customFormat="1" ht="19.5" customHeight="1" hidden="1">
      <c r="A42" s="65"/>
      <c r="B42" s="66"/>
      <c r="C42" s="57">
        <v>1</v>
      </c>
      <c r="D42" s="63">
        <v>1.87</v>
      </c>
      <c r="E42" s="63" t="s">
        <v>50</v>
      </c>
      <c r="F42" s="60">
        <f t="shared" si="4"/>
        <v>3821400</v>
      </c>
      <c r="G42" s="60" t="s">
        <v>50</v>
      </c>
      <c r="H42" s="60">
        <v>3821400</v>
      </c>
      <c r="I42" s="60" t="s">
        <v>50</v>
      </c>
    </row>
    <row r="43" spans="1:9" s="176" customFormat="1" ht="19.5" customHeight="1" hidden="1">
      <c r="A43" s="65"/>
      <c r="B43" s="66"/>
      <c r="C43" s="57">
        <v>1</v>
      </c>
      <c r="D43" s="63">
        <v>0.9</v>
      </c>
      <c r="E43" s="63" t="s">
        <v>50</v>
      </c>
      <c r="F43" s="60">
        <f t="shared" si="4"/>
        <v>56531</v>
      </c>
      <c r="G43" s="60" t="s">
        <v>50</v>
      </c>
      <c r="H43" s="60">
        <v>56531</v>
      </c>
      <c r="I43" s="60" t="s">
        <v>50</v>
      </c>
    </row>
    <row r="44" spans="1:9" s="176" customFormat="1" ht="19.5" customHeight="1" hidden="1">
      <c r="A44" s="65"/>
      <c r="B44" s="66"/>
      <c r="C44" s="57">
        <v>1</v>
      </c>
      <c r="D44" s="63">
        <v>0.56</v>
      </c>
      <c r="E44" s="63" t="s">
        <v>50</v>
      </c>
      <c r="F44" s="60">
        <f t="shared" si="4"/>
        <v>1020180</v>
      </c>
      <c r="G44" s="60" t="s">
        <v>50</v>
      </c>
      <c r="H44" s="60">
        <v>1020180</v>
      </c>
      <c r="I44" s="60" t="s">
        <v>50</v>
      </c>
    </row>
    <row r="45" spans="1:9" s="176" customFormat="1" ht="19.5" customHeight="1" hidden="1">
      <c r="A45" s="65"/>
      <c r="B45" s="66"/>
      <c r="C45" s="57">
        <v>1</v>
      </c>
      <c r="D45" s="63">
        <v>0.96</v>
      </c>
      <c r="E45" s="63" t="s">
        <v>50</v>
      </c>
      <c r="F45" s="60">
        <f t="shared" si="4"/>
        <v>1217460</v>
      </c>
      <c r="G45" s="60" t="s">
        <v>50</v>
      </c>
      <c r="H45" s="60">
        <v>1217460</v>
      </c>
      <c r="I45" s="60" t="s">
        <v>50</v>
      </c>
    </row>
    <row r="46" spans="1:9" s="176" customFormat="1" ht="19.5" customHeight="1" hidden="1">
      <c r="A46" s="65"/>
      <c r="B46" s="66"/>
      <c r="C46" s="57">
        <v>1</v>
      </c>
      <c r="D46" s="63">
        <v>0.67</v>
      </c>
      <c r="E46" s="63" t="s">
        <v>50</v>
      </c>
      <c r="F46" s="60">
        <f t="shared" si="4"/>
        <v>68551</v>
      </c>
      <c r="G46" s="60" t="s">
        <v>50</v>
      </c>
      <c r="H46" s="60">
        <v>68551</v>
      </c>
      <c r="I46" s="60" t="s">
        <v>50</v>
      </c>
    </row>
    <row r="47" spans="1:9" s="176" customFormat="1" ht="19.5" customHeight="1" hidden="1">
      <c r="A47" s="65"/>
      <c r="B47" s="66"/>
      <c r="C47" s="57">
        <v>1</v>
      </c>
      <c r="D47" s="63">
        <v>0.38</v>
      </c>
      <c r="E47" s="63" t="s">
        <v>50</v>
      </c>
      <c r="F47" s="60">
        <f t="shared" si="4"/>
        <v>25545</v>
      </c>
      <c r="G47" s="60" t="s">
        <v>50</v>
      </c>
      <c r="H47" s="60">
        <v>25545</v>
      </c>
      <c r="I47" s="60" t="s">
        <v>50</v>
      </c>
    </row>
    <row r="48" spans="1:9" s="176" customFormat="1" ht="19.5" customHeight="1" hidden="1">
      <c r="A48" s="65"/>
      <c r="B48" s="66"/>
      <c r="C48" s="57">
        <v>1</v>
      </c>
      <c r="D48" s="63">
        <v>1.65</v>
      </c>
      <c r="E48" s="63" t="s">
        <v>50</v>
      </c>
      <c r="F48" s="60">
        <f t="shared" si="4"/>
        <v>208644</v>
      </c>
      <c r="G48" s="60" t="s">
        <v>50</v>
      </c>
      <c r="H48" s="60">
        <v>208644</v>
      </c>
      <c r="I48" s="60" t="s">
        <v>50</v>
      </c>
    </row>
    <row r="49" spans="1:9" s="176" customFormat="1" ht="19.5" customHeight="1" hidden="1">
      <c r="A49" s="65"/>
      <c r="B49" s="66"/>
      <c r="C49" s="57">
        <v>1</v>
      </c>
      <c r="D49" s="63">
        <v>0.88</v>
      </c>
      <c r="E49" s="63" t="s">
        <v>50</v>
      </c>
      <c r="F49" s="60">
        <f t="shared" si="4"/>
        <v>1271060</v>
      </c>
      <c r="G49" s="60" t="s">
        <v>50</v>
      </c>
      <c r="H49" s="60">
        <v>1271060</v>
      </c>
      <c r="I49" s="60" t="s">
        <v>50</v>
      </c>
    </row>
    <row r="50" spans="1:9" s="176" customFormat="1" ht="19.5" customHeight="1" hidden="1">
      <c r="A50" s="65"/>
      <c r="B50" s="66"/>
      <c r="C50" s="57">
        <v>1</v>
      </c>
      <c r="D50" s="63">
        <v>1.41</v>
      </c>
      <c r="E50" s="63" t="s">
        <v>50</v>
      </c>
      <c r="F50" s="60">
        <f t="shared" si="4"/>
        <v>2380950</v>
      </c>
      <c r="G50" s="60" t="s">
        <v>50</v>
      </c>
      <c r="H50" s="60">
        <v>2380950</v>
      </c>
      <c r="I50" s="60" t="s">
        <v>50</v>
      </c>
    </row>
    <row r="51" spans="1:9" s="176" customFormat="1" ht="19.5" customHeight="1" hidden="1">
      <c r="A51" s="65"/>
      <c r="B51" s="66"/>
      <c r="C51" s="57">
        <v>1</v>
      </c>
      <c r="D51" s="63">
        <v>0.38</v>
      </c>
      <c r="E51" s="63" t="s">
        <v>50</v>
      </c>
      <c r="F51" s="60">
        <f t="shared" si="4"/>
        <v>408450</v>
      </c>
      <c r="G51" s="60" t="s">
        <v>50</v>
      </c>
      <c r="H51" s="60">
        <v>408450</v>
      </c>
      <c r="I51" s="60" t="s">
        <v>50</v>
      </c>
    </row>
    <row r="52" spans="1:9" s="176" customFormat="1" ht="19.5" customHeight="1" hidden="1">
      <c r="A52" s="65"/>
      <c r="B52" s="66"/>
      <c r="C52" s="57">
        <v>1</v>
      </c>
      <c r="D52" s="63">
        <v>0.42</v>
      </c>
      <c r="E52" s="63" t="s">
        <v>50</v>
      </c>
      <c r="F52" s="60">
        <f t="shared" si="4"/>
        <v>667080</v>
      </c>
      <c r="G52" s="60" t="s">
        <v>50</v>
      </c>
      <c r="H52" s="60">
        <v>667080</v>
      </c>
      <c r="I52" s="60" t="s">
        <v>50</v>
      </c>
    </row>
    <row r="53" spans="1:9" s="176" customFormat="1" ht="19.5" customHeight="1" hidden="1">
      <c r="A53" s="65"/>
      <c r="B53" s="66"/>
      <c r="C53" s="57">
        <v>1</v>
      </c>
      <c r="D53" s="63">
        <v>0.26</v>
      </c>
      <c r="E53" s="63" t="s">
        <v>50</v>
      </c>
      <c r="F53" s="60">
        <f t="shared" si="4"/>
        <v>324540</v>
      </c>
      <c r="G53" s="60" t="s">
        <v>50</v>
      </c>
      <c r="H53" s="60">
        <v>324540</v>
      </c>
      <c r="I53" s="60" t="s">
        <v>50</v>
      </c>
    </row>
    <row r="54" spans="1:9" s="176" customFormat="1" ht="19.5" customHeight="1" hidden="1">
      <c r="A54" s="65"/>
      <c r="B54" s="66"/>
      <c r="C54" s="57">
        <v>1</v>
      </c>
      <c r="D54" s="63">
        <v>1.16</v>
      </c>
      <c r="E54" s="63" t="s">
        <v>50</v>
      </c>
      <c r="F54" s="60">
        <f t="shared" si="4"/>
        <v>2000775</v>
      </c>
      <c r="G54" s="60" t="s">
        <v>50</v>
      </c>
      <c r="H54" s="60">
        <v>2000775</v>
      </c>
      <c r="I54" s="60" t="s">
        <v>50</v>
      </c>
    </row>
    <row r="55" spans="1:9" s="176" customFormat="1" ht="19.5" customHeight="1" hidden="1">
      <c r="A55" s="65"/>
      <c r="B55" s="66"/>
      <c r="C55" s="57">
        <v>1</v>
      </c>
      <c r="D55" s="63">
        <v>0.18</v>
      </c>
      <c r="E55" s="63" t="s">
        <v>50</v>
      </c>
      <c r="F55" s="60">
        <f t="shared" si="4"/>
        <v>225420</v>
      </c>
      <c r="G55" s="60" t="s">
        <v>50</v>
      </c>
      <c r="H55" s="60">
        <v>225420</v>
      </c>
      <c r="I55" s="60" t="s">
        <v>50</v>
      </c>
    </row>
    <row r="56" spans="1:9" s="176" customFormat="1" ht="19.5" customHeight="1" hidden="1">
      <c r="A56" s="65"/>
      <c r="B56" s="66"/>
      <c r="C56" s="57">
        <v>1</v>
      </c>
      <c r="D56" s="63">
        <v>0.19</v>
      </c>
      <c r="E56" s="63" t="s">
        <v>50</v>
      </c>
      <c r="F56" s="60">
        <f t="shared" si="4"/>
        <v>308700</v>
      </c>
      <c r="G56" s="60" t="s">
        <v>50</v>
      </c>
      <c r="H56" s="60">
        <v>308700</v>
      </c>
      <c r="I56" s="60" t="s">
        <v>50</v>
      </c>
    </row>
    <row r="57" spans="1:9" s="176" customFormat="1" ht="19.5" customHeight="1" hidden="1">
      <c r="A57" s="65"/>
      <c r="B57" s="66"/>
      <c r="C57" s="57">
        <v>1</v>
      </c>
      <c r="D57" s="63">
        <v>0.27</v>
      </c>
      <c r="E57" s="63" t="s">
        <v>50</v>
      </c>
      <c r="F57" s="60">
        <f t="shared" si="4"/>
        <v>334800</v>
      </c>
      <c r="G57" s="60" t="s">
        <v>50</v>
      </c>
      <c r="H57" s="60">
        <v>334800</v>
      </c>
      <c r="I57" s="60" t="s">
        <v>50</v>
      </c>
    </row>
    <row r="58" spans="1:9" s="176" customFormat="1" ht="19.5" customHeight="1" hidden="1">
      <c r="A58" s="65"/>
      <c r="B58" s="66"/>
      <c r="C58" s="57">
        <v>1</v>
      </c>
      <c r="D58" s="63">
        <v>0.53</v>
      </c>
      <c r="E58" s="63" t="s">
        <v>50</v>
      </c>
      <c r="F58" s="60">
        <f t="shared" si="4"/>
        <v>891800</v>
      </c>
      <c r="G58" s="60" t="s">
        <v>50</v>
      </c>
      <c r="H58" s="60">
        <v>891800</v>
      </c>
      <c r="I58" s="60" t="s">
        <v>50</v>
      </c>
    </row>
    <row r="59" spans="1:9" s="176" customFormat="1" ht="19.5" customHeight="1" hidden="1">
      <c r="A59" s="65"/>
      <c r="B59" s="66"/>
      <c r="C59" s="57">
        <v>1</v>
      </c>
      <c r="D59" s="63">
        <v>0.65</v>
      </c>
      <c r="E59" s="63" t="s">
        <v>50</v>
      </c>
      <c r="F59" s="60">
        <f t="shared" si="4"/>
        <v>1125790</v>
      </c>
      <c r="G59" s="60" t="s">
        <v>50</v>
      </c>
      <c r="H59" s="60">
        <v>1125790</v>
      </c>
      <c r="I59" s="60" t="s">
        <v>50</v>
      </c>
    </row>
    <row r="60" spans="1:9" s="176" customFormat="1" ht="19.5" customHeight="1" hidden="1">
      <c r="A60" s="65"/>
      <c r="B60" s="66"/>
      <c r="C60" s="57">
        <v>1</v>
      </c>
      <c r="D60" s="63">
        <v>0.39</v>
      </c>
      <c r="E60" s="63" t="s">
        <v>50</v>
      </c>
      <c r="F60" s="60">
        <f t="shared" si="4"/>
        <v>648945</v>
      </c>
      <c r="G60" s="60" t="s">
        <v>50</v>
      </c>
      <c r="H60" s="60">
        <v>648945</v>
      </c>
      <c r="I60" s="60" t="s">
        <v>50</v>
      </c>
    </row>
    <row r="61" spans="1:9" s="176" customFormat="1" ht="19.5" customHeight="1" hidden="1">
      <c r="A61" s="65"/>
      <c r="B61" s="66"/>
      <c r="C61" s="57">
        <v>1</v>
      </c>
      <c r="D61" s="63">
        <v>0.87</v>
      </c>
      <c r="E61" s="63" t="s">
        <v>50</v>
      </c>
      <c r="F61" s="60">
        <f t="shared" si="4"/>
        <v>87682</v>
      </c>
      <c r="G61" s="60" t="s">
        <v>50</v>
      </c>
      <c r="H61" s="60">
        <v>87682</v>
      </c>
      <c r="I61" s="60" t="s">
        <v>50</v>
      </c>
    </row>
    <row r="62" spans="1:9" s="176" customFormat="1" ht="19.5" customHeight="1" hidden="1">
      <c r="A62" s="65"/>
      <c r="B62" s="66"/>
      <c r="C62" s="57">
        <v>1</v>
      </c>
      <c r="D62" s="63">
        <v>0.46</v>
      </c>
      <c r="E62" s="63" t="s">
        <v>50</v>
      </c>
      <c r="F62" s="60">
        <f t="shared" si="4"/>
        <v>988200</v>
      </c>
      <c r="G62" s="60" t="s">
        <v>50</v>
      </c>
      <c r="H62" s="60">
        <v>988200</v>
      </c>
      <c r="I62" s="60" t="s">
        <v>50</v>
      </c>
    </row>
    <row r="63" spans="1:9" s="176" customFormat="1" ht="19.5" customHeight="1" hidden="1">
      <c r="A63" s="65"/>
      <c r="B63" s="66"/>
      <c r="C63" s="57">
        <v>1</v>
      </c>
      <c r="D63" s="63">
        <v>0.42</v>
      </c>
      <c r="E63" s="63" t="s">
        <v>50</v>
      </c>
      <c r="F63" s="60">
        <f t="shared" si="4"/>
        <v>828875</v>
      </c>
      <c r="G63" s="60" t="s">
        <v>50</v>
      </c>
      <c r="H63" s="60">
        <v>828875</v>
      </c>
      <c r="I63" s="60" t="s">
        <v>50</v>
      </c>
    </row>
    <row r="64" spans="1:9" s="176" customFormat="1" ht="19.5" customHeight="1" hidden="1">
      <c r="A64" s="65"/>
      <c r="B64" s="66"/>
      <c r="C64" s="57">
        <v>1</v>
      </c>
      <c r="D64" s="63">
        <v>0.29</v>
      </c>
      <c r="E64" s="63" t="s">
        <v>50</v>
      </c>
      <c r="F64" s="60">
        <f t="shared" si="4"/>
        <v>529420</v>
      </c>
      <c r="G64" s="60" t="s">
        <v>50</v>
      </c>
      <c r="H64" s="60">
        <v>529420</v>
      </c>
      <c r="I64" s="60" t="s">
        <v>50</v>
      </c>
    </row>
    <row r="65" spans="1:9" s="176" customFormat="1" ht="19.5" customHeight="1" hidden="1">
      <c r="A65" s="65"/>
      <c r="B65" s="66"/>
      <c r="C65" s="57">
        <v>1</v>
      </c>
      <c r="D65" s="63">
        <v>0.28</v>
      </c>
      <c r="E65" s="63" t="s">
        <v>50</v>
      </c>
      <c r="F65" s="60">
        <f t="shared" si="4"/>
        <v>489020</v>
      </c>
      <c r="G65" s="60" t="s">
        <v>50</v>
      </c>
      <c r="H65" s="60">
        <v>489020</v>
      </c>
      <c r="I65" s="60" t="s">
        <v>50</v>
      </c>
    </row>
    <row r="66" spans="1:9" s="176" customFormat="1" ht="19.5" customHeight="1" hidden="1">
      <c r="A66" s="65"/>
      <c r="B66" s="66"/>
      <c r="C66" s="57">
        <v>1</v>
      </c>
      <c r="D66" s="63">
        <v>0.39</v>
      </c>
      <c r="E66" s="63" t="s">
        <v>50</v>
      </c>
      <c r="F66" s="60">
        <f t="shared" si="4"/>
        <v>713790</v>
      </c>
      <c r="G66" s="60" t="s">
        <v>50</v>
      </c>
      <c r="H66" s="60">
        <v>713790</v>
      </c>
      <c r="I66" s="60" t="s">
        <v>50</v>
      </c>
    </row>
    <row r="67" spans="1:9" s="176" customFormat="1" ht="19.5" customHeight="1" hidden="1">
      <c r="A67" s="65"/>
      <c r="B67" s="66"/>
      <c r="C67" s="57">
        <v>1</v>
      </c>
      <c r="D67" s="63">
        <v>0.31</v>
      </c>
      <c r="E67" s="63" t="s">
        <v>50</v>
      </c>
      <c r="F67" s="60">
        <f t="shared" si="4"/>
        <v>614950</v>
      </c>
      <c r="G67" s="60" t="s">
        <v>50</v>
      </c>
      <c r="H67" s="60">
        <v>614950</v>
      </c>
      <c r="I67" s="60" t="s">
        <v>50</v>
      </c>
    </row>
    <row r="68" spans="1:9" s="176" customFormat="1" ht="19.5" customHeight="1" hidden="1">
      <c r="A68" s="65"/>
      <c r="B68" s="66"/>
      <c r="C68" s="57">
        <v>1</v>
      </c>
      <c r="D68" s="63">
        <v>0.29</v>
      </c>
      <c r="E68" s="63" t="s">
        <v>50</v>
      </c>
      <c r="F68" s="60">
        <f t="shared" si="4"/>
        <v>512325</v>
      </c>
      <c r="G68" s="60" t="s">
        <v>50</v>
      </c>
      <c r="H68" s="60">
        <v>512325</v>
      </c>
      <c r="I68" s="60" t="s">
        <v>50</v>
      </c>
    </row>
    <row r="69" spans="1:9" s="176" customFormat="1" ht="19.5" customHeight="1" hidden="1">
      <c r="A69" s="65"/>
      <c r="B69" s="66"/>
      <c r="C69" s="57">
        <v>1</v>
      </c>
      <c r="D69" s="63">
        <v>0.99</v>
      </c>
      <c r="E69" s="63" t="s">
        <v>50</v>
      </c>
      <c r="F69" s="60">
        <f t="shared" si="4"/>
        <v>1927530</v>
      </c>
      <c r="G69" s="60" t="s">
        <v>50</v>
      </c>
      <c r="H69" s="60">
        <v>1927530</v>
      </c>
      <c r="I69" s="60" t="s">
        <v>50</v>
      </c>
    </row>
    <row r="70" spans="1:9" s="176" customFormat="1" ht="19.5" customHeight="1" hidden="1">
      <c r="A70" s="65"/>
      <c r="B70" s="66"/>
      <c r="C70" s="57">
        <v>1</v>
      </c>
      <c r="D70" s="63">
        <v>0.56</v>
      </c>
      <c r="E70" s="63" t="s">
        <v>50</v>
      </c>
      <c r="F70" s="60">
        <f t="shared" si="4"/>
        <v>1049750</v>
      </c>
      <c r="G70" s="60" t="s">
        <v>50</v>
      </c>
      <c r="H70" s="60">
        <v>1049750</v>
      </c>
      <c r="I70" s="60" t="s">
        <v>50</v>
      </c>
    </row>
    <row r="71" spans="1:9" s="176" customFormat="1" ht="19.5" customHeight="1" hidden="1">
      <c r="A71" s="65"/>
      <c r="B71" s="66"/>
      <c r="C71" s="57">
        <v>1</v>
      </c>
      <c r="D71" s="63">
        <v>0.44</v>
      </c>
      <c r="E71" s="63" t="s">
        <v>50</v>
      </c>
      <c r="F71" s="60">
        <f t="shared" si="4"/>
        <v>723060</v>
      </c>
      <c r="G71" s="60" t="s">
        <v>50</v>
      </c>
      <c r="H71" s="60">
        <v>723060</v>
      </c>
      <c r="I71" s="60" t="s">
        <v>50</v>
      </c>
    </row>
    <row r="72" spans="1:9" s="176" customFormat="1" ht="19.5" customHeight="1" hidden="1">
      <c r="A72" s="65"/>
      <c r="B72" s="66"/>
      <c r="C72" s="57">
        <v>1</v>
      </c>
      <c r="D72" s="63">
        <v>0.12</v>
      </c>
      <c r="E72" s="63" t="s">
        <v>50</v>
      </c>
      <c r="F72" s="60">
        <f t="shared" si="4"/>
        <v>144400</v>
      </c>
      <c r="G72" s="60" t="s">
        <v>50</v>
      </c>
      <c r="H72" s="60">
        <v>144400</v>
      </c>
      <c r="I72" s="60" t="s">
        <v>50</v>
      </c>
    </row>
    <row r="73" spans="1:9" s="176" customFormat="1" ht="19.5" customHeight="1" hidden="1">
      <c r="A73" s="65"/>
      <c r="B73" s="66"/>
      <c r="C73" s="57">
        <v>1</v>
      </c>
      <c r="D73" s="63">
        <v>0.27</v>
      </c>
      <c r="E73" s="63" t="s">
        <v>50</v>
      </c>
      <c r="F73" s="60">
        <f t="shared" si="4"/>
        <v>464015</v>
      </c>
      <c r="G73" s="60" t="s">
        <v>50</v>
      </c>
      <c r="H73" s="60">
        <v>464015</v>
      </c>
      <c r="I73" s="60" t="s">
        <v>50</v>
      </c>
    </row>
    <row r="74" spans="1:9" s="176" customFormat="1" ht="19.5" customHeight="1" hidden="1">
      <c r="A74" s="65"/>
      <c r="B74" s="66"/>
      <c r="C74" s="57">
        <v>1</v>
      </c>
      <c r="D74" s="63">
        <v>0.24</v>
      </c>
      <c r="E74" s="63" t="s">
        <v>50</v>
      </c>
      <c r="F74" s="60">
        <f t="shared" si="4"/>
        <v>685900</v>
      </c>
      <c r="G74" s="60" t="s">
        <v>50</v>
      </c>
      <c r="H74" s="60">
        <v>685900</v>
      </c>
      <c r="I74" s="60" t="s">
        <v>50</v>
      </c>
    </row>
    <row r="75" spans="1:9" s="176" customFormat="1" ht="19.5" customHeight="1" hidden="1">
      <c r="A75" s="65"/>
      <c r="B75" s="66"/>
      <c r="C75" s="57">
        <v>1</v>
      </c>
      <c r="D75" s="63">
        <v>0.22</v>
      </c>
      <c r="E75" s="63" t="s">
        <v>50</v>
      </c>
      <c r="F75" s="60">
        <f t="shared" si="4"/>
        <v>288360</v>
      </c>
      <c r="G75" s="60" t="s">
        <v>50</v>
      </c>
      <c r="H75" s="60">
        <v>288360</v>
      </c>
      <c r="I75" s="60" t="s">
        <v>50</v>
      </c>
    </row>
    <row r="76" spans="1:9" s="176" customFormat="1" ht="19.5" customHeight="1" hidden="1">
      <c r="A76" s="65"/>
      <c r="B76" s="66"/>
      <c r="C76" s="57">
        <v>1</v>
      </c>
      <c r="D76" s="63">
        <v>0.06</v>
      </c>
      <c r="E76" s="63" t="s">
        <v>50</v>
      </c>
      <c r="F76" s="60">
        <f t="shared" si="4"/>
        <v>98842</v>
      </c>
      <c r="G76" s="60" t="s">
        <v>50</v>
      </c>
      <c r="H76" s="60">
        <v>98842</v>
      </c>
      <c r="I76" s="60" t="s">
        <v>50</v>
      </c>
    </row>
    <row r="77" spans="1:9" s="176" customFormat="1" ht="19.5" customHeight="1" hidden="1">
      <c r="A77" s="65"/>
      <c r="B77" s="66"/>
      <c r="C77" s="57">
        <v>1</v>
      </c>
      <c r="D77" s="63">
        <v>0.03</v>
      </c>
      <c r="E77" s="63" t="s">
        <v>50</v>
      </c>
      <c r="F77" s="60">
        <f t="shared" si="4"/>
        <v>52787</v>
      </c>
      <c r="G77" s="60" t="s">
        <v>50</v>
      </c>
      <c r="H77" s="60">
        <v>52787</v>
      </c>
      <c r="I77" s="60" t="s">
        <v>50</v>
      </c>
    </row>
    <row r="78" spans="1:9" s="176" customFormat="1" ht="19.5" customHeight="1" hidden="1">
      <c r="A78" s="65"/>
      <c r="B78" s="66"/>
      <c r="C78" s="57">
        <v>1</v>
      </c>
      <c r="D78" s="63">
        <v>0.28</v>
      </c>
      <c r="E78" s="63" t="s">
        <v>50</v>
      </c>
      <c r="F78" s="60">
        <f t="shared" si="4"/>
        <v>337620</v>
      </c>
      <c r="G78" s="60" t="s">
        <v>50</v>
      </c>
      <c r="H78" s="60">
        <v>337620</v>
      </c>
      <c r="I78" s="60" t="s">
        <v>50</v>
      </c>
    </row>
    <row r="79" spans="1:9" s="176" customFormat="1" ht="19.5" customHeight="1" hidden="1">
      <c r="A79" s="65"/>
      <c r="B79" s="66"/>
      <c r="C79" s="57">
        <v>1</v>
      </c>
      <c r="D79" s="63">
        <v>0.08</v>
      </c>
      <c r="E79" s="63" t="s">
        <v>50</v>
      </c>
      <c r="F79" s="60">
        <f t="shared" si="4"/>
        <v>99960</v>
      </c>
      <c r="G79" s="60" t="s">
        <v>50</v>
      </c>
      <c r="H79" s="60">
        <v>99960</v>
      </c>
      <c r="I79" s="60" t="s">
        <v>50</v>
      </c>
    </row>
    <row r="80" spans="1:9" s="176" customFormat="1" ht="19.5" customHeight="1" hidden="1">
      <c r="A80" s="65"/>
      <c r="B80" s="66"/>
      <c r="C80" s="57">
        <v>1</v>
      </c>
      <c r="D80" s="63">
        <v>0.35</v>
      </c>
      <c r="E80" s="63" t="s">
        <v>50</v>
      </c>
      <c r="F80" s="60">
        <f t="shared" si="4"/>
        <v>438139</v>
      </c>
      <c r="G80" s="60" t="s">
        <v>50</v>
      </c>
      <c r="H80" s="60">
        <v>438139</v>
      </c>
      <c r="I80" s="60" t="s">
        <v>50</v>
      </c>
    </row>
    <row r="81" spans="1:9" s="176" customFormat="1" ht="19.5" customHeight="1" hidden="1">
      <c r="A81" s="65"/>
      <c r="B81" s="66"/>
      <c r="C81" s="57">
        <v>1</v>
      </c>
      <c r="D81" s="63">
        <v>0.36</v>
      </c>
      <c r="E81" s="63" t="s">
        <v>50</v>
      </c>
      <c r="F81" s="60">
        <f t="shared" si="4"/>
        <v>690100</v>
      </c>
      <c r="G81" s="60" t="s">
        <v>50</v>
      </c>
      <c r="H81" s="60">
        <v>690100</v>
      </c>
      <c r="I81" s="60" t="s">
        <v>50</v>
      </c>
    </row>
    <row r="82" spans="1:9" s="176" customFormat="1" ht="19.5" customHeight="1" hidden="1">
      <c r="A82" s="65"/>
      <c r="B82" s="66"/>
      <c r="C82" s="57">
        <v>1</v>
      </c>
      <c r="D82" s="63">
        <v>0.3</v>
      </c>
      <c r="E82" s="63" t="s">
        <v>50</v>
      </c>
      <c r="F82" s="60">
        <f t="shared" si="4"/>
        <v>386910</v>
      </c>
      <c r="G82" s="60" t="s">
        <v>50</v>
      </c>
      <c r="H82" s="60">
        <v>386910</v>
      </c>
      <c r="I82" s="60" t="s">
        <v>50</v>
      </c>
    </row>
    <row r="83" spans="1:9" s="176" customFormat="1" ht="19.5" customHeight="1" hidden="1">
      <c r="A83" s="65"/>
      <c r="B83" s="66"/>
      <c r="C83" s="57">
        <v>1</v>
      </c>
      <c r="D83" s="63">
        <v>0.06</v>
      </c>
      <c r="E83" s="63" t="s">
        <v>50</v>
      </c>
      <c r="F83" s="60">
        <f t="shared" si="4"/>
        <v>68133</v>
      </c>
      <c r="G83" s="60" t="s">
        <v>50</v>
      </c>
      <c r="H83" s="60">
        <v>68133</v>
      </c>
      <c r="I83" s="60" t="s">
        <v>50</v>
      </c>
    </row>
    <row r="84" spans="1:9" s="176" customFormat="1" ht="19.5" customHeight="1" hidden="1">
      <c r="A84" s="65"/>
      <c r="B84" s="66"/>
      <c r="C84" s="57">
        <v>1</v>
      </c>
      <c r="D84" s="63">
        <v>0.57</v>
      </c>
      <c r="E84" s="63" t="s">
        <v>50</v>
      </c>
      <c r="F84" s="60">
        <f t="shared" si="4"/>
        <v>1024279</v>
      </c>
      <c r="G84" s="60" t="s">
        <v>50</v>
      </c>
      <c r="H84" s="60">
        <v>1024279</v>
      </c>
      <c r="I84" s="60" t="s">
        <v>50</v>
      </c>
    </row>
    <row r="85" spans="1:9" s="176" customFormat="1" ht="19.5" customHeight="1" hidden="1">
      <c r="A85" s="65"/>
      <c r="B85" s="66"/>
      <c r="C85" s="57">
        <v>1</v>
      </c>
      <c r="D85" s="63">
        <v>0.24</v>
      </c>
      <c r="E85" s="63" t="s">
        <v>50</v>
      </c>
      <c r="F85" s="60">
        <f t="shared" si="4"/>
        <v>298200</v>
      </c>
      <c r="G85" s="60" t="s">
        <v>50</v>
      </c>
      <c r="H85" s="60">
        <v>298200</v>
      </c>
      <c r="I85" s="60" t="s">
        <v>50</v>
      </c>
    </row>
    <row r="86" spans="1:9" s="176" customFormat="1" ht="19.5" customHeight="1" hidden="1">
      <c r="A86" s="65"/>
      <c r="B86" s="66"/>
      <c r="C86" s="57">
        <v>1</v>
      </c>
      <c r="D86" s="63">
        <v>0.98</v>
      </c>
      <c r="E86" s="63" t="s">
        <v>50</v>
      </c>
      <c r="F86" s="60">
        <f t="shared" si="4"/>
        <v>856704</v>
      </c>
      <c r="G86" s="60" t="s">
        <v>50</v>
      </c>
      <c r="H86" s="60">
        <v>856704</v>
      </c>
      <c r="I86" s="60" t="s">
        <v>50</v>
      </c>
    </row>
    <row r="87" spans="1:9" s="176" customFormat="1" ht="19.5" customHeight="1" hidden="1">
      <c r="A87" s="65"/>
      <c r="B87" s="66"/>
      <c r="C87" s="57">
        <v>1</v>
      </c>
      <c r="D87" s="63">
        <v>0.06</v>
      </c>
      <c r="E87" s="63" t="s">
        <v>50</v>
      </c>
      <c r="F87" s="60">
        <f t="shared" si="4"/>
        <v>82911</v>
      </c>
      <c r="G87" s="60" t="s">
        <v>50</v>
      </c>
      <c r="H87" s="60">
        <v>82911</v>
      </c>
      <c r="I87" s="60" t="s">
        <v>50</v>
      </c>
    </row>
    <row r="88" spans="1:9" s="176" customFormat="1" ht="19.5" customHeight="1" hidden="1">
      <c r="A88" s="65"/>
      <c r="B88" s="66"/>
      <c r="C88" s="57">
        <v>1</v>
      </c>
      <c r="D88" s="63">
        <v>0.41</v>
      </c>
      <c r="E88" s="63" t="s">
        <v>50</v>
      </c>
      <c r="F88" s="60">
        <f t="shared" si="4"/>
        <v>681100</v>
      </c>
      <c r="G88" s="60" t="s">
        <v>50</v>
      </c>
      <c r="H88" s="60">
        <v>681100</v>
      </c>
      <c r="I88" s="60" t="s">
        <v>50</v>
      </c>
    </row>
    <row r="89" spans="1:9" s="176" customFormat="1" ht="19.5" customHeight="1" hidden="1">
      <c r="A89" s="65"/>
      <c r="B89" s="66"/>
      <c r="C89" s="57">
        <v>1</v>
      </c>
      <c r="D89" s="63">
        <v>0.57</v>
      </c>
      <c r="E89" s="63" t="s">
        <v>50</v>
      </c>
      <c r="F89" s="60">
        <f t="shared" si="4"/>
        <v>1137150</v>
      </c>
      <c r="G89" s="60" t="s">
        <v>50</v>
      </c>
      <c r="H89" s="60">
        <v>1137150</v>
      </c>
      <c r="I89" s="60" t="s">
        <v>50</v>
      </c>
    </row>
    <row r="90" spans="1:9" s="176" customFormat="1" ht="19.5" customHeight="1" hidden="1">
      <c r="A90" s="65"/>
      <c r="B90" s="66"/>
      <c r="C90" s="57">
        <v>1</v>
      </c>
      <c r="D90" s="63">
        <v>0.29</v>
      </c>
      <c r="E90" s="63" t="s">
        <v>50</v>
      </c>
      <c r="F90" s="60">
        <f t="shared" si="4"/>
        <v>1116250</v>
      </c>
      <c r="G90" s="60" t="s">
        <v>50</v>
      </c>
      <c r="H90" s="60">
        <v>1116250</v>
      </c>
      <c r="I90" s="60" t="s">
        <v>50</v>
      </c>
    </row>
    <row r="91" spans="1:9" s="176" customFormat="1" ht="19.5" customHeight="1" hidden="1">
      <c r="A91" s="65"/>
      <c r="B91" s="66"/>
      <c r="C91" s="57">
        <v>1</v>
      </c>
      <c r="D91" s="63">
        <v>0.52</v>
      </c>
      <c r="E91" s="63" t="s">
        <v>50</v>
      </c>
      <c r="F91" s="60">
        <f t="shared" si="4"/>
        <v>1432200</v>
      </c>
      <c r="G91" s="60" t="s">
        <v>50</v>
      </c>
      <c r="H91" s="60">
        <v>1432200</v>
      </c>
      <c r="I91" s="60" t="s">
        <v>50</v>
      </c>
    </row>
    <row r="92" spans="1:9" s="176" customFormat="1" ht="19.5" customHeight="1" hidden="1">
      <c r="A92" s="65"/>
      <c r="B92" s="66"/>
      <c r="C92" s="57">
        <v>1</v>
      </c>
      <c r="D92" s="63">
        <v>0.53</v>
      </c>
      <c r="E92" s="63" t="s">
        <v>50</v>
      </c>
      <c r="F92" s="60">
        <f t="shared" si="4"/>
        <v>973080</v>
      </c>
      <c r="G92" s="60" t="s">
        <v>50</v>
      </c>
      <c r="H92" s="60">
        <v>973080</v>
      </c>
      <c r="I92" s="60" t="s">
        <v>50</v>
      </c>
    </row>
    <row r="93" spans="1:9" s="176" customFormat="1" ht="19.5" customHeight="1" hidden="1">
      <c r="A93" s="65"/>
      <c r="B93" s="66"/>
      <c r="C93" s="57">
        <v>1</v>
      </c>
      <c r="D93" s="63">
        <v>0.52</v>
      </c>
      <c r="E93" s="63" t="s">
        <v>50</v>
      </c>
      <c r="F93" s="60">
        <f t="shared" si="4"/>
        <v>950400</v>
      </c>
      <c r="G93" s="60" t="s">
        <v>50</v>
      </c>
      <c r="H93" s="60">
        <v>950400</v>
      </c>
      <c r="I93" s="60" t="s">
        <v>50</v>
      </c>
    </row>
    <row r="94" spans="1:9" s="176" customFormat="1" ht="19.5" customHeight="1" hidden="1">
      <c r="A94" s="65"/>
      <c r="B94" s="66"/>
      <c r="C94" s="57">
        <v>1</v>
      </c>
      <c r="D94" s="63">
        <v>0.47</v>
      </c>
      <c r="E94" s="63" t="s">
        <v>50</v>
      </c>
      <c r="F94" s="60">
        <f t="shared" si="4"/>
        <v>636500</v>
      </c>
      <c r="G94" s="60" t="s">
        <v>50</v>
      </c>
      <c r="H94" s="60">
        <v>636500</v>
      </c>
      <c r="I94" s="60" t="s">
        <v>50</v>
      </c>
    </row>
    <row r="95" spans="1:9" s="176" customFormat="1" ht="27" customHeight="1">
      <c r="A95" s="627" t="s">
        <v>673</v>
      </c>
      <c r="B95" s="628"/>
      <c r="C95" s="57" t="s">
        <v>217</v>
      </c>
      <c r="D95" s="63" t="s">
        <v>217</v>
      </c>
      <c r="E95" s="63" t="s">
        <v>217</v>
      </c>
      <c r="F95" s="60" t="s">
        <v>218</v>
      </c>
      <c r="G95" s="60" t="s">
        <v>50</v>
      </c>
      <c r="H95" s="60" t="s">
        <v>219</v>
      </c>
      <c r="I95" s="60" t="s">
        <v>220</v>
      </c>
    </row>
    <row r="96" spans="1:9" s="176" customFormat="1" ht="27" customHeight="1">
      <c r="A96" s="627" t="s">
        <v>674</v>
      </c>
      <c r="B96" s="628"/>
      <c r="C96" s="57" t="s">
        <v>217</v>
      </c>
      <c r="D96" s="63" t="s">
        <v>217</v>
      </c>
      <c r="E96" s="63" t="s">
        <v>217</v>
      </c>
      <c r="F96" s="60" t="s">
        <v>0</v>
      </c>
      <c r="G96" s="60" t="s">
        <v>50</v>
      </c>
      <c r="H96" s="60" t="s">
        <v>219</v>
      </c>
      <c r="I96" s="60" t="s">
        <v>219</v>
      </c>
    </row>
    <row r="97" spans="1:9" s="176" customFormat="1" ht="27" customHeight="1">
      <c r="A97" s="627" t="s">
        <v>675</v>
      </c>
      <c r="B97" s="628"/>
      <c r="C97" s="57">
        <f aca="true" t="shared" si="5" ref="C97:I97">SUM(C98)</f>
        <v>1</v>
      </c>
      <c r="D97" s="63">
        <f t="shared" si="5"/>
        <v>0</v>
      </c>
      <c r="E97" s="63">
        <f t="shared" si="5"/>
        <v>0.03</v>
      </c>
      <c r="F97" s="60">
        <f t="shared" si="5"/>
        <v>1000000</v>
      </c>
      <c r="G97" s="60" t="s">
        <v>50</v>
      </c>
      <c r="H97" s="60" t="s">
        <v>50</v>
      </c>
      <c r="I97" s="60">
        <f t="shared" si="5"/>
        <v>1000000</v>
      </c>
    </row>
    <row r="98" spans="1:9" s="176" customFormat="1" ht="19.5" customHeight="1" hidden="1">
      <c r="A98" s="65"/>
      <c r="B98" s="66"/>
      <c r="C98" s="57">
        <v>1</v>
      </c>
      <c r="D98" s="63" t="s">
        <v>187</v>
      </c>
      <c r="E98" s="63">
        <v>0.03</v>
      </c>
      <c r="F98" s="60">
        <f>SUM(G98:I98)</f>
        <v>1000000</v>
      </c>
      <c r="G98" s="60" t="s">
        <v>50</v>
      </c>
      <c r="H98" s="60" t="s">
        <v>189</v>
      </c>
      <c r="I98" s="61">
        <v>1000000</v>
      </c>
    </row>
    <row r="99" spans="1:9" s="176" customFormat="1" ht="27" customHeight="1">
      <c r="A99" s="627" t="s">
        <v>676</v>
      </c>
      <c r="B99" s="628"/>
      <c r="C99" s="57" t="s">
        <v>217</v>
      </c>
      <c r="D99" s="63" t="s">
        <v>217</v>
      </c>
      <c r="E99" s="63" t="s">
        <v>217</v>
      </c>
      <c r="F99" s="60" t="s">
        <v>218</v>
      </c>
      <c r="G99" s="60" t="s">
        <v>50</v>
      </c>
      <c r="H99" s="60" t="s">
        <v>219</v>
      </c>
      <c r="I99" s="61" t="s">
        <v>220</v>
      </c>
    </row>
    <row r="100" spans="1:9" s="176" customFormat="1" ht="27" customHeight="1">
      <c r="A100" s="627" t="s">
        <v>677</v>
      </c>
      <c r="B100" s="628"/>
      <c r="C100" s="57" t="s">
        <v>217</v>
      </c>
      <c r="D100" s="63" t="s">
        <v>217</v>
      </c>
      <c r="E100" s="63" t="s">
        <v>217</v>
      </c>
      <c r="F100" s="60" t="s">
        <v>0</v>
      </c>
      <c r="G100" s="60" t="s">
        <v>50</v>
      </c>
      <c r="H100" s="60" t="s">
        <v>219</v>
      </c>
      <c r="I100" s="61" t="s">
        <v>219</v>
      </c>
    </row>
    <row r="101" spans="1:9" s="176" customFormat="1" ht="27" customHeight="1">
      <c r="A101" s="627" t="s">
        <v>678</v>
      </c>
      <c r="B101" s="628"/>
      <c r="C101" s="57">
        <f aca="true" t="shared" si="6" ref="C101:I101">SUM(C102:C117)</f>
        <v>16</v>
      </c>
      <c r="D101" s="63">
        <f t="shared" si="6"/>
        <v>56.063</v>
      </c>
      <c r="E101" s="63" t="s">
        <v>213</v>
      </c>
      <c r="F101" s="60">
        <f>SUM(G101:I101)</f>
        <v>105459326</v>
      </c>
      <c r="G101" s="60" t="s">
        <v>50</v>
      </c>
      <c r="H101" s="60">
        <f t="shared" si="6"/>
        <v>74140822</v>
      </c>
      <c r="I101" s="60">
        <f t="shared" si="6"/>
        <v>31318504</v>
      </c>
    </row>
    <row r="102" spans="1:9" s="176" customFormat="1" ht="19.5" customHeight="1" hidden="1">
      <c r="A102" s="65"/>
      <c r="B102" s="66"/>
      <c r="C102" s="57">
        <v>1</v>
      </c>
      <c r="D102" s="63">
        <v>10.33</v>
      </c>
      <c r="E102" s="63"/>
      <c r="F102" s="60"/>
      <c r="G102" s="60" t="s">
        <v>50</v>
      </c>
      <c r="H102" s="60"/>
      <c r="I102" s="61">
        <v>15164966</v>
      </c>
    </row>
    <row r="103" spans="1:9" s="176" customFormat="1" ht="19.5" customHeight="1" hidden="1">
      <c r="A103" s="65"/>
      <c r="B103" s="66"/>
      <c r="C103" s="57">
        <v>1</v>
      </c>
      <c r="D103" s="63">
        <v>2.23</v>
      </c>
      <c r="E103" s="63"/>
      <c r="F103" s="60"/>
      <c r="G103" s="60" t="s">
        <v>50</v>
      </c>
      <c r="H103" s="60"/>
      <c r="I103" s="61">
        <v>14215538</v>
      </c>
    </row>
    <row r="104" spans="1:9" s="176" customFormat="1" ht="19.5" customHeight="1" hidden="1">
      <c r="A104" s="65"/>
      <c r="B104" s="66"/>
      <c r="C104" s="57">
        <v>1</v>
      </c>
      <c r="D104" s="63">
        <v>3.921</v>
      </c>
      <c r="E104" s="63"/>
      <c r="F104" s="60"/>
      <c r="G104" s="60" t="s">
        <v>50</v>
      </c>
      <c r="H104" s="60">
        <v>5871208</v>
      </c>
      <c r="I104" s="61"/>
    </row>
    <row r="105" spans="1:9" s="176" customFormat="1" ht="19.5" customHeight="1" hidden="1">
      <c r="A105" s="65"/>
      <c r="B105" s="66"/>
      <c r="C105" s="57">
        <v>1</v>
      </c>
      <c r="D105" s="63">
        <v>5.143</v>
      </c>
      <c r="E105" s="63"/>
      <c r="F105" s="60"/>
      <c r="G105" s="60" t="s">
        <v>50</v>
      </c>
      <c r="H105" s="60">
        <v>6187113</v>
      </c>
      <c r="I105" s="61"/>
    </row>
    <row r="106" spans="1:9" s="176" customFormat="1" ht="19.5" customHeight="1" hidden="1">
      <c r="A106" s="65"/>
      <c r="B106" s="66"/>
      <c r="C106" s="57">
        <v>1</v>
      </c>
      <c r="D106" s="63">
        <v>3.504</v>
      </c>
      <c r="E106" s="63"/>
      <c r="F106" s="60"/>
      <c r="G106" s="60" t="s">
        <v>50</v>
      </c>
      <c r="H106" s="60">
        <v>6126000</v>
      </c>
      <c r="I106" s="61"/>
    </row>
    <row r="107" spans="1:9" s="176" customFormat="1" ht="19.5" customHeight="1" hidden="1">
      <c r="A107" s="65"/>
      <c r="B107" s="66"/>
      <c r="C107" s="57">
        <v>1</v>
      </c>
      <c r="D107" s="63">
        <v>4.663</v>
      </c>
      <c r="E107" s="63"/>
      <c r="F107" s="60"/>
      <c r="G107" s="60" t="s">
        <v>50</v>
      </c>
      <c r="H107" s="60">
        <v>6435000</v>
      </c>
      <c r="I107" s="61"/>
    </row>
    <row r="108" spans="1:9" s="176" customFormat="1" ht="19.5" customHeight="1" hidden="1">
      <c r="A108" s="65"/>
      <c r="B108" s="66"/>
      <c r="C108" s="57">
        <v>1</v>
      </c>
      <c r="D108" s="63">
        <v>4.697</v>
      </c>
      <c r="E108" s="63"/>
      <c r="F108" s="60"/>
      <c r="G108" s="60" t="s">
        <v>50</v>
      </c>
      <c r="H108" s="60">
        <v>7143116</v>
      </c>
      <c r="I108" s="61"/>
    </row>
    <row r="109" spans="1:9" s="176" customFormat="1" ht="19.5" customHeight="1" hidden="1">
      <c r="A109" s="65"/>
      <c r="B109" s="66"/>
      <c r="C109" s="57">
        <v>1</v>
      </c>
      <c r="D109" s="63">
        <v>2.39</v>
      </c>
      <c r="E109" s="63"/>
      <c r="F109" s="60"/>
      <c r="G109" s="60" t="s">
        <v>50</v>
      </c>
      <c r="H109" s="60">
        <v>4484450</v>
      </c>
      <c r="I109" s="61"/>
    </row>
    <row r="110" spans="1:9" s="176" customFormat="1" ht="19.5" customHeight="1" hidden="1">
      <c r="A110" s="65"/>
      <c r="B110" s="66"/>
      <c r="C110" s="57">
        <v>1</v>
      </c>
      <c r="D110" s="63">
        <v>5.05</v>
      </c>
      <c r="E110" s="63"/>
      <c r="F110" s="60"/>
      <c r="G110" s="60" t="s">
        <v>50</v>
      </c>
      <c r="H110" s="60">
        <v>7918965</v>
      </c>
      <c r="I110" s="61"/>
    </row>
    <row r="111" spans="1:9" s="176" customFormat="1" ht="19.5" customHeight="1" hidden="1">
      <c r="A111" s="65"/>
      <c r="B111" s="66"/>
      <c r="C111" s="57">
        <v>1</v>
      </c>
      <c r="D111" s="63">
        <v>0.982</v>
      </c>
      <c r="E111" s="63"/>
      <c r="F111" s="60"/>
      <c r="G111" s="60" t="s">
        <v>50</v>
      </c>
      <c r="H111" s="60">
        <v>3930000</v>
      </c>
      <c r="I111" s="61"/>
    </row>
    <row r="112" spans="1:9" s="176" customFormat="1" ht="19.5" customHeight="1" hidden="1">
      <c r="A112" s="65"/>
      <c r="B112" s="66"/>
      <c r="C112" s="57">
        <v>1</v>
      </c>
      <c r="D112" s="63">
        <v>3.028</v>
      </c>
      <c r="E112" s="63"/>
      <c r="F112" s="60"/>
      <c r="G112" s="60" t="s">
        <v>50</v>
      </c>
      <c r="H112" s="60">
        <v>5859970</v>
      </c>
      <c r="I112" s="61"/>
    </row>
    <row r="113" spans="1:9" s="176" customFormat="1" ht="19.5" customHeight="1" hidden="1">
      <c r="A113" s="65"/>
      <c r="B113" s="66"/>
      <c r="C113" s="57">
        <v>1</v>
      </c>
      <c r="D113" s="63">
        <v>2.361</v>
      </c>
      <c r="E113" s="63"/>
      <c r="F113" s="60"/>
      <c r="G113" s="60" t="s">
        <v>50</v>
      </c>
      <c r="H113" s="60">
        <v>5070000</v>
      </c>
      <c r="I113" s="61"/>
    </row>
    <row r="114" spans="1:9" s="176" customFormat="1" ht="19.5" customHeight="1" hidden="1">
      <c r="A114" s="65"/>
      <c r="B114" s="66"/>
      <c r="C114" s="57">
        <v>1</v>
      </c>
      <c r="D114" s="63">
        <v>2.394</v>
      </c>
      <c r="E114" s="63"/>
      <c r="F114" s="60"/>
      <c r="G114" s="60" t="s">
        <v>50</v>
      </c>
      <c r="H114" s="60">
        <v>3475000</v>
      </c>
      <c r="I114" s="61"/>
    </row>
    <row r="115" spans="1:9" s="176" customFormat="1" ht="19.5" customHeight="1" hidden="1">
      <c r="A115" s="65"/>
      <c r="B115" s="66"/>
      <c r="C115" s="57">
        <v>1</v>
      </c>
      <c r="D115" s="63">
        <v>0.718</v>
      </c>
      <c r="E115" s="63"/>
      <c r="F115" s="60"/>
      <c r="G115" s="60" t="s">
        <v>50</v>
      </c>
      <c r="H115" s="60"/>
      <c r="I115" s="61">
        <v>1938000</v>
      </c>
    </row>
    <row r="116" spans="1:9" s="176" customFormat="1" ht="19.5" customHeight="1" hidden="1">
      <c r="A116" s="65"/>
      <c r="B116" s="66"/>
      <c r="C116" s="57">
        <v>1</v>
      </c>
      <c r="D116" s="63">
        <v>3.267</v>
      </c>
      <c r="E116" s="63"/>
      <c r="F116" s="60"/>
      <c r="G116" s="60" t="s">
        <v>50</v>
      </c>
      <c r="H116" s="60">
        <v>7680000</v>
      </c>
      <c r="I116" s="61"/>
    </row>
    <row r="117" spans="1:9" s="176" customFormat="1" ht="19.5" customHeight="1" hidden="1">
      <c r="A117" s="65"/>
      <c r="B117" s="66"/>
      <c r="C117" s="57">
        <v>1</v>
      </c>
      <c r="D117" s="63">
        <v>1.385</v>
      </c>
      <c r="E117" s="63"/>
      <c r="F117" s="60"/>
      <c r="G117" s="60" t="s">
        <v>50</v>
      </c>
      <c r="H117" s="60">
        <v>3960000</v>
      </c>
      <c r="I117" s="61"/>
    </row>
    <row r="118" spans="1:9" s="176" customFormat="1" ht="27" customHeight="1" thickBot="1">
      <c r="A118" s="621" t="s">
        <v>679</v>
      </c>
      <c r="B118" s="622"/>
      <c r="C118" s="67">
        <v>12</v>
      </c>
      <c r="D118" s="68">
        <f>SUM(D119:D128)+B137+B138</f>
        <v>39.02</v>
      </c>
      <c r="E118" s="68" t="s">
        <v>213</v>
      </c>
      <c r="F118" s="69">
        <f>SUM(F119:F128)+C137+C138</f>
        <v>93095986</v>
      </c>
      <c r="G118" s="69">
        <f>C137+C138</f>
        <v>8427000</v>
      </c>
      <c r="H118" s="69">
        <f>SUM(H119:H128)</f>
        <v>84668986</v>
      </c>
      <c r="I118" s="69" t="s">
        <v>50</v>
      </c>
    </row>
    <row r="119" spans="1:11" ht="40.5" customHeight="1" hidden="1">
      <c r="A119" s="54"/>
      <c r="B119" s="55"/>
      <c r="C119" s="57">
        <v>1</v>
      </c>
      <c r="D119" s="58">
        <v>4.9</v>
      </c>
      <c r="E119" s="58" t="s">
        <v>187</v>
      </c>
      <c r="F119" s="60">
        <f aca="true" t="shared" si="7" ref="F119:F128">SUM(G119:I119)</f>
        <v>13630000</v>
      </c>
      <c r="G119" s="60" t="s">
        <v>50</v>
      </c>
      <c r="H119" s="60">
        <v>13630000</v>
      </c>
      <c r="I119" s="61" t="s">
        <v>50</v>
      </c>
      <c r="K119" s="176"/>
    </row>
    <row r="120" spans="1:11" ht="40.5" customHeight="1" hidden="1">
      <c r="A120" s="54"/>
      <c r="B120" s="55"/>
      <c r="C120" s="57">
        <v>1</v>
      </c>
      <c r="D120" s="58">
        <v>0.45</v>
      </c>
      <c r="E120" s="58" t="s">
        <v>187</v>
      </c>
      <c r="F120" s="60">
        <f t="shared" si="7"/>
        <v>5439000</v>
      </c>
      <c r="G120" s="60" t="s">
        <v>50</v>
      </c>
      <c r="H120" s="60">
        <v>5439000</v>
      </c>
      <c r="I120" s="61" t="s">
        <v>50</v>
      </c>
      <c r="K120" s="176"/>
    </row>
    <row r="121" spans="1:11" ht="40.5" customHeight="1" hidden="1">
      <c r="A121" s="54"/>
      <c r="B121" s="55"/>
      <c r="C121" s="57">
        <v>1</v>
      </c>
      <c r="D121" s="58">
        <v>2.1</v>
      </c>
      <c r="E121" s="58" t="s">
        <v>187</v>
      </c>
      <c r="F121" s="60">
        <f t="shared" si="7"/>
        <v>8723398</v>
      </c>
      <c r="G121" s="60" t="s">
        <v>50</v>
      </c>
      <c r="H121" s="60">
        <v>8723398</v>
      </c>
      <c r="I121" s="61" t="s">
        <v>50</v>
      </c>
      <c r="K121" s="176"/>
    </row>
    <row r="122" spans="1:11" ht="40.5" customHeight="1" hidden="1">
      <c r="A122" s="54"/>
      <c r="B122" s="55"/>
      <c r="C122" s="57">
        <v>1</v>
      </c>
      <c r="D122" s="58">
        <v>0.3</v>
      </c>
      <c r="E122" s="58" t="s">
        <v>187</v>
      </c>
      <c r="F122" s="60">
        <f t="shared" si="7"/>
        <v>6478409</v>
      </c>
      <c r="G122" s="60" t="s">
        <v>50</v>
      </c>
      <c r="H122" s="60">
        <v>6478409</v>
      </c>
      <c r="I122" s="61" t="s">
        <v>50</v>
      </c>
      <c r="K122" s="176"/>
    </row>
    <row r="123" spans="1:11" ht="40.5" customHeight="1" hidden="1">
      <c r="A123" s="54"/>
      <c r="B123" s="55"/>
      <c r="C123" s="57">
        <v>1</v>
      </c>
      <c r="D123" s="58">
        <v>4.45</v>
      </c>
      <c r="E123" s="58" t="s">
        <v>187</v>
      </c>
      <c r="F123" s="60">
        <f t="shared" si="7"/>
        <v>6700000</v>
      </c>
      <c r="G123" s="60" t="s">
        <v>50</v>
      </c>
      <c r="H123" s="60">
        <v>6700000</v>
      </c>
      <c r="I123" s="61" t="s">
        <v>50</v>
      </c>
      <c r="K123" s="176"/>
    </row>
    <row r="124" spans="1:11" ht="40.5" customHeight="1" hidden="1">
      <c r="A124" s="54"/>
      <c r="B124" s="55"/>
      <c r="C124" s="57">
        <v>1</v>
      </c>
      <c r="D124" s="58">
        <v>3.45</v>
      </c>
      <c r="E124" s="58" t="s">
        <v>187</v>
      </c>
      <c r="F124" s="60">
        <f t="shared" si="7"/>
        <v>8980000</v>
      </c>
      <c r="G124" s="60" t="s">
        <v>50</v>
      </c>
      <c r="H124" s="60">
        <v>8980000</v>
      </c>
      <c r="I124" s="61" t="s">
        <v>50</v>
      </c>
      <c r="K124" s="176"/>
    </row>
    <row r="125" spans="1:11" ht="40.5" customHeight="1" hidden="1">
      <c r="A125" s="54"/>
      <c r="B125" s="55"/>
      <c r="C125" s="57">
        <v>1</v>
      </c>
      <c r="D125" s="58">
        <v>3.4</v>
      </c>
      <c r="E125" s="58" t="s">
        <v>187</v>
      </c>
      <c r="F125" s="60">
        <f t="shared" si="7"/>
        <v>8980000</v>
      </c>
      <c r="G125" s="60" t="s">
        <v>50</v>
      </c>
      <c r="H125" s="60">
        <v>8980000</v>
      </c>
      <c r="I125" s="61" t="s">
        <v>50</v>
      </c>
      <c r="K125" s="176"/>
    </row>
    <row r="126" spans="1:11" ht="40.5" customHeight="1" hidden="1">
      <c r="A126" s="54"/>
      <c r="B126" s="55"/>
      <c r="C126" s="57">
        <v>1</v>
      </c>
      <c r="D126" s="58">
        <v>1.8</v>
      </c>
      <c r="E126" s="58" t="s">
        <v>187</v>
      </c>
      <c r="F126" s="60">
        <f t="shared" si="7"/>
        <v>8388179</v>
      </c>
      <c r="G126" s="60" t="s">
        <v>50</v>
      </c>
      <c r="H126" s="60">
        <v>8388179</v>
      </c>
      <c r="I126" s="61" t="s">
        <v>50</v>
      </c>
      <c r="K126" s="176"/>
    </row>
    <row r="127" spans="1:11" ht="40.5" customHeight="1" hidden="1">
      <c r="A127" s="54"/>
      <c r="B127" s="55"/>
      <c r="C127" s="57">
        <v>1</v>
      </c>
      <c r="D127" s="58">
        <v>3.12</v>
      </c>
      <c r="E127" s="58" t="s">
        <v>187</v>
      </c>
      <c r="F127" s="60">
        <f t="shared" si="7"/>
        <v>8970000</v>
      </c>
      <c r="G127" s="60" t="s">
        <v>50</v>
      </c>
      <c r="H127" s="60">
        <v>8970000</v>
      </c>
      <c r="I127" s="61" t="s">
        <v>50</v>
      </c>
      <c r="K127" s="176"/>
    </row>
    <row r="128" spans="1:9" ht="40.5" customHeight="1" hidden="1" thickBot="1">
      <c r="A128" s="631"/>
      <c r="B128" s="632"/>
      <c r="C128" s="67">
        <v>1</v>
      </c>
      <c r="D128" s="71">
        <v>7.05</v>
      </c>
      <c r="E128" s="71" t="s">
        <v>187</v>
      </c>
      <c r="F128" s="60">
        <f t="shared" si="7"/>
        <v>8380000</v>
      </c>
      <c r="G128" s="69" t="s">
        <v>50</v>
      </c>
      <c r="H128" s="69">
        <v>8380000</v>
      </c>
      <c r="I128" s="69" t="s">
        <v>50</v>
      </c>
    </row>
    <row r="129" spans="1:9" ht="15.75" customHeight="1">
      <c r="A129" s="72" t="s">
        <v>259</v>
      </c>
      <c r="B129" s="73"/>
      <c r="C129" s="51"/>
      <c r="D129" s="51"/>
      <c r="E129" s="51"/>
      <c r="F129" s="74" t="s">
        <v>57</v>
      </c>
      <c r="G129" s="75"/>
      <c r="I129" s="53"/>
    </row>
    <row r="130" spans="1:9" ht="15.75" customHeight="1" hidden="1">
      <c r="A130" s="105"/>
      <c r="I130" s="151"/>
    </row>
    <row r="131" spans="4:9" ht="15" customHeight="1" hidden="1">
      <c r="D131" s="394">
        <f aca="true" t="shared" si="8" ref="D131:I131">SUM(D97:D128)</f>
        <v>182.16600000000005</v>
      </c>
      <c r="E131" s="394">
        <f t="shared" si="8"/>
        <v>0.06</v>
      </c>
      <c r="F131" s="129">
        <f t="shared" si="8"/>
        <v>285224298</v>
      </c>
      <c r="G131" s="129">
        <f t="shared" si="8"/>
        <v>8427000</v>
      </c>
      <c r="H131" s="129">
        <f t="shared" si="8"/>
        <v>317619616</v>
      </c>
      <c r="I131" s="129">
        <f t="shared" si="8"/>
        <v>64637008</v>
      </c>
    </row>
    <row r="132" ht="12.75" hidden="1"/>
    <row r="133" ht="12.75" hidden="1"/>
    <row r="134" ht="12.75" hidden="1"/>
    <row r="135" spans="2:3" ht="12.75" hidden="1">
      <c r="B135" s="1" t="s">
        <v>775</v>
      </c>
      <c r="C135" s="1" t="s">
        <v>776</v>
      </c>
    </row>
    <row r="136" spans="1:3" ht="12.75" hidden="1">
      <c r="A136" s="1" t="s">
        <v>777</v>
      </c>
      <c r="B136" s="1">
        <v>1.66</v>
      </c>
      <c r="C136" s="1">
        <v>4066298</v>
      </c>
    </row>
    <row r="137" spans="1:3" ht="12.75" hidden="1">
      <c r="A137" s="1" t="s">
        <v>778</v>
      </c>
      <c r="B137" s="1">
        <v>3.5</v>
      </c>
      <c r="C137" s="1">
        <v>4150000</v>
      </c>
    </row>
    <row r="138" spans="1:3" ht="12.75" hidden="1">
      <c r="A138" s="1" t="s">
        <v>778</v>
      </c>
      <c r="B138" s="1">
        <v>4.5</v>
      </c>
      <c r="C138" s="1">
        <v>4277000</v>
      </c>
    </row>
  </sheetData>
  <sheetProtection/>
  <mergeCells count="30">
    <mergeCell ref="A11:B11"/>
    <mergeCell ref="A16:B16"/>
    <mergeCell ref="A17:B17"/>
    <mergeCell ref="A18:B18"/>
    <mergeCell ref="A2:E2"/>
    <mergeCell ref="F2:I2"/>
    <mergeCell ref="D4:E4"/>
    <mergeCell ref="C4:C6"/>
    <mergeCell ref="F4:I4"/>
    <mergeCell ref="A4:B6"/>
    <mergeCell ref="A15:B15"/>
    <mergeCell ref="A30:B30"/>
    <mergeCell ref="A95:B95"/>
    <mergeCell ref="A96:B96"/>
    <mergeCell ref="A9:B9"/>
    <mergeCell ref="A128:B128"/>
    <mergeCell ref="A13:B13"/>
    <mergeCell ref="A20:B20"/>
    <mergeCell ref="A28:B28"/>
    <mergeCell ref="A29:B29"/>
    <mergeCell ref="A118:B118"/>
    <mergeCell ref="A7:B7"/>
    <mergeCell ref="A14:B14"/>
    <mergeCell ref="A97:B97"/>
    <mergeCell ref="A12:B12"/>
    <mergeCell ref="A8:B8"/>
    <mergeCell ref="A10:B10"/>
    <mergeCell ref="A101:B101"/>
    <mergeCell ref="A99:B99"/>
    <mergeCell ref="A100:B100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1"/>
  <sheetViews>
    <sheetView showGridLines="0" view="pageBreakPreview" zoomScale="80" zoomScaleNormal="80" zoomScaleSheetLayoutView="80" workbookViewId="0" topLeftCell="A1">
      <pane ySplit="6" topLeftCell="A7" activePane="bottomLeft" state="frozen"/>
      <selection pane="topLeft" activeCell="E8" sqref="E8"/>
      <selection pane="bottomLeft" activeCell="B16" sqref="B16"/>
    </sheetView>
  </sheetViews>
  <sheetFormatPr defaultColWidth="9.00390625" defaultRowHeight="16.5"/>
  <cols>
    <col min="1" max="1" width="17.125" style="3" customWidth="1"/>
    <col min="2" max="2" width="11.625" style="3" customWidth="1"/>
    <col min="3" max="3" width="9.625" style="3" customWidth="1"/>
    <col min="4" max="5" width="11.625" style="3" customWidth="1"/>
    <col min="6" max="6" width="13.625" style="3" customWidth="1"/>
    <col min="7" max="7" width="11.625" style="3" customWidth="1"/>
    <col min="8" max="8" width="9.625" style="3" customWidth="1"/>
    <col min="9" max="11" width="12.625" style="3" customWidth="1"/>
    <col min="12" max="12" width="10.875" style="3" customWidth="1"/>
    <col min="13" max="13" width="8.625" style="3" customWidth="1"/>
    <col min="14" max="15" width="9.625" style="3" customWidth="1"/>
    <col min="16" max="17" width="0" style="3" hidden="1" customWidth="1"/>
    <col min="18" max="16384" width="9.00390625" style="3" customWidth="1"/>
  </cols>
  <sheetData>
    <row r="1" spans="1:15" ht="18" customHeight="1">
      <c r="A1" s="1" t="s">
        <v>226</v>
      </c>
      <c r="B1" s="2"/>
      <c r="C1" s="2"/>
      <c r="D1" s="2"/>
      <c r="E1" s="2"/>
      <c r="F1" s="2"/>
      <c r="K1" s="2"/>
      <c r="L1" s="2"/>
      <c r="M1" s="2"/>
      <c r="O1" s="4" t="s">
        <v>49</v>
      </c>
    </row>
    <row r="2" spans="1:15" s="5" customFormat="1" ht="24.75" customHeight="1">
      <c r="A2" s="635" t="s">
        <v>225</v>
      </c>
      <c r="B2" s="635"/>
      <c r="C2" s="635"/>
      <c r="D2" s="635"/>
      <c r="E2" s="635"/>
      <c r="F2" s="635"/>
      <c r="G2" s="635"/>
      <c r="H2" s="635" t="s">
        <v>119</v>
      </c>
      <c r="I2" s="635"/>
      <c r="J2" s="635"/>
      <c r="K2" s="635"/>
      <c r="L2" s="635"/>
      <c r="M2" s="635"/>
      <c r="N2" s="635"/>
      <c r="O2" s="635"/>
    </row>
    <row r="3" spans="1:15" ht="15" customHeight="1" thickBot="1">
      <c r="A3" s="6"/>
      <c r="B3" s="7"/>
      <c r="C3" s="7"/>
      <c r="D3" s="7"/>
      <c r="E3" s="7"/>
      <c r="F3" s="7"/>
      <c r="G3" s="8" t="s">
        <v>238</v>
      </c>
      <c r="N3" s="9"/>
      <c r="O3" s="8" t="s">
        <v>61</v>
      </c>
    </row>
    <row r="4" spans="1:15" ht="34.5" customHeight="1">
      <c r="A4" s="10" t="s">
        <v>239</v>
      </c>
      <c r="B4" s="636" t="s">
        <v>240</v>
      </c>
      <c r="C4" s="638" t="s">
        <v>241</v>
      </c>
      <c r="D4" s="639"/>
      <c r="E4" s="639"/>
      <c r="F4" s="639"/>
      <c r="G4" s="640"/>
      <c r="H4" s="639" t="s">
        <v>242</v>
      </c>
      <c r="I4" s="639"/>
      <c r="J4" s="639"/>
      <c r="K4" s="639"/>
      <c r="L4" s="640"/>
      <c r="M4" s="641" t="s">
        <v>243</v>
      </c>
      <c r="N4" s="639"/>
      <c r="O4" s="639"/>
    </row>
    <row r="5" spans="1:15" ht="24" customHeight="1">
      <c r="A5" s="642" t="s">
        <v>195</v>
      </c>
      <c r="B5" s="637"/>
      <c r="C5" s="11" t="s">
        <v>244</v>
      </c>
      <c r="D5" s="12" t="s">
        <v>245</v>
      </c>
      <c r="E5" s="12" t="s">
        <v>246</v>
      </c>
      <c r="F5" s="12" t="s">
        <v>247</v>
      </c>
      <c r="G5" s="12" t="s">
        <v>248</v>
      </c>
      <c r="H5" s="13" t="s">
        <v>244</v>
      </c>
      <c r="I5" s="14" t="s">
        <v>245</v>
      </c>
      <c r="J5" s="15" t="s">
        <v>246</v>
      </c>
      <c r="K5" s="15" t="s">
        <v>249</v>
      </c>
      <c r="L5" s="15" t="s">
        <v>248</v>
      </c>
      <c r="M5" s="15" t="s">
        <v>244</v>
      </c>
      <c r="N5" s="15" t="s">
        <v>250</v>
      </c>
      <c r="O5" s="16" t="s">
        <v>248</v>
      </c>
    </row>
    <row r="6" spans="1:15" s="21" customFormat="1" ht="39.75" customHeight="1" thickBot="1">
      <c r="A6" s="643"/>
      <c r="B6" s="17" t="s">
        <v>62</v>
      </c>
      <c r="C6" s="18" t="s">
        <v>63</v>
      </c>
      <c r="D6" s="19" t="s">
        <v>86</v>
      </c>
      <c r="E6" s="19" t="s">
        <v>87</v>
      </c>
      <c r="F6" s="19" t="s">
        <v>639</v>
      </c>
      <c r="G6" s="19" t="s">
        <v>65</v>
      </c>
      <c r="H6" s="19" t="s">
        <v>66</v>
      </c>
      <c r="I6" s="19" t="s">
        <v>86</v>
      </c>
      <c r="J6" s="19" t="s">
        <v>88</v>
      </c>
      <c r="K6" s="19" t="s">
        <v>64</v>
      </c>
      <c r="L6" s="19" t="s">
        <v>65</v>
      </c>
      <c r="M6" s="19" t="s">
        <v>66</v>
      </c>
      <c r="N6" s="19" t="s">
        <v>67</v>
      </c>
      <c r="O6" s="20" t="s">
        <v>65</v>
      </c>
    </row>
    <row r="7" spans="1:15" s="25" customFormat="1" ht="55.5" customHeight="1">
      <c r="A7" s="22" t="s">
        <v>649</v>
      </c>
      <c r="B7" s="23">
        <v>29453</v>
      </c>
      <c r="C7" s="24">
        <v>10787</v>
      </c>
      <c r="D7" s="24">
        <v>10787</v>
      </c>
      <c r="E7" s="24" t="s">
        <v>50</v>
      </c>
      <c r="F7" s="24" t="s">
        <v>50</v>
      </c>
      <c r="G7" s="24" t="s">
        <v>50</v>
      </c>
      <c r="H7" s="24">
        <v>18666</v>
      </c>
      <c r="I7" s="24">
        <v>18666</v>
      </c>
      <c r="J7" s="24" t="s">
        <v>50</v>
      </c>
      <c r="K7" s="24" t="s">
        <v>50</v>
      </c>
      <c r="L7" s="24" t="s">
        <v>50</v>
      </c>
      <c r="M7" s="24" t="s">
        <v>50</v>
      </c>
      <c r="N7" s="24" t="s">
        <v>50</v>
      </c>
      <c r="O7" s="24" t="s">
        <v>50</v>
      </c>
    </row>
    <row r="8" spans="1:15" s="25" customFormat="1" ht="55.5" customHeight="1">
      <c r="A8" s="22" t="s">
        <v>650</v>
      </c>
      <c r="B8" s="23">
        <v>29453</v>
      </c>
      <c r="C8" s="24">
        <v>10787</v>
      </c>
      <c r="D8" s="24">
        <v>10787</v>
      </c>
      <c r="E8" s="24" t="s">
        <v>50</v>
      </c>
      <c r="F8" s="24" t="s">
        <v>50</v>
      </c>
      <c r="G8" s="24" t="s">
        <v>50</v>
      </c>
      <c r="H8" s="24">
        <v>18666</v>
      </c>
      <c r="I8" s="24">
        <v>18666</v>
      </c>
      <c r="J8" s="24" t="s">
        <v>50</v>
      </c>
      <c r="K8" s="24" t="s">
        <v>50</v>
      </c>
      <c r="L8" s="24" t="s">
        <v>50</v>
      </c>
      <c r="M8" s="24" t="s">
        <v>50</v>
      </c>
      <c r="N8" s="24" t="s">
        <v>50</v>
      </c>
      <c r="O8" s="24" t="s">
        <v>50</v>
      </c>
    </row>
    <row r="9" spans="1:15" s="25" customFormat="1" ht="55.5" customHeight="1">
      <c r="A9" s="22" t="s">
        <v>651</v>
      </c>
      <c r="B9" s="23">
        <v>29453</v>
      </c>
      <c r="C9" s="24">
        <v>10787</v>
      </c>
      <c r="D9" s="24">
        <v>10787</v>
      </c>
      <c r="E9" s="24" t="s">
        <v>50</v>
      </c>
      <c r="F9" s="24" t="s">
        <v>50</v>
      </c>
      <c r="G9" s="24" t="s">
        <v>50</v>
      </c>
      <c r="H9" s="24">
        <v>18666</v>
      </c>
      <c r="I9" s="24">
        <v>18666</v>
      </c>
      <c r="J9" s="24" t="s">
        <v>50</v>
      </c>
      <c r="K9" s="24" t="s">
        <v>50</v>
      </c>
      <c r="L9" s="24" t="s">
        <v>50</v>
      </c>
      <c r="M9" s="24" t="s">
        <v>50</v>
      </c>
      <c r="N9" s="24" t="s">
        <v>50</v>
      </c>
      <c r="O9" s="24" t="s">
        <v>50</v>
      </c>
    </row>
    <row r="10" spans="1:15" s="25" customFormat="1" ht="55.5" customHeight="1">
      <c r="A10" s="22" t="s">
        <v>652</v>
      </c>
      <c r="B10" s="23">
        <v>29453</v>
      </c>
      <c r="C10" s="26">
        <v>10787</v>
      </c>
      <c r="D10" s="26">
        <v>10787</v>
      </c>
      <c r="E10" s="24" t="s">
        <v>50</v>
      </c>
      <c r="F10" s="24" t="s">
        <v>50</v>
      </c>
      <c r="G10" s="24" t="s">
        <v>50</v>
      </c>
      <c r="H10" s="26">
        <v>18666</v>
      </c>
      <c r="I10" s="26">
        <v>18666</v>
      </c>
      <c r="J10" s="24" t="s">
        <v>50</v>
      </c>
      <c r="K10" s="24" t="s">
        <v>50</v>
      </c>
      <c r="L10" s="24" t="s">
        <v>50</v>
      </c>
      <c r="M10" s="24" t="s">
        <v>50</v>
      </c>
      <c r="N10" s="24" t="s">
        <v>50</v>
      </c>
      <c r="O10" s="24" t="s">
        <v>50</v>
      </c>
    </row>
    <row r="11" spans="1:15" s="25" customFormat="1" ht="55.5" customHeight="1">
      <c r="A11" s="22" t="s">
        <v>653</v>
      </c>
      <c r="B11" s="23">
        <v>29453</v>
      </c>
      <c r="C11" s="26">
        <v>10787</v>
      </c>
      <c r="D11" s="26">
        <v>10787</v>
      </c>
      <c r="E11" s="24" t="s">
        <v>50</v>
      </c>
      <c r="F11" s="24" t="s">
        <v>50</v>
      </c>
      <c r="G11" s="24" t="s">
        <v>50</v>
      </c>
      <c r="H11" s="26">
        <v>18666</v>
      </c>
      <c r="I11" s="26">
        <v>18666</v>
      </c>
      <c r="J11" s="24" t="s">
        <v>50</v>
      </c>
      <c r="K11" s="24" t="s">
        <v>50</v>
      </c>
      <c r="L11" s="24" t="s">
        <v>50</v>
      </c>
      <c r="M11" s="24" t="s">
        <v>50</v>
      </c>
      <c r="N11" s="24" t="s">
        <v>50</v>
      </c>
      <c r="O11" s="24" t="s">
        <v>50</v>
      </c>
    </row>
    <row r="12" spans="1:15" s="25" customFormat="1" ht="55.5" customHeight="1">
      <c r="A12" s="22" t="s">
        <v>654</v>
      </c>
      <c r="B12" s="23">
        <v>29453</v>
      </c>
      <c r="C12" s="26">
        <v>10787</v>
      </c>
      <c r="D12" s="26">
        <v>10787</v>
      </c>
      <c r="E12" s="24" t="s">
        <v>50</v>
      </c>
      <c r="F12" s="24" t="s">
        <v>50</v>
      </c>
      <c r="G12" s="24" t="s">
        <v>50</v>
      </c>
      <c r="H12" s="26">
        <v>18666</v>
      </c>
      <c r="I12" s="26">
        <v>18666</v>
      </c>
      <c r="J12" s="24" t="s">
        <v>50</v>
      </c>
      <c r="K12" s="24" t="s">
        <v>50</v>
      </c>
      <c r="L12" s="24" t="s">
        <v>50</v>
      </c>
      <c r="M12" s="24" t="s">
        <v>50</v>
      </c>
      <c r="N12" s="24" t="s">
        <v>50</v>
      </c>
      <c r="O12" s="24" t="s">
        <v>50</v>
      </c>
    </row>
    <row r="13" spans="1:15" s="25" customFormat="1" ht="55.5" customHeight="1">
      <c r="A13" s="22" t="s">
        <v>655</v>
      </c>
      <c r="B13" s="23">
        <v>29453</v>
      </c>
      <c r="C13" s="26">
        <v>10787</v>
      </c>
      <c r="D13" s="26">
        <v>10787</v>
      </c>
      <c r="E13" s="24" t="s">
        <v>50</v>
      </c>
      <c r="F13" s="24" t="s">
        <v>50</v>
      </c>
      <c r="G13" s="24" t="s">
        <v>50</v>
      </c>
      <c r="H13" s="26">
        <v>18666</v>
      </c>
      <c r="I13" s="26">
        <v>18666</v>
      </c>
      <c r="J13" s="24" t="s">
        <v>50</v>
      </c>
      <c r="K13" s="24" t="s">
        <v>50</v>
      </c>
      <c r="L13" s="24" t="s">
        <v>50</v>
      </c>
      <c r="M13" s="24" t="s">
        <v>50</v>
      </c>
      <c r="N13" s="24" t="s">
        <v>50</v>
      </c>
      <c r="O13" s="24" t="s">
        <v>50</v>
      </c>
    </row>
    <row r="14" spans="1:15" s="25" customFormat="1" ht="55.5" customHeight="1">
      <c r="A14" s="22" t="s">
        <v>656</v>
      </c>
      <c r="B14" s="23">
        <v>29453</v>
      </c>
      <c r="C14" s="26">
        <v>10787</v>
      </c>
      <c r="D14" s="26">
        <v>10787</v>
      </c>
      <c r="E14" s="24" t="s">
        <v>50</v>
      </c>
      <c r="F14" s="24" t="s">
        <v>50</v>
      </c>
      <c r="G14" s="24" t="s">
        <v>50</v>
      </c>
      <c r="H14" s="26">
        <v>18666</v>
      </c>
      <c r="I14" s="26">
        <v>18666</v>
      </c>
      <c r="J14" s="24" t="s">
        <v>50</v>
      </c>
      <c r="K14" s="24" t="s">
        <v>50</v>
      </c>
      <c r="L14" s="24" t="s">
        <v>50</v>
      </c>
      <c r="M14" s="24" t="s">
        <v>50</v>
      </c>
      <c r="N14" s="24" t="s">
        <v>50</v>
      </c>
      <c r="O14" s="24" t="s">
        <v>50</v>
      </c>
    </row>
    <row r="15" spans="1:15" s="25" customFormat="1" ht="55.5" customHeight="1">
      <c r="A15" s="22" t="s">
        <v>657</v>
      </c>
      <c r="B15" s="23">
        <v>28510</v>
      </c>
      <c r="C15" s="26">
        <v>10787</v>
      </c>
      <c r="D15" s="26">
        <v>10787</v>
      </c>
      <c r="E15" s="24" t="s">
        <v>50</v>
      </c>
      <c r="F15" s="24" t="s">
        <v>50</v>
      </c>
      <c r="G15" s="24" t="s">
        <v>50</v>
      </c>
      <c r="H15" s="26">
        <v>17723</v>
      </c>
      <c r="I15" s="26">
        <v>17723</v>
      </c>
      <c r="J15" s="24" t="s">
        <v>50</v>
      </c>
      <c r="K15" s="24" t="s">
        <v>50</v>
      </c>
      <c r="L15" s="24" t="s">
        <v>50</v>
      </c>
      <c r="M15" s="24" t="s">
        <v>50</v>
      </c>
      <c r="N15" s="24" t="s">
        <v>50</v>
      </c>
      <c r="O15" s="24" t="s">
        <v>50</v>
      </c>
    </row>
    <row r="16" spans="1:15" s="25" customFormat="1" ht="55.5" customHeight="1" thickBot="1">
      <c r="A16" s="27" t="s">
        <v>236</v>
      </c>
      <c r="B16" s="28">
        <v>28510</v>
      </c>
      <c r="C16" s="29">
        <v>10787</v>
      </c>
      <c r="D16" s="29">
        <v>10787</v>
      </c>
      <c r="E16" s="30" t="s">
        <v>68</v>
      </c>
      <c r="F16" s="30" t="s">
        <v>68</v>
      </c>
      <c r="G16" s="30" t="s">
        <v>68</v>
      </c>
      <c r="H16" s="29">
        <v>17723</v>
      </c>
      <c r="I16" s="29">
        <v>17723</v>
      </c>
      <c r="J16" s="30" t="s">
        <v>68</v>
      </c>
      <c r="K16" s="30" t="s">
        <v>68</v>
      </c>
      <c r="L16" s="30" t="s">
        <v>68</v>
      </c>
      <c r="M16" s="30" t="s">
        <v>68</v>
      </c>
      <c r="N16" s="30" t="s">
        <v>68</v>
      </c>
      <c r="O16" s="30" t="s">
        <v>68</v>
      </c>
    </row>
    <row r="17" spans="1:15" s="25" customFormat="1" ht="15" customHeight="1">
      <c r="A17" s="31" t="s">
        <v>237</v>
      </c>
      <c r="B17" s="26"/>
      <c r="C17" s="26"/>
      <c r="D17" s="26"/>
      <c r="E17" s="24"/>
      <c r="F17" s="24"/>
      <c r="G17" s="24"/>
      <c r="H17" s="2" t="s">
        <v>206</v>
      </c>
      <c r="I17" s="26"/>
      <c r="J17" s="24"/>
      <c r="K17" s="24"/>
      <c r="L17" s="24"/>
      <c r="M17" s="24"/>
      <c r="N17" s="24"/>
      <c r="O17" s="24"/>
    </row>
    <row r="18" spans="1:15" s="25" customFormat="1" ht="15" customHeight="1">
      <c r="A18" s="31" t="s">
        <v>658</v>
      </c>
      <c r="B18" s="32"/>
      <c r="C18" s="32"/>
      <c r="D18" s="32"/>
      <c r="E18" s="32"/>
      <c r="F18" s="32"/>
      <c r="G18" s="32"/>
      <c r="H18" s="2" t="s">
        <v>205</v>
      </c>
      <c r="I18" s="26"/>
      <c r="J18" s="24"/>
      <c r="K18" s="24"/>
      <c r="L18" s="24"/>
      <c r="M18" s="24"/>
      <c r="N18" s="24"/>
      <c r="O18" s="24"/>
    </row>
    <row r="19" spans="1:8" s="34" customFormat="1" ht="15" customHeight="1">
      <c r="A19" s="580" t="s">
        <v>659</v>
      </c>
      <c r="B19" s="580"/>
      <c r="C19" s="580"/>
      <c r="D19" s="580"/>
      <c r="E19" s="580"/>
      <c r="F19" s="580"/>
      <c r="G19" s="580"/>
      <c r="H19" s="33" t="s">
        <v>251</v>
      </c>
    </row>
    <row r="20" spans="1:8" s="34" customFormat="1" ht="15" customHeight="1">
      <c r="A20" s="580"/>
      <c r="B20" s="580"/>
      <c r="C20" s="580"/>
      <c r="D20" s="580"/>
      <c r="E20" s="580"/>
      <c r="F20" s="580"/>
      <c r="G20" s="580"/>
      <c r="H20" s="35" t="s">
        <v>660</v>
      </c>
    </row>
    <row r="21" spans="1:8" ht="12.75">
      <c r="A21" s="481"/>
      <c r="B21" s="481"/>
      <c r="C21" s="481"/>
      <c r="D21" s="481"/>
      <c r="E21" s="481"/>
      <c r="F21" s="481"/>
      <c r="G21" s="481"/>
      <c r="H21" s="1"/>
    </row>
  </sheetData>
  <sheetProtection/>
  <mergeCells count="10">
    <mergeCell ref="A21:G21"/>
    <mergeCell ref="A20:G20"/>
    <mergeCell ref="A2:G2"/>
    <mergeCell ref="H2:O2"/>
    <mergeCell ref="B4:B5"/>
    <mergeCell ref="C4:G4"/>
    <mergeCell ref="H4:L4"/>
    <mergeCell ref="M4:O4"/>
    <mergeCell ref="A5:A6"/>
    <mergeCell ref="A19:G19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view="pageBreakPreview" zoomScale="85" zoomScaleNormal="90" zoomScaleSheetLayoutView="85" zoomScalePageLayoutView="0" workbookViewId="0" topLeftCell="A1">
      <pane ySplit="7" topLeftCell="A8" activePane="bottomLeft" state="frozen"/>
      <selection pane="topLeft" activeCell="E8" sqref="E8"/>
      <selection pane="bottomLeft" activeCell="C17" sqref="C17"/>
    </sheetView>
  </sheetViews>
  <sheetFormatPr defaultColWidth="9.00390625" defaultRowHeight="16.5"/>
  <cols>
    <col min="1" max="1" width="0.5" style="1" customWidth="1"/>
    <col min="2" max="2" width="19.125" style="1" customWidth="1"/>
    <col min="3" max="12" width="13.625" style="1" customWidth="1"/>
    <col min="13" max="13" width="14.625" style="1" customWidth="1"/>
    <col min="14" max="16384" width="9.00390625" style="1" customWidth="1"/>
  </cols>
  <sheetData>
    <row r="1" spans="1:13" ht="18" customHeight="1">
      <c r="A1" s="1" t="s">
        <v>260</v>
      </c>
      <c r="M1" s="91" t="s">
        <v>49</v>
      </c>
    </row>
    <row r="2" spans="1:13" s="419" customFormat="1" ht="24.75" customHeight="1">
      <c r="A2" s="497" t="s">
        <v>221</v>
      </c>
      <c r="B2" s="497"/>
      <c r="C2" s="497"/>
      <c r="D2" s="497"/>
      <c r="E2" s="497"/>
      <c r="F2" s="497"/>
      <c r="G2" s="497"/>
      <c r="H2" s="496" t="s">
        <v>222</v>
      </c>
      <c r="I2" s="496"/>
      <c r="J2" s="496"/>
      <c r="K2" s="496"/>
      <c r="L2" s="496"/>
      <c r="M2" s="496"/>
    </row>
    <row r="3" spans="1:7" ht="15" customHeight="1" thickBot="1">
      <c r="A3" s="35"/>
      <c r="B3" s="35"/>
      <c r="G3" s="4"/>
    </row>
    <row r="4" spans="1:15" ht="24.75" customHeight="1">
      <c r="A4" s="36"/>
      <c r="B4" s="448" t="s">
        <v>585</v>
      </c>
      <c r="C4" s="498" t="s">
        <v>586</v>
      </c>
      <c r="D4" s="499"/>
      <c r="E4" s="499"/>
      <c r="F4" s="499"/>
      <c r="G4" s="500"/>
      <c r="H4" s="358"/>
      <c r="I4" s="484" t="s">
        <v>648</v>
      </c>
      <c r="J4" s="485"/>
      <c r="K4" s="485"/>
      <c r="L4" s="485"/>
      <c r="M4" s="485"/>
      <c r="O4" s="127"/>
    </row>
    <row r="5" spans="1:13" ht="27" customHeight="1">
      <c r="A5" s="359"/>
      <c r="B5" s="451"/>
      <c r="C5" s="360" t="s">
        <v>587</v>
      </c>
      <c r="D5" s="488" t="s">
        <v>588</v>
      </c>
      <c r="E5" s="501" t="s">
        <v>589</v>
      </c>
      <c r="F5" s="501"/>
      <c r="G5" s="488" t="s">
        <v>590</v>
      </c>
      <c r="H5" s="486" t="s">
        <v>591</v>
      </c>
      <c r="I5" s="501" t="s">
        <v>592</v>
      </c>
      <c r="J5" s="501" t="s">
        <v>593</v>
      </c>
      <c r="K5" s="501" t="s">
        <v>594</v>
      </c>
      <c r="L5" s="488" t="s">
        <v>595</v>
      </c>
      <c r="M5" s="482" t="s">
        <v>591</v>
      </c>
    </row>
    <row r="6" spans="1:13" ht="30" customHeight="1">
      <c r="A6" s="89"/>
      <c r="B6" s="451"/>
      <c r="C6" s="361"/>
      <c r="D6" s="489"/>
      <c r="E6" s="362" t="s">
        <v>596</v>
      </c>
      <c r="F6" s="362" t="s">
        <v>597</v>
      </c>
      <c r="G6" s="489"/>
      <c r="H6" s="487"/>
      <c r="I6" s="488"/>
      <c r="J6" s="488"/>
      <c r="K6" s="488"/>
      <c r="L6" s="489"/>
      <c r="M6" s="483"/>
    </row>
    <row r="7" spans="1:13" ht="54.75" customHeight="1" thickBot="1">
      <c r="A7" s="117"/>
      <c r="B7" s="452"/>
      <c r="C7" s="363" t="s">
        <v>51</v>
      </c>
      <c r="D7" s="364" t="s">
        <v>168</v>
      </c>
      <c r="E7" s="364" t="s">
        <v>169</v>
      </c>
      <c r="F7" s="364" t="s">
        <v>170</v>
      </c>
      <c r="G7" s="364" t="s">
        <v>172</v>
      </c>
      <c r="H7" s="365" t="s">
        <v>173</v>
      </c>
      <c r="I7" s="364" t="s">
        <v>51</v>
      </c>
      <c r="J7" s="364" t="s">
        <v>174</v>
      </c>
      <c r="K7" s="364" t="s">
        <v>175</v>
      </c>
      <c r="L7" s="364" t="s">
        <v>171</v>
      </c>
      <c r="M7" s="366" t="s">
        <v>173</v>
      </c>
    </row>
    <row r="8" spans="1:13" ht="51" customHeight="1">
      <c r="A8" s="39"/>
      <c r="B8" s="189" t="s">
        <v>770</v>
      </c>
      <c r="C8" s="156">
        <v>43244</v>
      </c>
      <c r="D8" s="157">
        <v>41045</v>
      </c>
      <c r="E8" s="157">
        <v>408</v>
      </c>
      <c r="F8" s="157">
        <v>502</v>
      </c>
      <c r="G8" s="157">
        <v>1207</v>
      </c>
      <c r="H8" s="157">
        <v>82</v>
      </c>
      <c r="I8" s="157">
        <v>217930</v>
      </c>
      <c r="J8" s="157">
        <v>207813</v>
      </c>
      <c r="K8" s="157">
        <v>4987</v>
      </c>
      <c r="L8" s="157">
        <v>4723</v>
      </c>
      <c r="M8" s="157">
        <v>407</v>
      </c>
    </row>
    <row r="9" spans="1:13" ht="51" customHeight="1">
      <c r="A9" s="39"/>
      <c r="B9" s="189" t="s">
        <v>682</v>
      </c>
      <c r="C9" s="156">
        <v>42725</v>
      </c>
      <c r="D9" s="157">
        <v>41500</v>
      </c>
      <c r="E9" s="157">
        <v>106</v>
      </c>
      <c r="F9" s="157">
        <v>355</v>
      </c>
      <c r="G9" s="157">
        <v>682</v>
      </c>
      <c r="H9" s="157">
        <v>82</v>
      </c>
      <c r="I9" s="157">
        <v>189001</v>
      </c>
      <c r="J9" s="157">
        <v>183226</v>
      </c>
      <c r="K9" s="157">
        <v>2006</v>
      </c>
      <c r="L9" s="157">
        <v>3441</v>
      </c>
      <c r="M9" s="157">
        <v>328</v>
      </c>
    </row>
    <row r="10" spans="1:13" ht="51" customHeight="1">
      <c r="A10" s="39"/>
      <c r="B10" s="189" t="s">
        <v>683</v>
      </c>
      <c r="C10" s="156">
        <v>42257</v>
      </c>
      <c r="D10" s="157">
        <v>40575</v>
      </c>
      <c r="E10" s="157">
        <v>214</v>
      </c>
      <c r="F10" s="157">
        <v>389</v>
      </c>
      <c r="G10" s="157">
        <v>989</v>
      </c>
      <c r="H10" s="157">
        <v>90</v>
      </c>
      <c r="I10" s="157">
        <v>188332</v>
      </c>
      <c r="J10" s="157">
        <v>180344</v>
      </c>
      <c r="K10" s="157">
        <v>2989</v>
      </c>
      <c r="L10" s="157">
        <v>4625</v>
      </c>
      <c r="M10" s="157">
        <v>374</v>
      </c>
    </row>
    <row r="11" spans="1:13" ht="51" customHeight="1">
      <c r="A11" s="39"/>
      <c r="B11" s="189" t="s">
        <v>702</v>
      </c>
      <c r="C11" s="156">
        <v>41848</v>
      </c>
      <c r="D11" s="157">
        <v>40277</v>
      </c>
      <c r="E11" s="157">
        <v>290</v>
      </c>
      <c r="F11" s="157">
        <v>401</v>
      </c>
      <c r="G11" s="157">
        <v>796</v>
      </c>
      <c r="H11" s="157">
        <v>84</v>
      </c>
      <c r="I11" s="157">
        <v>184312</v>
      </c>
      <c r="J11" s="157">
        <v>177013</v>
      </c>
      <c r="K11" s="157">
        <v>3262</v>
      </c>
      <c r="L11" s="157">
        <v>3702</v>
      </c>
      <c r="M11" s="157">
        <v>335</v>
      </c>
    </row>
    <row r="12" spans="1:13" ht="51" customHeight="1">
      <c r="A12" s="39"/>
      <c r="B12" s="189" t="s">
        <v>685</v>
      </c>
      <c r="C12" s="156">
        <v>43576</v>
      </c>
      <c r="D12" s="157">
        <v>41309</v>
      </c>
      <c r="E12" s="157">
        <v>503</v>
      </c>
      <c r="F12" s="157">
        <v>580</v>
      </c>
      <c r="G12" s="157">
        <v>1071</v>
      </c>
      <c r="H12" s="157">
        <v>113</v>
      </c>
      <c r="I12" s="157">
        <v>190387</v>
      </c>
      <c r="J12" s="157">
        <v>180055</v>
      </c>
      <c r="K12" s="157">
        <v>5464</v>
      </c>
      <c r="L12" s="157">
        <v>4386</v>
      </c>
      <c r="M12" s="157">
        <v>482</v>
      </c>
    </row>
    <row r="13" spans="1:13" ht="51" customHeight="1">
      <c r="A13" s="39"/>
      <c r="B13" s="189" t="s">
        <v>703</v>
      </c>
      <c r="C13" s="156">
        <v>43724</v>
      </c>
      <c r="D13" s="157">
        <v>41723</v>
      </c>
      <c r="E13" s="157">
        <v>493</v>
      </c>
      <c r="F13" s="157">
        <v>722</v>
      </c>
      <c r="G13" s="157">
        <v>669</v>
      </c>
      <c r="H13" s="157">
        <v>117</v>
      </c>
      <c r="I13" s="157">
        <v>191457</v>
      </c>
      <c r="J13" s="157">
        <v>182705</v>
      </c>
      <c r="K13" s="157">
        <v>5145</v>
      </c>
      <c r="L13" s="157">
        <v>3220</v>
      </c>
      <c r="M13" s="157">
        <v>387</v>
      </c>
    </row>
    <row r="14" spans="1:13" ht="51" customHeight="1">
      <c r="A14" s="39"/>
      <c r="B14" s="189" t="s">
        <v>704</v>
      </c>
      <c r="C14" s="156">
        <v>43905</v>
      </c>
      <c r="D14" s="157">
        <v>41598</v>
      </c>
      <c r="E14" s="157">
        <v>540</v>
      </c>
      <c r="F14" s="157">
        <v>890</v>
      </c>
      <c r="G14" s="157">
        <v>757</v>
      </c>
      <c r="H14" s="157">
        <v>120</v>
      </c>
      <c r="I14" s="157">
        <v>191881</v>
      </c>
      <c r="J14" s="157">
        <v>182500</v>
      </c>
      <c r="K14" s="157">
        <v>5450</v>
      </c>
      <c r="L14" s="157">
        <v>3691</v>
      </c>
      <c r="M14" s="157">
        <v>240</v>
      </c>
    </row>
    <row r="15" spans="1:13" ht="51" customHeight="1">
      <c r="A15" s="39"/>
      <c r="B15" s="189" t="s">
        <v>705</v>
      </c>
      <c r="C15" s="156">
        <v>44023</v>
      </c>
      <c r="D15" s="157">
        <v>41359</v>
      </c>
      <c r="E15" s="157">
        <v>715</v>
      </c>
      <c r="F15" s="157">
        <v>830</v>
      </c>
      <c r="G15" s="157">
        <v>993</v>
      </c>
      <c r="H15" s="157">
        <v>126</v>
      </c>
      <c r="I15" s="157">
        <v>193552</v>
      </c>
      <c r="J15" s="157">
        <v>183858</v>
      </c>
      <c r="K15" s="157">
        <v>6093</v>
      </c>
      <c r="L15" s="157">
        <v>3223</v>
      </c>
      <c r="M15" s="157">
        <v>378</v>
      </c>
    </row>
    <row r="16" spans="1:13" ht="51" customHeight="1">
      <c r="A16" s="39"/>
      <c r="B16" s="189" t="s">
        <v>706</v>
      </c>
      <c r="C16" s="156">
        <v>44339</v>
      </c>
      <c r="D16" s="157">
        <v>41391</v>
      </c>
      <c r="E16" s="157">
        <v>813</v>
      </c>
      <c r="F16" s="157">
        <v>645</v>
      </c>
      <c r="G16" s="157">
        <v>1332</v>
      </c>
      <c r="H16" s="157">
        <v>158</v>
      </c>
      <c r="I16" s="157">
        <v>195807</v>
      </c>
      <c r="J16" s="157">
        <v>182191</v>
      </c>
      <c r="K16" s="157">
        <v>7073</v>
      </c>
      <c r="L16" s="157">
        <v>5755</v>
      </c>
      <c r="M16" s="157">
        <v>788</v>
      </c>
    </row>
    <row r="17" spans="1:13" ht="51" customHeight="1" thickBot="1">
      <c r="A17" s="39"/>
      <c r="B17" s="367" t="s">
        <v>771</v>
      </c>
      <c r="C17" s="429">
        <f>SUM(D17:H17)</f>
        <v>40993</v>
      </c>
      <c r="D17" s="281">
        <v>39197</v>
      </c>
      <c r="E17" s="281">
        <v>224</v>
      </c>
      <c r="F17" s="281">
        <v>385</v>
      </c>
      <c r="G17" s="281">
        <v>1030</v>
      </c>
      <c r="H17" s="281">
        <v>157</v>
      </c>
      <c r="I17" s="281">
        <v>153345</v>
      </c>
      <c r="J17" s="281" t="s">
        <v>196</v>
      </c>
      <c r="K17" s="281" t="s">
        <v>196</v>
      </c>
      <c r="L17" s="281" t="s">
        <v>196</v>
      </c>
      <c r="M17" s="281" t="s">
        <v>196</v>
      </c>
    </row>
    <row r="18" spans="1:8" s="169" customFormat="1" ht="15" customHeight="1">
      <c r="A18" s="493" t="s">
        <v>598</v>
      </c>
      <c r="B18" s="493"/>
      <c r="C18" s="494"/>
      <c r="D18" s="494"/>
      <c r="E18" s="494"/>
      <c r="F18" s="494"/>
      <c r="G18" s="495"/>
      <c r="H18" s="369" t="s">
        <v>179</v>
      </c>
    </row>
    <row r="19" spans="1:8" s="169" customFormat="1" ht="15" customHeight="1">
      <c r="A19" s="490" t="s">
        <v>645</v>
      </c>
      <c r="B19" s="491"/>
      <c r="C19" s="491"/>
      <c r="D19" s="491"/>
      <c r="E19" s="491"/>
      <c r="F19" s="491"/>
      <c r="G19" s="492"/>
      <c r="H19" s="1" t="s">
        <v>647</v>
      </c>
    </row>
    <row r="20" spans="1:8" s="169" customFormat="1" ht="15" customHeight="1">
      <c r="A20" s="481" t="s">
        <v>772</v>
      </c>
      <c r="B20" s="481"/>
      <c r="C20" s="481"/>
      <c r="D20" s="481"/>
      <c r="E20" s="481"/>
      <c r="F20" s="481"/>
      <c r="G20" s="481"/>
      <c r="H20" s="1" t="s">
        <v>640</v>
      </c>
    </row>
    <row r="21" spans="1:8" ht="12.75">
      <c r="A21" s="481" t="s">
        <v>773</v>
      </c>
      <c r="B21" s="481"/>
      <c r="C21" s="481"/>
      <c r="D21" s="481"/>
      <c r="E21" s="481"/>
      <c r="F21" s="481"/>
      <c r="G21" s="481"/>
      <c r="H21" s="1" t="s">
        <v>774</v>
      </c>
    </row>
    <row r="22" ht="12.75">
      <c r="H22" s="1" t="s">
        <v>646</v>
      </c>
    </row>
  </sheetData>
  <sheetProtection/>
  <mergeCells count="18">
    <mergeCell ref="A18:G18"/>
    <mergeCell ref="H2:M2"/>
    <mergeCell ref="A2:G2"/>
    <mergeCell ref="C4:G4"/>
    <mergeCell ref="E5:F5"/>
    <mergeCell ref="I5:I6"/>
    <mergeCell ref="J5:J6"/>
    <mergeCell ref="K5:K6"/>
    <mergeCell ref="A21:G21"/>
    <mergeCell ref="M5:M6"/>
    <mergeCell ref="B4:B7"/>
    <mergeCell ref="I4:M4"/>
    <mergeCell ref="H5:H6"/>
    <mergeCell ref="D5:D6"/>
    <mergeCell ref="G5:G6"/>
    <mergeCell ref="L5:L6"/>
    <mergeCell ref="A20:G20"/>
    <mergeCell ref="A19:G19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showGridLines="0" view="pageBreakPreview" zoomScale="80" zoomScaleSheetLayoutView="80" workbookViewId="0" topLeftCell="A1">
      <pane ySplit="8" topLeftCell="A9" activePane="bottomLeft" state="frozen"/>
      <selection pane="topLeft" activeCell="E8" sqref="E8"/>
      <selection pane="bottomLeft" activeCell="F22" sqref="F22"/>
    </sheetView>
  </sheetViews>
  <sheetFormatPr defaultColWidth="9.00390625" defaultRowHeight="16.5"/>
  <cols>
    <col min="1" max="1" width="0.5" style="1" customWidth="1"/>
    <col min="2" max="2" width="19.125" style="1" customWidth="1"/>
    <col min="3" max="7" width="11.375" style="1" customWidth="1"/>
    <col min="8" max="8" width="11.375" style="265" customWidth="1"/>
    <col min="9" max="10" width="8.625" style="1" customWidth="1"/>
    <col min="11" max="12" width="9.625" style="1" hidden="1" customWidth="1"/>
    <col min="13" max="20" width="8.625" style="1" customWidth="1"/>
    <col min="21" max="16384" width="9.00390625" style="1" customWidth="1"/>
  </cols>
  <sheetData>
    <row r="1" spans="1:20" ht="18" customHeight="1">
      <c r="A1" s="1" t="s">
        <v>226</v>
      </c>
      <c r="R1" s="91"/>
      <c r="T1" s="91" t="s">
        <v>49</v>
      </c>
    </row>
    <row r="2" spans="1:20" s="419" customFormat="1" ht="24.75" customHeight="1">
      <c r="A2" s="505" t="s">
        <v>223</v>
      </c>
      <c r="B2" s="505"/>
      <c r="C2" s="505"/>
      <c r="D2" s="505"/>
      <c r="E2" s="505"/>
      <c r="F2" s="505"/>
      <c r="G2" s="505"/>
      <c r="H2" s="505"/>
      <c r="I2" s="496" t="s">
        <v>122</v>
      </c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</row>
    <row r="3" spans="5:20" ht="15" customHeight="1" thickBot="1">
      <c r="E3" s="4"/>
      <c r="H3" s="4" t="s">
        <v>524</v>
      </c>
      <c r="J3" s="4"/>
      <c r="R3" s="295"/>
      <c r="T3" s="295" t="s">
        <v>121</v>
      </c>
    </row>
    <row r="4" spans="1:20" ht="19.5" customHeight="1">
      <c r="A4" s="36"/>
      <c r="B4" s="514" t="s">
        <v>379</v>
      </c>
      <c r="C4" s="448" t="s">
        <v>575</v>
      </c>
      <c r="D4" s="448"/>
      <c r="E4" s="444" t="s">
        <v>576</v>
      </c>
      <c r="F4" s="445"/>
      <c r="G4" s="445"/>
      <c r="H4" s="445"/>
      <c r="I4" s="445" t="s">
        <v>153</v>
      </c>
      <c r="J4" s="445"/>
      <c r="K4" s="445"/>
      <c r="L4" s="445"/>
      <c r="M4" s="445"/>
      <c r="N4" s="445"/>
      <c r="O4" s="445"/>
      <c r="P4" s="445"/>
      <c r="Q4" s="445"/>
      <c r="R4" s="446"/>
      <c r="S4" s="506" t="s">
        <v>577</v>
      </c>
      <c r="T4" s="448"/>
    </row>
    <row r="5" spans="1:20" ht="21.75" customHeight="1">
      <c r="A5" s="39"/>
      <c r="B5" s="515"/>
      <c r="C5" s="451"/>
      <c r="D5" s="451"/>
      <c r="E5" s="507" t="s">
        <v>578</v>
      </c>
      <c r="F5" s="509"/>
      <c r="G5" s="511" t="s">
        <v>579</v>
      </c>
      <c r="H5" s="512"/>
      <c r="I5" s="513" t="s">
        <v>580</v>
      </c>
      <c r="J5" s="512"/>
      <c r="K5" s="75"/>
      <c r="L5" s="75"/>
      <c r="M5" s="470" t="s">
        <v>581</v>
      </c>
      <c r="N5" s="502"/>
      <c r="O5" s="470" t="s">
        <v>582</v>
      </c>
      <c r="P5" s="502"/>
      <c r="Q5" s="470" t="s">
        <v>583</v>
      </c>
      <c r="R5" s="502"/>
      <c r="S5" s="507"/>
      <c r="T5" s="451"/>
    </row>
    <row r="6" spans="1:20" ht="21.75" customHeight="1">
      <c r="A6" s="39"/>
      <c r="B6" s="516"/>
      <c r="C6" s="504"/>
      <c r="D6" s="504"/>
      <c r="E6" s="508"/>
      <c r="F6" s="510"/>
      <c r="G6" s="508"/>
      <c r="H6" s="510"/>
      <c r="I6" s="504"/>
      <c r="J6" s="510"/>
      <c r="K6" s="75"/>
      <c r="L6" s="75"/>
      <c r="M6" s="503"/>
      <c r="N6" s="503"/>
      <c r="O6" s="503"/>
      <c r="P6" s="503"/>
      <c r="Q6" s="503"/>
      <c r="R6" s="503"/>
      <c r="S6" s="508"/>
      <c r="T6" s="504"/>
    </row>
    <row r="7" spans="1:20" ht="21.75" customHeight="1">
      <c r="A7" s="89"/>
      <c r="B7" s="516"/>
      <c r="C7" s="83" t="s">
        <v>541</v>
      </c>
      <c r="D7" s="41" t="s">
        <v>584</v>
      </c>
      <c r="E7" s="41" t="s">
        <v>541</v>
      </c>
      <c r="F7" s="41" t="s">
        <v>584</v>
      </c>
      <c r="G7" s="41" t="s">
        <v>541</v>
      </c>
      <c r="H7" s="346" t="s">
        <v>584</v>
      </c>
      <c r="I7" s="42" t="s">
        <v>541</v>
      </c>
      <c r="J7" s="41" t="s">
        <v>584</v>
      </c>
      <c r="K7" s="75"/>
      <c r="L7" s="75"/>
      <c r="M7" s="41" t="s">
        <v>541</v>
      </c>
      <c r="N7" s="346" t="s">
        <v>584</v>
      </c>
      <c r="O7" s="41" t="s">
        <v>541</v>
      </c>
      <c r="P7" s="346" t="s">
        <v>584</v>
      </c>
      <c r="Q7" s="41" t="s">
        <v>541</v>
      </c>
      <c r="R7" s="346" t="s">
        <v>584</v>
      </c>
      <c r="S7" s="41" t="s">
        <v>541</v>
      </c>
      <c r="T7" s="347" t="s">
        <v>584</v>
      </c>
    </row>
    <row r="8" spans="1:20" ht="30" customHeight="1" thickBot="1">
      <c r="A8" s="117"/>
      <c r="B8" s="517"/>
      <c r="C8" s="87" t="s">
        <v>123</v>
      </c>
      <c r="D8" s="47" t="s">
        <v>69</v>
      </c>
      <c r="E8" s="47" t="s">
        <v>123</v>
      </c>
      <c r="F8" s="47" t="s">
        <v>45</v>
      </c>
      <c r="G8" s="47" t="s">
        <v>123</v>
      </c>
      <c r="H8" s="348" t="s">
        <v>45</v>
      </c>
      <c r="I8" s="48" t="s">
        <v>44</v>
      </c>
      <c r="J8" s="47" t="s">
        <v>45</v>
      </c>
      <c r="K8" s="267"/>
      <c r="L8" s="267"/>
      <c r="M8" s="47" t="s">
        <v>44</v>
      </c>
      <c r="N8" s="348" t="s">
        <v>45</v>
      </c>
      <c r="O8" s="47" t="s">
        <v>44</v>
      </c>
      <c r="P8" s="348" t="s">
        <v>45</v>
      </c>
      <c r="Q8" s="47" t="s">
        <v>44</v>
      </c>
      <c r="R8" s="348" t="s">
        <v>45</v>
      </c>
      <c r="S8" s="47" t="s">
        <v>44</v>
      </c>
      <c r="T8" s="349" t="s">
        <v>45</v>
      </c>
    </row>
    <row r="9" spans="1:20" ht="25.5" customHeight="1">
      <c r="A9" s="39"/>
      <c r="B9" s="189" t="s">
        <v>710</v>
      </c>
      <c r="C9" s="157">
        <v>10784.28</v>
      </c>
      <c r="D9" s="157">
        <v>40208.8</v>
      </c>
      <c r="E9" s="157">
        <v>10784.28</v>
      </c>
      <c r="F9" s="157">
        <v>40208.798</v>
      </c>
      <c r="G9" s="157">
        <v>10708.78</v>
      </c>
      <c r="H9" s="145">
        <v>39904.476</v>
      </c>
      <c r="I9" s="157">
        <v>40</v>
      </c>
      <c r="J9" s="157">
        <v>174.546</v>
      </c>
      <c r="K9" s="164"/>
      <c r="L9" s="164"/>
      <c r="M9" s="350">
        <v>21.5</v>
      </c>
      <c r="N9" s="157">
        <v>76.268</v>
      </c>
      <c r="O9" s="350">
        <v>14</v>
      </c>
      <c r="P9" s="350">
        <v>53.508</v>
      </c>
      <c r="Q9" s="350" t="s">
        <v>50</v>
      </c>
      <c r="R9" s="350" t="s">
        <v>50</v>
      </c>
      <c r="S9" s="350" t="s">
        <v>50</v>
      </c>
      <c r="T9" s="350" t="s">
        <v>50</v>
      </c>
    </row>
    <row r="10" spans="1:20" ht="25.5" customHeight="1">
      <c r="A10" s="39"/>
      <c r="B10" s="189" t="s">
        <v>712</v>
      </c>
      <c r="C10" s="157">
        <v>10020.51</v>
      </c>
      <c r="D10" s="157">
        <v>37952.6</v>
      </c>
      <c r="E10" s="157">
        <v>10020.51</v>
      </c>
      <c r="F10" s="157">
        <v>37952.60400000001</v>
      </c>
      <c r="G10" s="157">
        <v>9937.41</v>
      </c>
      <c r="H10" s="145">
        <v>37639.658</v>
      </c>
      <c r="I10" s="157">
        <v>30</v>
      </c>
      <c r="J10" s="157">
        <v>215.171</v>
      </c>
      <c r="K10" s="164"/>
      <c r="L10" s="164"/>
      <c r="M10" s="350">
        <v>21</v>
      </c>
      <c r="N10" s="157">
        <v>91.002</v>
      </c>
      <c r="O10" s="350">
        <v>2</v>
      </c>
      <c r="P10" s="350">
        <v>6.773</v>
      </c>
      <c r="Q10" s="350" t="s">
        <v>50</v>
      </c>
      <c r="R10" s="350" t="s">
        <v>50</v>
      </c>
      <c r="S10" s="350" t="s">
        <v>50</v>
      </c>
      <c r="T10" s="350" t="s">
        <v>50</v>
      </c>
    </row>
    <row r="11" spans="1:20" ht="25.5" customHeight="1">
      <c r="A11" s="39"/>
      <c r="B11" s="189" t="s">
        <v>714</v>
      </c>
      <c r="C11" s="157">
        <v>10970</v>
      </c>
      <c r="D11" s="157">
        <v>44295.07</v>
      </c>
      <c r="E11" s="157">
        <v>10970</v>
      </c>
      <c r="F11" s="157">
        <v>44295.07399999999</v>
      </c>
      <c r="G11" s="157">
        <v>10886.57</v>
      </c>
      <c r="H11" s="145">
        <v>43978.091</v>
      </c>
      <c r="I11" s="157">
        <v>45.13</v>
      </c>
      <c r="J11" s="157">
        <v>147.916</v>
      </c>
      <c r="K11" s="164"/>
      <c r="L11" s="164"/>
      <c r="M11" s="350">
        <v>18.3</v>
      </c>
      <c r="N11" s="157">
        <v>162.412</v>
      </c>
      <c r="O11" s="350">
        <v>2</v>
      </c>
      <c r="P11" s="350">
        <v>6.655</v>
      </c>
      <c r="Q11" s="350" t="s">
        <v>50</v>
      </c>
      <c r="R11" s="350" t="s">
        <v>50</v>
      </c>
      <c r="S11" s="350" t="s">
        <v>50</v>
      </c>
      <c r="T11" s="350" t="s">
        <v>50</v>
      </c>
    </row>
    <row r="12" spans="1:20" ht="25.5" customHeight="1">
      <c r="A12" s="39"/>
      <c r="B12" s="189" t="s">
        <v>716</v>
      </c>
      <c r="C12" s="157">
        <v>11085.55</v>
      </c>
      <c r="D12" s="157">
        <v>41550.53</v>
      </c>
      <c r="E12" s="157">
        <v>11085.55</v>
      </c>
      <c r="F12" s="157">
        <v>41550.533</v>
      </c>
      <c r="G12" s="157">
        <v>10982.06</v>
      </c>
      <c r="H12" s="145">
        <v>41166.553</v>
      </c>
      <c r="I12" s="157">
        <v>45.03</v>
      </c>
      <c r="J12" s="157">
        <v>147.453</v>
      </c>
      <c r="K12" s="164"/>
      <c r="L12" s="164"/>
      <c r="M12" s="350">
        <v>56.2</v>
      </c>
      <c r="N12" s="157">
        <v>229.097</v>
      </c>
      <c r="O12" s="350">
        <v>2.26</v>
      </c>
      <c r="P12" s="350">
        <v>7.43</v>
      </c>
      <c r="Q12" s="350" t="s">
        <v>50</v>
      </c>
      <c r="R12" s="350" t="s">
        <v>50</v>
      </c>
      <c r="S12" s="350" t="s">
        <v>50</v>
      </c>
      <c r="T12" s="350" t="s">
        <v>50</v>
      </c>
    </row>
    <row r="13" spans="1:20" ht="25.5" customHeight="1">
      <c r="A13" s="39"/>
      <c r="B13" s="189" t="s">
        <v>718</v>
      </c>
      <c r="C13" s="157">
        <v>10907.139999999998</v>
      </c>
      <c r="D13" s="157">
        <v>46199.28</v>
      </c>
      <c r="E13" s="157">
        <v>10907.14</v>
      </c>
      <c r="F13" s="157">
        <v>46199.283</v>
      </c>
      <c r="G13" s="157">
        <v>10693</v>
      </c>
      <c r="H13" s="145">
        <v>45289.54</v>
      </c>
      <c r="I13" s="157">
        <v>32.379999999999995</v>
      </c>
      <c r="J13" s="157">
        <v>120.186</v>
      </c>
      <c r="K13" s="164"/>
      <c r="L13" s="164"/>
      <c r="M13" s="350">
        <v>179.20999999999998</v>
      </c>
      <c r="N13" s="157">
        <v>780.243</v>
      </c>
      <c r="O13" s="350">
        <v>2.55</v>
      </c>
      <c r="P13" s="350">
        <v>9.314</v>
      </c>
      <c r="Q13" s="350" t="s">
        <v>50</v>
      </c>
      <c r="R13" s="350" t="s">
        <v>50</v>
      </c>
      <c r="S13" s="350" t="s">
        <v>50</v>
      </c>
      <c r="T13" s="350" t="s">
        <v>50</v>
      </c>
    </row>
    <row r="14" spans="1:20" ht="25.5" customHeight="1">
      <c r="A14" s="39"/>
      <c r="B14" s="189" t="s">
        <v>720</v>
      </c>
      <c r="C14" s="157">
        <v>10603.019999999999</v>
      </c>
      <c r="D14" s="157">
        <v>44473.957</v>
      </c>
      <c r="E14" s="157">
        <v>10603.019999999999</v>
      </c>
      <c r="F14" s="157">
        <v>44473.957</v>
      </c>
      <c r="G14" s="157">
        <v>10319.7</v>
      </c>
      <c r="H14" s="145">
        <v>43300.531</v>
      </c>
      <c r="I14" s="157">
        <v>31.98</v>
      </c>
      <c r="J14" s="157">
        <v>108.457</v>
      </c>
      <c r="K14" s="164">
        <v>52830560</v>
      </c>
      <c r="L14" s="164">
        <v>52431160</v>
      </c>
      <c r="M14" s="350">
        <v>251.33999999999997</v>
      </c>
      <c r="N14" s="157">
        <v>1064.969</v>
      </c>
      <c r="O14" s="350" t="s">
        <v>50</v>
      </c>
      <c r="P14" s="350" t="s">
        <v>50</v>
      </c>
      <c r="Q14" s="350" t="s">
        <v>50</v>
      </c>
      <c r="R14" s="350" t="s">
        <v>50</v>
      </c>
      <c r="S14" s="350" t="s">
        <v>50</v>
      </c>
      <c r="T14" s="350" t="s">
        <v>50</v>
      </c>
    </row>
    <row r="15" spans="1:20" ht="25.5" customHeight="1">
      <c r="A15" s="39"/>
      <c r="B15" s="189" t="s">
        <v>723</v>
      </c>
      <c r="C15" s="157">
        <v>13168</v>
      </c>
      <c r="D15" s="157">
        <v>46696</v>
      </c>
      <c r="E15" s="157">
        <v>13168</v>
      </c>
      <c r="F15" s="157">
        <v>46696</v>
      </c>
      <c r="G15" s="157">
        <v>12747</v>
      </c>
      <c r="H15" s="145">
        <v>45245</v>
      </c>
      <c r="I15" s="157">
        <v>34</v>
      </c>
      <c r="J15" s="157">
        <v>111</v>
      </c>
      <c r="K15" s="164">
        <v>52830560</v>
      </c>
      <c r="L15" s="164">
        <v>52431160</v>
      </c>
      <c r="M15" s="350">
        <v>387</v>
      </c>
      <c r="N15" s="157">
        <v>1340</v>
      </c>
      <c r="O15" s="350" t="s">
        <v>50</v>
      </c>
      <c r="P15" s="350" t="s">
        <v>50</v>
      </c>
      <c r="Q15" s="350" t="s">
        <v>50</v>
      </c>
      <c r="R15" s="350" t="s">
        <v>50</v>
      </c>
      <c r="S15" s="350" t="s">
        <v>50</v>
      </c>
      <c r="T15" s="350" t="s">
        <v>50</v>
      </c>
    </row>
    <row r="16" spans="1:20" ht="25.5" customHeight="1">
      <c r="A16" s="39"/>
      <c r="B16" s="189" t="s">
        <v>725</v>
      </c>
      <c r="C16" s="157">
        <v>14477</v>
      </c>
      <c r="D16" s="157">
        <v>58218.983</v>
      </c>
      <c r="E16" s="157">
        <v>14477</v>
      </c>
      <c r="F16" s="157">
        <v>58218.983</v>
      </c>
      <c r="G16" s="157">
        <v>13997.000000000002</v>
      </c>
      <c r="H16" s="145">
        <v>56152.571</v>
      </c>
      <c r="I16" s="157">
        <v>11.5</v>
      </c>
      <c r="J16" s="158">
        <v>45.706</v>
      </c>
      <c r="K16" s="164">
        <v>0</v>
      </c>
      <c r="L16" s="164">
        <v>0</v>
      </c>
      <c r="M16" s="350">
        <v>468.5</v>
      </c>
      <c r="N16" s="157">
        <v>2020.706</v>
      </c>
      <c r="O16" s="350" t="s">
        <v>50</v>
      </c>
      <c r="P16" s="350" t="s">
        <v>50</v>
      </c>
      <c r="Q16" s="350" t="s">
        <v>50</v>
      </c>
      <c r="R16" s="350" t="s">
        <v>50</v>
      </c>
      <c r="S16" s="350" t="s">
        <v>50</v>
      </c>
      <c r="T16" s="350" t="s">
        <v>50</v>
      </c>
    </row>
    <row r="17" spans="1:20" ht="25.5" customHeight="1">
      <c r="A17" s="39"/>
      <c r="B17" s="189" t="s">
        <v>727</v>
      </c>
      <c r="C17" s="145">
        <v>7940.29</v>
      </c>
      <c r="D17" s="145">
        <v>30214.623000000003</v>
      </c>
      <c r="E17" s="145">
        <v>7940.29</v>
      </c>
      <c r="F17" s="145">
        <v>30214.623000000003</v>
      </c>
      <c r="G17" s="145">
        <v>7856.82</v>
      </c>
      <c r="H17" s="145">
        <v>29825.51</v>
      </c>
      <c r="I17" s="145">
        <v>6</v>
      </c>
      <c r="J17" s="158">
        <v>28.137</v>
      </c>
      <c r="K17" s="164">
        <v>0</v>
      </c>
      <c r="L17" s="164">
        <v>0</v>
      </c>
      <c r="M17" s="350">
        <v>77.47</v>
      </c>
      <c r="N17" s="157">
        <v>360.976</v>
      </c>
      <c r="O17" s="350" t="s">
        <v>50</v>
      </c>
      <c r="P17" s="350" t="s">
        <v>50</v>
      </c>
      <c r="Q17" s="350" t="s">
        <v>50</v>
      </c>
      <c r="R17" s="350" t="s">
        <v>50</v>
      </c>
      <c r="S17" s="350" t="s">
        <v>50</v>
      </c>
      <c r="T17" s="350" t="s">
        <v>50</v>
      </c>
    </row>
    <row r="18" spans="1:20" ht="25.5" customHeight="1">
      <c r="A18" s="39"/>
      <c r="B18" s="189" t="s">
        <v>389</v>
      </c>
      <c r="C18" s="430">
        <f>SUM(E18,S18)</f>
        <v>15595.59</v>
      </c>
      <c r="D18" s="430">
        <f>SUM(F18,T18)</f>
        <v>60541.266</v>
      </c>
      <c r="E18" s="430">
        <f>SUM(E19:E31)</f>
        <v>15595.59</v>
      </c>
      <c r="F18" s="430">
        <f>SUM(F19:F31)</f>
        <v>60541.266</v>
      </c>
      <c r="G18" s="430">
        <f aca="true" t="shared" si="0" ref="G18:N18">SUM(G19:G31)</f>
        <v>15451</v>
      </c>
      <c r="H18" s="430">
        <v>59915.83</v>
      </c>
      <c r="I18" s="430">
        <f t="shared" si="0"/>
        <v>17.5</v>
      </c>
      <c r="J18" s="430">
        <v>75.601</v>
      </c>
      <c r="K18" s="431">
        <f t="shared" si="0"/>
        <v>0</v>
      </c>
      <c r="L18" s="431">
        <f t="shared" si="0"/>
        <v>0</v>
      </c>
      <c r="M18" s="430">
        <f t="shared" si="0"/>
        <v>119.09</v>
      </c>
      <c r="N18" s="430">
        <f t="shared" si="0"/>
        <v>514.286</v>
      </c>
      <c r="O18" s="430">
        <f>SUM(O19:O31)</f>
        <v>8</v>
      </c>
      <c r="P18" s="430">
        <f>SUM(P19:P31)</f>
        <v>35.549</v>
      </c>
      <c r="Q18" s="145" t="s">
        <v>140</v>
      </c>
      <c r="R18" s="145" t="s">
        <v>140</v>
      </c>
      <c r="S18" s="145" t="s">
        <v>140</v>
      </c>
      <c r="T18" s="145" t="s">
        <v>140</v>
      </c>
    </row>
    <row r="19" spans="1:20" ht="25.5" customHeight="1">
      <c r="A19" s="39"/>
      <c r="B19" s="287" t="s">
        <v>366</v>
      </c>
      <c r="C19" s="430">
        <f aca="true" t="shared" si="1" ref="C19:C29">SUM(E19,S19)</f>
        <v>266.51</v>
      </c>
      <c r="D19" s="430">
        <f aca="true" t="shared" si="2" ref="D19:D29">SUM(F19,T19)</f>
        <v>937.361</v>
      </c>
      <c r="E19" s="145">
        <v>266.51</v>
      </c>
      <c r="F19" s="145">
        <v>937.361</v>
      </c>
      <c r="G19" s="145">
        <v>266.51</v>
      </c>
      <c r="H19" s="145">
        <v>937.361</v>
      </c>
      <c r="I19" s="145" t="s">
        <v>0</v>
      </c>
      <c r="J19" s="145" t="s">
        <v>189</v>
      </c>
      <c r="K19" s="145"/>
      <c r="L19" s="145"/>
      <c r="M19" s="145" t="s">
        <v>191</v>
      </c>
      <c r="N19" s="145" t="s">
        <v>189</v>
      </c>
      <c r="O19" s="145" t="s">
        <v>50</v>
      </c>
      <c r="P19" s="145" t="s">
        <v>50</v>
      </c>
      <c r="Q19" s="145" t="s">
        <v>50</v>
      </c>
      <c r="R19" s="145" t="s">
        <v>50</v>
      </c>
      <c r="S19" s="145" t="s">
        <v>50</v>
      </c>
      <c r="T19" s="145" t="s">
        <v>50</v>
      </c>
    </row>
    <row r="20" spans="1:20" ht="25.5" customHeight="1">
      <c r="A20" s="39"/>
      <c r="B20" s="287" t="s">
        <v>367</v>
      </c>
      <c r="C20" s="430">
        <f t="shared" si="1"/>
        <v>1266.98</v>
      </c>
      <c r="D20" s="430">
        <f t="shared" si="2"/>
        <v>5536.271</v>
      </c>
      <c r="E20" s="145">
        <f>SUM(G20,I20,M20,O20)</f>
        <v>1266.98</v>
      </c>
      <c r="F20" s="145">
        <f>SUM(H20,J20,N20,P20)</f>
        <v>5536.271</v>
      </c>
      <c r="G20" s="145">
        <v>1228.98</v>
      </c>
      <c r="H20" s="145">
        <v>5352.406</v>
      </c>
      <c r="I20" s="145">
        <v>2.5</v>
      </c>
      <c r="J20" s="145">
        <v>11.878</v>
      </c>
      <c r="K20" s="145"/>
      <c r="L20" s="145"/>
      <c r="M20" s="145">
        <v>27.5</v>
      </c>
      <c r="N20" s="145">
        <v>136.438</v>
      </c>
      <c r="O20" s="145">
        <v>8</v>
      </c>
      <c r="P20" s="145">
        <v>35.549</v>
      </c>
      <c r="Q20" s="145" t="s">
        <v>50</v>
      </c>
      <c r="R20" s="145" t="s">
        <v>50</v>
      </c>
      <c r="S20" s="145" t="s">
        <v>50</v>
      </c>
      <c r="T20" s="145" t="s">
        <v>50</v>
      </c>
    </row>
    <row r="21" spans="1:20" ht="25.5" customHeight="1">
      <c r="A21" s="39"/>
      <c r="B21" s="287" t="s">
        <v>368</v>
      </c>
      <c r="C21" s="430">
        <f t="shared" si="1"/>
        <v>794.79</v>
      </c>
      <c r="D21" s="430">
        <f t="shared" si="2"/>
        <v>3137.298</v>
      </c>
      <c r="E21" s="145">
        <v>794.79</v>
      </c>
      <c r="F21" s="145">
        <v>3137.298</v>
      </c>
      <c r="G21" s="145">
        <v>794.79</v>
      </c>
      <c r="H21" s="145">
        <v>3137.298</v>
      </c>
      <c r="I21" s="145" t="s">
        <v>191</v>
      </c>
      <c r="J21" s="145" t="s">
        <v>191</v>
      </c>
      <c r="K21" s="145"/>
      <c r="L21" s="145"/>
      <c r="M21" s="145" t="s">
        <v>189</v>
      </c>
      <c r="N21" s="145" t="s">
        <v>191</v>
      </c>
      <c r="O21" s="145" t="s">
        <v>50</v>
      </c>
      <c r="P21" s="145" t="s">
        <v>50</v>
      </c>
      <c r="Q21" s="145" t="s">
        <v>50</v>
      </c>
      <c r="R21" s="145" t="s">
        <v>50</v>
      </c>
      <c r="S21" s="145" t="s">
        <v>50</v>
      </c>
      <c r="T21" s="145" t="s">
        <v>50</v>
      </c>
    </row>
    <row r="22" spans="1:20" ht="25.5" customHeight="1">
      <c r="A22" s="39"/>
      <c r="B22" s="287" t="s">
        <v>369</v>
      </c>
      <c r="C22" s="430">
        <f t="shared" si="1"/>
        <v>2364.0699999999997</v>
      </c>
      <c r="D22" s="430">
        <f t="shared" si="2"/>
        <v>7894.451</v>
      </c>
      <c r="E22" s="145">
        <v>2364.0699999999997</v>
      </c>
      <c r="F22" s="145">
        <v>7894.451</v>
      </c>
      <c r="G22" s="145">
        <v>2333.5699999999997</v>
      </c>
      <c r="H22" s="145">
        <v>7784.945</v>
      </c>
      <c r="I22" s="145" t="s">
        <v>0</v>
      </c>
      <c r="J22" s="145" t="s">
        <v>189</v>
      </c>
      <c r="K22" s="145"/>
      <c r="L22" s="145"/>
      <c r="M22" s="145">
        <v>30.5</v>
      </c>
      <c r="N22" s="145">
        <v>109.506</v>
      </c>
      <c r="O22" s="145" t="s">
        <v>50</v>
      </c>
      <c r="P22" s="145" t="s">
        <v>50</v>
      </c>
      <c r="Q22" s="145" t="s">
        <v>50</v>
      </c>
      <c r="R22" s="145" t="s">
        <v>50</v>
      </c>
      <c r="S22" s="145" t="s">
        <v>50</v>
      </c>
      <c r="T22" s="145" t="s">
        <v>50</v>
      </c>
    </row>
    <row r="23" spans="1:20" ht="25.5" customHeight="1">
      <c r="A23" s="39"/>
      <c r="B23" s="287" t="s">
        <v>370</v>
      </c>
      <c r="C23" s="430">
        <f t="shared" si="1"/>
        <v>919.04</v>
      </c>
      <c r="D23" s="430">
        <f t="shared" si="2"/>
        <v>4199.184</v>
      </c>
      <c r="E23" s="145">
        <v>919.04</v>
      </c>
      <c r="F23" s="145">
        <v>4199.184</v>
      </c>
      <c r="G23" s="145">
        <v>919.04</v>
      </c>
      <c r="H23" s="145">
        <v>4199.184</v>
      </c>
      <c r="I23" s="145" t="s">
        <v>191</v>
      </c>
      <c r="J23" s="145" t="s">
        <v>191</v>
      </c>
      <c r="K23" s="145"/>
      <c r="L23" s="145"/>
      <c r="M23" s="145" t="s">
        <v>189</v>
      </c>
      <c r="N23" s="145" t="s">
        <v>191</v>
      </c>
      <c r="O23" s="145" t="s">
        <v>50</v>
      </c>
      <c r="P23" s="145" t="s">
        <v>50</v>
      </c>
      <c r="Q23" s="145" t="s">
        <v>50</v>
      </c>
      <c r="R23" s="145" t="s">
        <v>50</v>
      </c>
      <c r="S23" s="145" t="s">
        <v>50</v>
      </c>
      <c r="T23" s="145" t="s">
        <v>50</v>
      </c>
    </row>
    <row r="24" spans="1:20" ht="25.5" customHeight="1">
      <c r="A24" s="39"/>
      <c r="B24" s="287" t="s">
        <v>371</v>
      </c>
      <c r="C24" s="430">
        <f t="shared" si="1"/>
        <v>1061.11</v>
      </c>
      <c r="D24" s="430">
        <f t="shared" si="2"/>
        <v>4329.491</v>
      </c>
      <c r="E24" s="145">
        <v>1061.11</v>
      </c>
      <c r="F24" s="145">
        <v>4329.491</v>
      </c>
      <c r="G24" s="145">
        <v>1046.11</v>
      </c>
      <c r="H24" s="145">
        <v>4265.768</v>
      </c>
      <c r="I24" s="145">
        <v>15</v>
      </c>
      <c r="J24" s="145">
        <v>63.723</v>
      </c>
      <c r="K24" s="145"/>
      <c r="L24" s="145"/>
      <c r="M24" s="145" t="s">
        <v>189</v>
      </c>
      <c r="N24" s="145" t="s">
        <v>189</v>
      </c>
      <c r="O24" s="145" t="s">
        <v>50</v>
      </c>
      <c r="P24" s="145" t="s">
        <v>50</v>
      </c>
      <c r="Q24" s="145" t="s">
        <v>50</v>
      </c>
      <c r="R24" s="145" t="s">
        <v>50</v>
      </c>
      <c r="S24" s="145" t="s">
        <v>50</v>
      </c>
      <c r="T24" s="145" t="s">
        <v>50</v>
      </c>
    </row>
    <row r="25" spans="1:20" ht="25.5" customHeight="1">
      <c r="A25" s="39"/>
      <c r="B25" s="287" t="s">
        <v>372</v>
      </c>
      <c r="C25" s="430">
        <f t="shared" si="1"/>
        <v>70.27</v>
      </c>
      <c r="D25" s="430">
        <f t="shared" si="2"/>
        <v>281.777</v>
      </c>
      <c r="E25" s="145">
        <v>70.27</v>
      </c>
      <c r="F25" s="145">
        <v>281.777</v>
      </c>
      <c r="G25" s="145">
        <v>70.27</v>
      </c>
      <c r="H25" s="145">
        <v>281.777</v>
      </c>
      <c r="I25" s="145" t="s">
        <v>189</v>
      </c>
      <c r="J25" s="145" t="s">
        <v>189</v>
      </c>
      <c r="K25" s="145"/>
      <c r="L25" s="145"/>
      <c r="M25" s="145" t="s">
        <v>189</v>
      </c>
      <c r="N25" s="145" t="s">
        <v>189</v>
      </c>
      <c r="O25" s="145" t="s">
        <v>50</v>
      </c>
      <c r="P25" s="145" t="s">
        <v>50</v>
      </c>
      <c r="Q25" s="145" t="s">
        <v>50</v>
      </c>
      <c r="R25" s="145" t="s">
        <v>50</v>
      </c>
      <c r="S25" s="145" t="s">
        <v>50</v>
      </c>
      <c r="T25" s="145" t="s">
        <v>50</v>
      </c>
    </row>
    <row r="26" spans="1:20" ht="25.5" customHeight="1">
      <c r="A26" s="39"/>
      <c r="B26" s="287" t="s">
        <v>373</v>
      </c>
      <c r="C26" s="430">
        <f t="shared" si="1"/>
        <v>877.3299999999999</v>
      </c>
      <c r="D26" s="430">
        <f t="shared" si="2"/>
        <v>3005.052</v>
      </c>
      <c r="E26" s="145">
        <v>877.3299999999999</v>
      </c>
      <c r="F26" s="145">
        <v>3005.052</v>
      </c>
      <c r="G26" s="145">
        <v>877.3299999999999</v>
      </c>
      <c r="H26" s="145">
        <v>3005.052</v>
      </c>
      <c r="I26" s="145" t="s">
        <v>189</v>
      </c>
      <c r="J26" s="145" t="s">
        <v>189</v>
      </c>
      <c r="K26" s="145"/>
      <c r="L26" s="145"/>
      <c r="M26" s="145" t="s">
        <v>0</v>
      </c>
      <c r="N26" s="145" t="s">
        <v>189</v>
      </c>
      <c r="O26" s="145" t="s">
        <v>50</v>
      </c>
      <c r="P26" s="145" t="s">
        <v>50</v>
      </c>
      <c r="Q26" s="145" t="s">
        <v>50</v>
      </c>
      <c r="R26" s="145" t="s">
        <v>50</v>
      </c>
      <c r="S26" s="145" t="s">
        <v>50</v>
      </c>
      <c r="T26" s="145" t="s">
        <v>50</v>
      </c>
    </row>
    <row r="27" spans="1:20" ht="25.5" customHeight="1">
      <c r="A27" s="39"/>
      <c r="B27" s="287" t="s">
        <v>374</v>
      </c>
      <c r="C27" s="430">
        <f t="shared" si="1"/>
        <v>488.84</v>
      </c>
      <c r="D27" s="430">
        <f t="shared" si="2"/>
        <v>1981.075</v>
      </c>
      <c r="E27" s="145">
        <v>488.84</v>
      </c>
      <c r="F27" s="145">
        <v>1981.075</v>
      </c>
      <c r="G27" s="145">
        <v>457.75</v>
      </c>
      <c r="H27" s="145">
        <v>1827.891</v>
      </c>
      <c r="I27" s="351" t="s">
        <v>189</v>
      </c>
      <c r="J27" s="145" t="s">
        <v>189</v>
      </c>
      <c r="K27" s="352"/>
      <c r="L27" s="353"/>
      <c r="M27" s="351">
        <v>31.09</v>
      </c>
      <c r="N27" s="145">
        <v>153.184</v>
      </c>
      <c r="O27" s="351" t="s">
        <v>50</v>
      </c>
      <c r="P27" s="351" t="s">
        <v>50</v>
      </c>
      <c r="Q27" s="351" t="s">
        <v>50</v>
      </c>
      <c r="R27" s="351" t="s">
        <v>50</v>
      </c>
      <c r="S27" s="351" t="s">
        <v>50</v>
      </c>
      <c r="T27" s="351" t="s">
        <v>50</v>
      </c>
    </row>
    <row r="28" spans="1:20" ht="25.5" customHeight="1">
      <c r="A28" s="39"/>
      <c r="B28" s="287" t="s">
        <v>375</v>
      </c>
      <c r="C28" s="430">
        <f t="shared" si="1"/>
        <v>920.04</v>
      </c>
      <c r="D28" s="430">
        <f t="shared" si="2"/>
        <v>3658.708</v>
      </c>
      <c r="E28" s="145">
        <v>920.04</v>
      </c>
      <c r="F28" s="145">
        <v>3658.708</v>
      </c>
      <c r="G28" s="145">
        <v>900.04</v>
      </c>
      <c r="H28" s="145">
        <v>3573.989</v>
      </c>
      <c r="I28" s="351" t="s">
        <v>189</v>
      </c>
      <c r="J28" s="354" t="s">
        <v>189</v>
      </c>
      <c r="K28" s="352"/>
      <c r="L28" s="353"/>
      <c r="M28" s="351">
        <v>20</v>
      </c>
      <c r="N28" s="145">
        <v>84.719</v>
      </c>
      <c r="O28" s="351" t="s">
        <v>50</v>
      </c>
      <c r="P28" s="351" t="s">
        <v>50</v>
      </c>
      <c r="Q28" s="351" t="s">
        <v>50</v>
      </c>
      <c r="R28" s="351" t="s">
        <v>50</v>
      </c>
      <c r="S28" s="351" t="s">
        <v>50</v>
      </c>
      <c r="T28" s="351" t="s">
        <v>50</v>
      </c>
    </row>
    <row r="29" spans="1:20" ht="25.5" customHeight="1">
      <c r="A29" s="39"/>
      <c r="B29" s="287" t="s">
        <v>284</v>
      </c>
      <c r="C29" s="430">
        <f t="shared" si="1"/>
        <v>4455.82</v>
      </c>
      <c r="D29" s="430">
        <f t="shared" si="2"/>
        <v>17695.091</v>
      </c>
      <c r="E29" s="145">
        <v>4455.82</v>
      </c>
      <c r="F29" s="145">
        <v>17695.091</v>
      </c>
      <c r="G29" s="145">
        <v>4455.82</v>
      </c>
      <c r="H29" s="145">
        <v>17695.091</v>
      </c>
      <c r="I29" s="143" t="s">
        <v>191</v>
      </c>
      <c r="J29" s="145" t="s">
        <v>189</v>
      </c>
      <c r="K29" s="355"/>
      <c r="L29" s="353"/>
      <c r="M29" s="351" t="s">
        <v>191</v>
      </c>
      <c r="N29" s="145" t="s">
        <v>191</v>
      </c>
      <c r="O29" s="351" t="s">
        <v>50</v>
      </c>
      <c r="P29" s="351" t="s">
        <v>50</v>
      </c>
      <c r="Q29" s="351" t="s">
        <v>50</v>
      </c>
      <c r="R29" s="351" t="s">
        <v>50</v>
      </c>
      <c r="S29" s="351" t="s">
        <v>50</v>
      </c>
      <c r="T29" s="351" t="s">
        <v>50</v>
      </c>
    </row>
    <row r="30" spans="1:20" ht="25.5" customHeight="1">
      <c r="A30" s="39"/>
      <c r="B30" s="287" t="s">
        <v>377</v>
      </c>
      <c r="C30" s="430">
        <f>SUM(E30,S30)</f>
        <v>2110.79</v>
      </c>
      <c r="D30" s="430">
        <f>SUM(F30,T30)</f>
        <v>7885.507</v>
      </c>
      <c r="E30" s="145">
        <v>2110.79</v>
      </c>
      <c r="F30" s="145">
        <v>7885.507</v>
      </c>
      <c r="G30" s="145">
        <v>2100.79</v>
      </c>
      <c r="H30" s="145">
        <v>7855.068</v>
      </c>
      <c r="I30" s="145" t="s">
        <v>187</v>
      </c>
      <c r="J30" s="145" t="s">
        <v>187</v>
      </c>
      <c r="K30" s="355"/>
      <c r="L30" s="353"/>
      <c r="M30" s="351">
        <v>10</v>
      </c>
      <c r="N30" s="145">
        <v>30.439</v>
      </c>
      <c r="O30" s="351" t="s">
        <v>50</v>
      </c>
      <c r="P30" s="351" t="s">
        <v>50</v>
      </c>
      <c r="Q30" s="351" t="s">
        <v>50</v>
      </c>
      <c r="R30" s="351" t="s">
        <v>50</v>
      </c>
      <c r="S30" s="351" t="s">
        <v>50</v>
      </c>
      <c r="T30" s="351" t="s">
        <v>50</v>
      </c>
    </row>
    <row r="31" spans="1:20" ht="25.5" customHeight="1" thickBot="1">
      <c r="A31" s="44"/>
      <c r="B31" s="140" t="s">
        <v>474</v>
      </c>
      <c r="C31" s="280" t="str">
        <f>E31</f>
        <v>-</v>
      </c>
      <c r="D31" s="281" t="str">
        <f>F31</f>
        <v>-</v>
      </c>
      <c r="E31" s="281" t="s">
        <v>187</v>
      </c>
      <c r="F31" s="281" t="s">
        <v>187</v>
      </c>
      <c r="G31" s="281" t="s">
        <v>187</v>
      </c>
      <c r="H31" s="281" t="s">
        <v>187</v>
      </c>
      <c r="I31" s="281" t="s">
        <v>187</v>
      </c>
      <c r="J31" s="281" t="s">
        <v>187</v>
      </c>
      <c r="K31" s="356"/>
      <c r="L31" s="356"/>
      <c r="M31" s="281" t="s">
        <v>187</v>
      </c>
      <c r="N31" s="281" t="s">
        <v>187</v>
      </c>
      <c r="O31" s="281" t="s">
        <v>50</v>
      </c>
      <c r="P31" s="281" t="s">
        <v>50</v>
      </c>
      <c r="Q31" s="281" t="s">
        <v>50</v>
      </c>
      <c r="R31" s="281" t="s">
        <v>50</v>
      </c>
      <c r="S31" s="281" t="s">
        <v>50</v>
      </c>
      <c r="T31" s="281" t="s">
        <v>50</v>
      </c>
    </row>
    <row r="32" spans="1:11" ht="15" customHeight="1">
      <c r="A32" s="1" t="s">
        <v>391</v>
      </c>
      <c r="D32" s="170"/>
      <c r="E32" s="170"/>
      <c r="F32" s="170"/>
      <c r="I32" s="33" t="s">
        <v>180</v>
      </c>
      <c r="K32" s="177"/>
    </row>
    <row r="33" spans="4:11" ht="12.75">
      <c r="D33" s="357"/>
      <c r="K33" s="177"/>
    </row>
    <row r="34" ht="12.75">
      <c r="K34" s="177"/>
    </row>
    <row r="35" ht="12.75">
      <c r="K35" s="177"/>
    </row>
  </sheetData>
  <sheetProtection/>
  <mergeCells count="13">
    <mergeCell ref="I5:J6"/>
    <mergeCell ref="E4:H4"/>
    <mergeCell ref="B4:B8"/>
    <mergeCell ref="M5:N6"/>
    <mergeCell ref="O5:P6"/>
    <mergeCell ref="C4:D6"/>
    <mergeCell ref="Q5:R6"/>
    <mergeCell ref="I2:T2"/>
    <mergeCell ref="A2:H2"/>
    <mergeCell ref="S4:T6"/>
    <mergeCell ref="I4:R4"/>
    <mergeCell ref="E5:F6"/>
    <mergeCell ref="G5:H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8"/>
  <sheetViews>
    <sheetView showGridLines="0" view="pageBreakPreview" zoomScale="90" zoomScaleNormal="90" zoomScaleSheetLayoutView="90" zoomScalePageLayoutView="0" workbookViewId="0" topLeftCell="A1">
      <pane xSplit="2" ySplit="7" topLeftCell="C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D18" sqref="D18"/>
    </sheetView>
  </sheetViews>
  <sheetFormatPr defaultColWidth="9.00390625" defaultRowHeight="16.5"/>
  <cols>
    <col min="1" max="1" width="0.5" style="1" customWidth="1"/>
    <col min="2" max="2" width="19.125" style="1" customWidth="1"/>
    <col min="3" max="3" width="8.625" style="1" customWidth="1"/>
    <col min="4" max="4" width="8.125" style="1" customWidth="1"/>
    <col min="5" max="5" width="8.625" style="1" customWidth="1"/>
    <col min="6" max="6" width="8.125" style="1" customWidth="1"/>
    <col min="7" max="7" width="8.625" style="1" customWidth="1"/>
    <col min="8" max="8" width="8.125" style="1" customWidth="1"/>
    <col min="9" max="9" width="8.625" style="1" customWidth="1"/>
    <col min="10" max="10" width="8.125" style="1" customWidth="1"/>
    <col min="11" max="17" width="8.625" style="1" customWidth="1"/>
    <col min="18" max="18" width="8.625" style="336" customWidth="1"/>
    <col min="19" max="20" width="8.625" style="1" customWidth="1"/>
    <col min="21" max="21" width="0" style="1" hidden="1" customWidth="1"/>
    <col min="22" max="16384" width="9.00390625" style="1" customWidth="1"/>
  </cols>
  <sheetData>
    <row r="1" spans="1:20" ht="18" customHeight="1">
      <c r="A1" s="1" t="s">
        <v>260</v>
      </c>
      <c r="T1" s="91" t="s">
        <v>49</v>
      </c>
    </row>
    <row r="2" spans="1:20" s="419" customFormat="1" ht="24.75" customHeight="1">
      <c r="A2" s="447" t="s">
        <v>224</v>
      </c>
      <c r="B2" s="447"/>
      <c r="C2" s="447"/>
      <c r="D2" s="447"/>
      <c r="E2" s="447"/>
      <c r="F2" s="447"/>
      <c r="G2" s="447"/>
      <c r="H2" s="447"/>
      <c r="I2" s="447"/>
      <c r="J2" s="447"/>
      <c r="K2" s="496" t="s">
        <v>97</v>
      </c>
      <c r="L2" s="496"/>
      <c r="M2" s="496"/>
      <c r="N2" s="496"/>
      <c r="O2" s="496"/>
      <c r="P2" s="496"/>
      <c r="Q2" s="496"/>
      <c r="R2" s="496"/>
      <c r="S2" s="496"/>
      <c r="T2" s="496"/>
    </row>
    <row r="3" spans="1:20" ht="19.5" customHeight="1">
      <c r="A3" s="525" t="s">
        <v>790</v>
      </c>
      <c r="B3" s="525"/>
      <c r="C3" s="525"/>
      <c r="D3" s="525"/>
      <c r="E3" s="525"/>
      <c r="F3" s="525"/>
      <c r="G3" s="525"/>
      <c r="H3" s="525"/>
      <c r="I3" s="525"/>
      <c r="J3" s="525"/>
      <c r="K3" s="526" t="s">
        <v>70</v>
      </c>
      <c r="L3" s="526"/>
      <c r="M3" s="526"/>
      <c r="N3" s="526"/>
      <c r="O3" s="526"/>
      <c r="P3" s="526"/>
      <c r="Q3" s="526"/>
      <c r="R3" s="526"/>
      <c r="S3" s="526"/>
      <c r="T3" s="526"/>
    </row>
    <row r="4" spans="2:20" ht="13.5" customHeight="1">
      <c r="B4" s="4"/>
      <c r="G4" s="527"/>
      <c r="H4" s="527"/>
      <c r="I4" s="527"/>
      <c r="J4" s="527"/>
      <c r="S4" s="528"/>
      <c r="T4" s="528"/>
    </row>
    <row r="5" spans="2:20" ht="13.5" customHeight="1" thickBot="1">
      <c r="B5" s="4"/>
      <c r="G5" s="524"/>
      <c r="H5" s="524"/>
      <c r="I5" s="267"/>
      <c r="J5" s="195" t="s">
        <v>556</v>
      </c>
      <c r="S5" s="294"/>
      <c r="T5" s="295" t="s">
        <v>121</v>
      </c>
    </row>
    <row r="6" spans="1:20" ht="34.5" customHeight="1">
      <c r="A6" s="165"/>
      <c r="B6" s="78" t="s">
        <v>308</v>
      </c>
      <c r="C6" s="521" t="s">
        <v>563</v>
      </c>
      <c r="D6" s="518"/>
      <c r="E6" s="499" t="s">
        <v>564</v>
      </c>
      <c r="F6" s="518"/>
      <c r="G6" s="499" t="s">
        <v>565</v>
      </c>
      <c r="H6" s="518"/>
      <c r="I6" s="499" t="s">
        <v>566</v>
      </c>
      <c r="J6" s="518"/>
      <c r="K6" s="522" t="s">
        <v>567</v>
      </c>
      <c r="L6" s="518"/>
      <c r="M6" s="523" t="s">
        <v>568</v>
      </c>
      <c r="N6" s="519"/>
      <c r="O6" s="499" t="s">
        <v>569</v>
      </c>
      <c r="P6" s="518"/>
      <c r="Q6" s="500" t="s">
        <v>570</v>
      </c>
      <c r="R6" s="519"/>
      <c r="S6" s="499" t="s">
        <v>571</v>
      </c>
      <c r="T6" s="520"/>
    </row>
    <row r="7" spans="1:20" ht="45" customHeight="1" thickBot="1">
      <c r="A7" s="267"/>
      <c r="B7" s="86" t="s">
        <v>27</v>
      </c>
      <c r="C7" s="242" t="s">
        <v>572</v>
      </c>
      <c r="D7" s="106" t="s">
        <v>573</v>
      </c>
      <c r="E7" s="106" t="s">
        <v>572</v>
      </c>
      <c r="F7" s="106" t="s">
        <v>573</v>
      </c>
      <c r="G7" s="106" t="s">
        <v>572</v>
      </c>
      <c r="H7" s="106" t="s">
        <v>573</v>
      </c>
      <c r="I7" s="106" t="s">
        <v>572</v>
      </c>
      <c r="J7" s="106" t="s">
        <v>573</v>
      </c>
      <c r="K7" s="107" t="s">
        <v>572</v>
      </c>
      <c r="L7" s="106" t="s">
        <v>573</v>
      </c>
      <c r="M7" s="106" t="s">
        <v>572</v>
      </c>
      <c r="N7" s="106" t="s">
        <v>573</v>
      </c>
      <c r="O7" s="106" t="s">
        <v>572</v>
      </c>
      <c r="P7" s="106" t="s">
        <v>573</v>
      </c>
      <c r="Q7" s="106" t="s">
        <v>572</v>
      </c>
      <c r="R7" s="296" t="s">
        <v>574</v>
      </c>
      <c r="S7" s="106" t="s">
        <v>572</v>
      </c>
      <c r="T7" s="243" t="s">
        <v>573</v>
      </c>
    </row>
    <row r="8" spans="2:40" ht="25.5" customHeight="1">
      <c r="B8" s="189" t="s">
        <v>710</v>
      </c>
      <c r="C8" s="297">
        <v>107.56</v>
      </c>
      <c r="D8" s="298">
        <v>1436.172</v>
      </c>
      <c r="E8" s="298">
        <v>68.26</v>
      </c>
      <c r="F8" s="298">
        <v>1317.241</v>
      </c>
      <c r="G8" s="330" t="s">
        <v>50</v>
      </c>
      <c r="H8" s="330" t="s">
        <v>50</v>
      </c>
      <c r="I8" s="298">
        <v>22.58</v>
      </c>
      <c r="J8" s="298">
        <v>94.375</v>
      </c>
      <c r="K8" s="298" t="s">
        <v>50</v>
      </c>
      <c r="L8" s="298" t="s">
        <v>50</v>
      </c>
      <c r="M8" s="298" t="s">
        <v>50</v>
      </c>
      <c r="N8" s="298" t="s">
        <v>50</v>
      </c>
      <c r="O8" s="330" t="s">
        <v>50</v>
      </c>
      <c r="P8" s="330" t="s">
        <v>50</v>
      </c>
      <c r="Q8" s="298">
        <v>9.2</v>
      </c>
      <c r="R8" s="299">
        <v>15.3</v>
      </c>
      <c r="S8" s="298">
        <v>7.52</v>
      </c>
      <c r="T8" s="298">
        <v>9.256</v>
      </c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</row>
    <row r="9" spans="2:40" ht="25.5" customHeight="1">
      <c r="B9" s="189" t="s">
        <v>712</v>
      </c>
      <c r="C9" s="297">
        <v>117.47</v>
      </c>
      <c r="D9" s="298">
        <v>1670.6</v>
      </c>
      <c r="E9" s="298">
        <v>82.62</v>
      </c>
      <c r="F9" s="298">
        <v>1569.17</v>
      </c>
      <c r="G9" s="330" t="s">
        <v>50</v>
      </c>
      <c r="H9" s="330" t="s">
        <v>50</v>
      </c>
      <c r="I9" s="298">
        <v>21.17</v>
      </c>
      <c r="J9" s="298">
        <v>77.748</v>
      </c>
      <c r="K9" s="330" t="s">
        <v>50</v>
      </c>
      <c r="L9" s="330" t="s">
        <v>50</v>
      </c>
      <c r="M9" s="330" t="s">
        <v>50</v>
      </c>
      <c r="N9" s="330" t="s">
        <v>50</v>
      </c>
      <c r="O9" s="330" t="s">
        <v>50</v>
      </c>
      <c r="P9" s="330" t="s">
        <v>50</v>
      </c>
      <c r="Q9" s="330">
        <v>5.26</v>
      </c>
      <c r="R9" s="299">
        <v>9.127</v>
      </c>
      <c r="S9" s="298">
        <v>8.42</v>
      </c>
      <c r="T9" s="298">
        <v>14.555</v>
      </c>
      <c r="W9" s="305"/>
      <c r="X9" s="305"/>
      <c r="Z9" s="305"/>
      <c r="AB9" s="305"/>
      <c r="AC9" s="305"/>
      <c r="AD9" s="305"/>
      <c r="AF9" s="305"/>
      <c r="AH9" s="305"/>
      <c r="AJ9" s="305"/>
      <c r="AL9" s="305"/>
      <c r="AN9" s="305"/>
    </row>
    <row r="10" spans="2:40" ht="25.5" customHeight="1">
      <c r="B10" s="189" t="s">
        <v>714</v>
      </c>
      <c r="C10" s="297">
        <v>116.67999999999999</v>
      </c>
      <c r="D10" s="298">
        <v>1521.325</v>
      </c>
      <c r="E10" s="298">
        <v>73.26</v>
      </c>
      <c r="F10" s="298">
        <v>1376.579</v>
      </c>
      <c r="G10" s="330" t="s">
        <v>50</v>
      </c>
      <c r="H10" s="330" t="s">
        <v>50</v>
      </c>
      <c r="I10" s="298">
        <v>19.58</v>
      </c>
      <c r="J10" s="298">
        <v>98.849</v>
      </c>
      <c r="K10" s="330" t="s">
        <v>50</v>
      </c>
      <c r="L10" s="330" t="s">
        <v>50</v>
      </c>
      <c r="M10" s="330">
        <v>0.4</v>
      </c>
      <c r="N10" s="330">
        <v>0.9</v>
      </c>
      <c r="O10" s="330" t="s">
        <v>50</v>
      </c>
      <c r="P10" s="330" t="s">
        <v>50</v>
      </c>
      <c r="Q10" s="330">
        <v>7.85</v>
      </c>
      <c r="R10" s="299">
        <v>14.442</v>
      </c>
      <c r="S10" s="298">
        <v>15.94</v>
      </c>
      <c r="T10" s="298">
        <v>31.78</v>
      </c>
      <c r="W10" s="305"/>
      <c r="X10" s="305"/>
      <c r="Z10" s="305"/>
      <c r="AB10" s="305"/>
      <c r="AC10" s="305"/>
      <c r="AD10" s="305"/>
      <c r="AF10" s="305"/>
      <c r="AH10" s="305"/>
      <c r="AJ10" s="305"/>
      <c r="AL10" s="305"/>
      <c r="AN10" s="305"/>
    </row>
    <row r="11" spans="2:40" ht="25.5" customHeight="1">
      <c r="B11" s="189" t="s">
        <v>716</v>
      </c>
      <c r="C11" s="297">
        <v>129.89999999999998</v>
      </c>
      <c r="D11" s="298">
        <v>1645.44</v>
      </c>
      <c r="E11" s="298">
        <v>79.80000000000001</v>
      </c>
      <c r="F11" s="298">
        <v>1467.32</v>
      </c>
      <c r="G11" s="330" t="s">
        <v>50</v>
      </c>
      <c r="H11" s="330" t="s">
        <v>50</v>
      </c>
      <c r="I11" s="298">
        <v>24.44</v>
      </c>
      <c r="J11" s="298">
        <v>123.44</v>
      </c>
      <c r="K11" s="330" t="s">
        <v>50</v>
      </c>
      <c r="L11" s="330" t="s">
        <v>50</v>
      </c>
      <c r="M11" s="330" t="s">
        <v>50</v>
      </c>
      <c r="N11" s="330" t="s">
        <v>50</v>
      </c>
      <c r="O11" s="330" t="s">
        <v>50</v>
      </c>
      <c r="P11" s="330" t="s">
        <v>50</v>
      </c>
      <c r="Q11" s="330">
        <v>7.64</v>
      </c>
      <c r="R11" s="299">
        <v>13.19</v>
      </c>
      <c r="S11" s="298">
        <v>18.02</v>
      </c>
      <c r="T11" s="298">
        <v>41.49</v>
      </c>
      <c r="W11" s="305"/>
      <c r="X11" s="305"/>
      <c r="Z11" s="305"/>
      <c r="AB11" s="305"/>
      <c r="AC11" s="305"/>
      <c r="AD11" s="305"/>
      <c r="AF11" s="305"/>
      <c r="AH11" s="305"/>
      <c r="AJ11" s="305"/>
      <c r="AL11" s="305"/>
      <c r="AN11" s="305"/>
    </row>
    <row r="12" spans="2:40" ht="25.5" customHeight="1">
      <c r="B12" s="189" t="s">
        <v>718</v>
      </c>
      <c r="C12" s="297">
        <v>109.13</v>
      </c>
      <c r="D12" s="298">
        <v>1501.091</v>
      </c>
      <c r="E12" s="298">
        <v>66.02</v>
      </c>
      <c r="F12" s="298">
        <v>1317.405</v>
      </c>
      <c r="G12" s="330" t="s">
        <v>50</v>
      </c>
      <c r="H12" s="330" t="s">
        <v>50</v>
      </c>
      <c r="I12" s="298">
        <v>26.25</v>
      </c>
      <c r="J12" s="298">
        <v>137.57</v>
      </c>
      <c r="K12" s="330" t="s">
        <v>50</v>
      </c>
      <c r="L12" s="330" t="s">
        <v>50</v>
      </c>
      <c r="M12" s="330">
        <v>0.5</v>
      </c>
      <c r="N12" s="330">
        <v>1</v>
      </c>
      <c r="O12" s="330" t="s">
        <v>50</v>
      </c>
      <c r="P12" s="330" t="s">
        <v>50</v>
      </c>
      <c r="Q12" s="330">
        <v>3.9199999999999995</v>
      </c>
      <c r="R12" s="299">
        <v>8.102</v>
      </c>
      <c r="S12" s="298">
        <v>12.44</v>
      </c>
      <c r="T12" s="298">
        <v>37.014</v>
      </c>
      <c r="W12" s="305"/>
      <c r="X12" s="305"/>
      <c r="Z12" s="305"/>
      <c r="AB12" s="305"/>
      <c r="AC12" s="305"/>
      <c r="AD12" s="305"/>
      <c r="AF12" s="305"/>
      <c r="AH12" s="305"/>
      <c r="AJ12" s="305"/>
      <c r="AL12" s="305"/>
      <c r="AN12" s="305"/>
    </row>
    <row r="13" spans="2:40" ht="25.5" customHeight="1">
      <c r="B13" s="189" t="s">
        <v>720</v>
      </c>
      <c r="C13" s="297">
        <v>83.09</v>
      </c>
      <c r="D13" s="298">
        <v>1162.681</v>
      </c>
      <c r="E13" s="298">
        <v>54.04</v>
      </c>
      <c r="F13" s="298">
        <v>1029.742</v>
      </c>
      <c r="G13" s="330" t="s">
        <v>50</v>
      </c>
      <c r="H13" s="330" t="s">
        <v>50</v>
      </c>
      <c r="I13" s="298">
        <v>21.35</v>
      </c>
      <c r="J13" s="298">
        <v>109.916</v>
      </c>
      <c r="K13" s="330" t="s">
        <v>50</v>
      </c>
      <c r="L13" s="330" t="s">
        <v>50</v>
      </c>
      <c r="M13" s="330" t="s">
        <v>50</v>
      </c>
      <c r="N13" s="330" t="s">
        <v>50</v>
      </c>
      <c r="O13" s="330" t="s">
        <v>50</v>
      </c>
      <c r="P13" s="330" t="s">
        <v>50</v>
      </c>
      <c r="Q13" s="330">
        <v>3.95</v>
      </c>
      <c r="R13" s="299">
        <v>7.7</v>
      </c>
      <c r="S13" s="299">
        <v>3.75</v>
      </c>
      <c r="T13" s="299">
        <v>15.323</v>
      </c>
      <c r="V13" s="176"/>
      <c r="W13" s="305"/>
      <c r="X13" s="305"/>
      <c r="Z13" s="305"/>
      <c r="AB13" s="305"/>
      <c r="AC13" s="305"/>
      <c r="AD13" s="305"/>
      <c r="AF13" s="305"/>
      <c r="AH13" s="305"/>
      <c r="AJ13" s="305"/>
      <c r="AL13" s="305"/>
      <c r="AN13" s="305"/>
    </row>
    <row r="14" spans="2:40" ht="25.5" customHeight="1">
      <c r="B14" s="189" t="s">
        <v>723</v>
      </c>
      <c r="C14" s="297">
        <v>132.04</v>
      </c>
      <c r="D14" s="298">
        <v>1495.5300000000002</v>
      </c>
      <c r="E14" s="298">
        <v>61.93</v>
      </c>
      <c r="F14" s="298">
        <v>1238.79</v>
      </c>
      <c r="G14" s="330" t="s">
        <v>50</v>
      </c>
      <c r="H14" s="330" t="s">
        <v>50</v>
      </c>
      <c r="I14" s="298">
        <v>42.42999999999999</v>
      </c>
      <c r="J14" s="298">
        <v>210.346</v>
      </c>
      <c r="K14" s="330" t="s">
        <v>50</v>
      </c>
      <c r="L14" s="330" t="s">
        <v>50</v>
      </c>
      <c r="M14" s="330">
        <v>0.2</v>
      </c>
      <c r="N14" s="330">
        <v>0.4</v>
      </c>
      <c r="O14" s="330" t="s">
        <v>50</v>
      </c>
      <c r="P14" s="330" t="s">
        <v>50</v>
      </c>
      <c r="Q14" s="330">
        <v>6.64</v>
      </c>
      <c r="R14" s="299">
        <v>14.469</v>
      </c>
      <c r="S14" s="299">
        <v>20.8</v>
      </c>
      <c r="T14" s="299">
        <v>31.5</v>
      </c>
      <c r="W14" s="305"/>
      <c r="X14" s="305"/>
      <c r="Z14" s="305"/>
      <c r="AB14" s="305"/>
      <c r="AC14" s="305"/>
      <c r="AD14" s="305"/>
      <c r="AF14" s="305"/>
      <c r="AH14" s="305"/>
      <c r="AJ14" s="305"/>
      <c r="AL14" s="305"/>
      <c r="AN14" s="305"/>
    </row>
    <row r="15" spans="2:40" s="33" customFormat="1" ht="25.5" customHeight="1">
      <c r="B15" s="333" t="s">
        <v>768</v>
      </c>
      <c r="C15" s="337">
        <v>180.50000000000006</v>
      </c>
      <c r="D15" s="299">
        <v>2018.533</v>
      </c>
      <c r="E15" s="298">
        <v>90.07000000000001</v>
      </c>
      <c r="F15" s="299">
        <v>1749.5520000000001</v>
      </c>
      <c r="G15" s="330" t="s">
        <v>50</v>
      </c>
      <c r="H15" s="330" t="s">
        <v>50</v>
      </c>
      <c r="I15" s="298">
        <v>39.65</v>
      </c>
      <c r="J15" s="298">
        <v>198.715</v>
      </c>
      <c r="K15" s="338" t="s">
        <v>50</v>
      </c>
      <c r="L15" s="338" t="s">
        <v>50</v>
      </c>
      <c r="M15" s="338" t="s">
        <v>50</v>
      </c>
      <c r="N15" s="338" t="s">
        <v>50</v>
      </c>
      <c r="O15" s="338" t="s">
        <v>50</v>
      </c>
      <c r="P15" s="338" t="s">
        <v>50</v>
      </c>
      <c r="Q15" s="338">
        <v>6.579999999999999</v>
      </c>
      <c r="R15" s="299">
        <v>12.421</v>
      </c>
      <c r="S15" s="299">
        <v>44.2</v>
      </c>
      <c r="T15" s="299">
        <v>57.845</v>
      </c>
      <c r="W15" s="305"/>
      <c r="X15" s="305"/>
      <c r="Z15" s="305"/>
      <c r="AB15" s="305"/>
      <c r="AC15" s="305"/>
      <c r="AD15" s="305"/>
      <c r="AF15" s="305"/>
      <c r="AH15" s="305"/>
      <c r="AJ15" s="305"/>
      <c r="AL15" s="305"/>
      <c r="AN15" s="305"/>
    </row>
    <row r="16" spans="2:40" s="33" customFormat="1" ht="25.5" customHeight="1">
      <c r="B16" s="333" t="s">
        <v>769</v>
      </c>
      <c r="C16" s="337">
        <v>176.94</v>
      </c>
      <c r="D16" s="299">
        <v>1501.8249999999998</v>
      </c>
      <c r="E16" s="298">
        <v>61.099999999999994</v>
      </c>
      <c r="F16" s="299">
        <v>1241.6499999999999</v>
      </c>
      <c r="G16" s="330" t="s">
        <v>50</v>
      </c>
      <c r="H16" s="330" t="s">
        <v>50</v>
      </c>
      <c r="I16" s="298">
        <v>29.009999999999998</v>
      </c>
      <c r="J16" s="298">
        <v>147.361</v>
      </c>
      <c r="K16" s="338">
        <v>0.15</v>
      </c>
      <c r="L16" s="338">
        <v>2.2</v>
      </c>
      <c r="M16" s="338">
        <v>58.6</v>
      </c>
      <c r="N16" s="338">
        <v>67.73</v>
      </c>
      <c r="O16" s="338" t="s">
        <v>50</v>
      </c>
      <c r="P16" s="338" t="s">
        <v>50</v>
      </c>
      <c r="Q16" s="338">
        <v>4.14</v>
      </c>
      <c r="R16" s="299">
        <v>8.096</v>
      </c>
      <c r="S16" s="299">
        <v>23.92</v>
      </c>
      <c r="T16" s="299">
        <v>34.78800000000001</v>
      </c>
      <c r="W16" s="305"/>
      <c r="X16" s="305"/>
      <c r="Z16" s="305"/>
      <c r="AB16" s="305"/>
      <c r="AC16" s="305"/>
      <c r="AD16" s="305"/>
      <c r="AF16" s="305"/>
      <c r="AH16" s="305"/>
      <c r="AJ16" s="305"/>
      <c r="AL16" s="305"/>
      <c r="AN16" s="305"/>
    </row>
    <row r="17" spans="2:28" ht="25.5" customHeight="1">
      <c r="B17" s="189" t="s">
        <v>389</v>
      </c>
      <c r="C17" s="433">
        <f>SUM(C18:C30)</f>
        <v>274.03</v>
      </c>
      <c r="D17" s="434">
        <f>SUM(D18:D30)</f>
        <v>2466.0519999999997</v>
      </c>
      <c r="E17" s="432">
        <f>SUM(E18:E30)</f>
        <v>102.60000000000002</v>
      </c>
      <c r="F17" s="432">
        <f>SUM(F18:F30)</f>
        <v>2162.945</v>
      </c>
      <c r="G17" s="298" t="s">
        <v>50</v>
      </c>
      <c r="H17" s="298" t="s">
        <v>50</v>
      </c>
      <c r="I17" s="432">
        <f>SUM(I18:I30)</f>
        <v>36.74</v>
      </c>
      <c r="J17" s="432">
        <f>SUM(J18:J30)</f>
        <v>171.297</v>
      </c>
      <c r="K17" s="298" t="s">
        <v>50</v>
      </c>
      <c r="L17" s="298" t="s">
        <v>50</v>
      </c>
      <c r="M17" s="432">
        <f>SUM(M18:M30)</f>
        <v>115.49000000000001</v>
      </c>
      <c r="N17" s="432">
        <f>SUM(N18:N30)</f>
        <v>115.005</v>
      </c>
      <c r="O17" s="298" t="s">
        <v>50</v>
      </c>
      <c r="P17" s="298" t="s">
        <v>50</v>
      </c>
      <c r="Q17" s="432">
        <f>SUM(Q18:Q30)</f>
        <v>5.76</v>
      </c>
      <c r="R17" s="432">
        <f>SUM(R18:R30)</f>
        <v>10.594</v>
      </c>
      <c r="S17" s="432">
        <f>SUM(S18:S30)</f>
        <v>13.440000000000001</v>
      </c>
      <c r="T17" s="432">
        <f>SUM(T18:T30)</f>
        <v>6.210999999999919</v>
      </c>
      <c r="U17" s="298" t="e">
        <f>SUM(U18:U30)</f>
        <v>#VALUE!</v>
      </c>
      <c r="V17" s="310"/>
      <c r="W17" s="310"/>
      <c r="X17" s="310"/>
      <c r="Y17" s="310"/>
      <c r="AA17" s="310"/>
      <c r="AB17" s="310"/>
    </row>
    <row r="18" spans="2:28" ht="25.5" customHeight="1">
      <c r="B18" s="287" t="s">
        <v>366</v>
      </c>
      <c r="C18" s="330">
        <v>5</v>
      </c>
      <c r="D18" s="330">
        <v>42.25</v>
      </c>
      <c r="E18" s="298">
        <v>2.04</v>
      </c>
      <c r="F18" s="298">
        <v>39.65</v>
      </c>
      <c r="G18" s="330" t="s">
        <v>50</v>
      </c>
      <c r="H18" s="307" t="s">
        <v>50</v>
      </c>
      <c r="I18" s="307" t="s">
        <v>203</v>
      </c>
      <c r="J18" s="302" t="s">
        <v>204</v>
      </c>
      <c r="K18" s="307" t="s">
        <v>50</v>
      </c>
      <c r="L18" s="308" t="s">
        <v>50</v>
      </c>
      <c r="M18" s="302">
        <v>2.5</v>
      </c>
      <c r="N18" s="302">
        <v>2.5</v>
      </c>
      <c r="O18" s="308" t="s">
        <v>50</v>
      </c>
      <c r="P18" s="308" t="s">
        <v>50</v>
      </c>
      <c r="Q18" s="308">
        <v>0</v>
      </c>
      <c r="R18" s="303">
        <v>0</v>
      </c>
      <c r="S18" s="303">
        <v>0.46</v>
      </c>
      <c r="T18" s="303">
        <v>0.10000000000000142</v>
      </c>
      <c r="U18" s="303" t="e">
        <f>E18-G18-I18-K18-M18-O18-Q18-S18</f>
        <v>#VALUE!</v>
      </c>
      <c r="V18" s="310"/>
      <c r="W18" s="310"/>
      <c r="X18" s="314"/>
      <c r="Y18" s="314"/>
      <c r="AA18" s="310"/>
      <c r="AB18" s="310"/>
    </row>
    <row r="19" spans="2:28" ht="25.5" customHeight="1">
      <c r="B19" s="287" t="s">
        <v>367</v>
      </c>
      <c r="C19" s="330">
        <v>29.25</v>
      </c>
      <c r="D19" s="330">
        <v>152.218</v>
      </c>
      <c r="E19" s="298">
        <v>5.22</v>
      </c>
      <c r="F19" s="298">
        <v>104.4</v>
      </c>
      <c r="G19" s="330" t="s">
        <v>50</v>
      </c>
      <c r="H19" s="307" t="s">
        <v>50</v>
      </c>
      <c r="I19" s="302">
        <v>4.82</v>
      </c>
      <c r="J19" s="302">
        <v>27.192</v>
      </c>
      <c r="K19" s="307" t="s">
        <v>50</v>
      </c>
      <c r="L19" s="308" t="s">
        <v>50</v>
      </c>
      <c r="M19" s="302">
        <v>17.78</v>
      </c>
      <c r="N19" s="302">
        <v>19.558</v>
      </c>
      <c r="O19" s="308" t="s">
        <v>50</v>
      </c>
      <c r="P19" s="308" t="s">
        <v>50</v>
      </c>
      <c r="Q19" s="308">
        <v>0.21</v>
      </c>
      <c r="R19" s="303">
        <v>0.458</v>
      </c>
      <c r="S19" s="303">
        <v>1.2199999999999998</v>
      </c>
      <c r="T19" s="303">
        <v>0.6099999999999837</v>
      </c>
      <c r="U19" s="170"/>
      <c r="V19" s="310"/>
      <c r="W19" s="310"/>
      <c r="X19" s="314"/>
      <c r="Y19" s="314"/>
      <c r="AA19" s="310"/>
      <c r="AB19" s="310"/>
    </row>
    <row r="20" spans="2:28" ht="25.5" customHeight="1">
      <c r="B20" s="287" t="s">
        <v>368</v>
      </c>
      <c r="C20" s="330">
        <v>9.24</v>
      </c>
      <c r="D20" s="330">
        <v>125.55</v>
      </c>
      <c r="E20" s="298">
        <v>6.32</v>
      </c>
      <c r="F20" s="298">
        <v>113.76</v>
      </c>
      <c r="G20" s="330" t="s">
        <v>50</v>
      </c>
      <c r="H20" s="307" t="s">
        <v>50</v>
      </c>
      <c r="I20" s="302">
        <v>2.9</v>
      </c>
      <c r="J20" s="302">
        <v>11.754</v>
      </c>
      <c r="K20" s="307" t="s">
        <v>50</v>
      </c>
      <c r="L20" s="308" t="s">
        <v>50</v>
      </c>
      <c r="M20" s="302" t="s">
        <v>0</v>
      </c>
      <c r="N20" s="302" t="s">
        <v>189</v>
      </c>
      <c r="O20" s="308" t="s">
        <v>50</v>
      </c>
      <c r="P20" s="308" t="s">
        <v>50</v>
      </c>
      <c r="Q20" s="308">
        <v>0.02</v>
      </c>
      <c r="R20" s="303">
        <v>0.036</v>
      </c>
      <c r="S20" s="303" t="s">
        <v>194</v>
      </c>
      <c r="T20" s="303" t="s">
        <v>189</v>
      </c>
      <c r="U20" s="170"/>
      <c r="V20" s="310"/>
      <c r="W20" s="310"/>
      <c r="X20" s="314"/>
      <c r="Y20" s="314"/>
      <c r="AA20" s="310"/>
      <c r="AB20" s="310"/>
    </row>
    <row r="21" spans="2:28" ht="25.5" customHeight="1">
      <c r="B21" s="287" t="s">
        <v>369</v>
      </c>
      <c r="C21" s="330">
        <v>13.899999999999999</v>
      </c>
      <c r="D21" s="330">
        <v>204.743</v>
      </c>
      <c r="E21" s="298">
        <v>9.02</v>
      </c>
      <c r="F21" s="298">
        <v>189.42</v>
      </c>
      <c r="G21" s="330" t="s">
        <v>50</v>
      </c>
      <c r="H21" s="307" t="s">
        <v>50</v>
      </c>
      <c r="I21" s="302">
        <v>2.62</v>
      </c>
      <c r="J21" s="302">
        <v>12.707</v>
      </c>
      <c r="K21" s="307" t="s">
        <v>50</v>
      </c>
      <c r="L21" s="308" t="s">
        <v>50</v>
      </c>
      <c r="M21" s="302">
        <v>2.13</v>
      </c>
      <c r="N21" s="302">
        <v>2.343</v>
      </c>
      <c r="O21" s="308" t="s">
        <v>50</v>
      </c>
      <c r="P21" s="308" t="s">
        <v>50</v>
      </c>
      <c r="Q21" s="308">
        <v>0.13</v>
      </c>
      <c r="R21" s="303">
        <v>0.273</v>
      </c>
      <c r="S21" s="303" t="s">
        <v>189</v>
      </c>
      <c r="T21" s="303" t="s">
        <v>189</v>
      </c>
      <c r="U21" s="170"/>
      <c r="V21" s="310"/>
      <c r="W21" s="310"/>
      <c r="X21" s="314"/>
      <c r="Y21" s="314"/>
      <c r="AA21" s="310"/>
      <c r="AB21" s="310"/>
    </row>
    <row r="22" spans="2:28" ht="25.5" customHeight="1">
      <c r="B22" s="287" t="s">
        <v>370</v>
      </c>
      <c r="C22" s="330">
        <v>14.62</v>
      </c>
      <c r="D22" s="330">
        <v>222.67</v>
      </c>
      <c r="E22" s="298">
        <v>9.54</v>
      </c>
      <c r="F22" s="298">
        <v>208.5</v>
      </c>
      <c r="G22" s="330" t="s">
        <v>50</v>
      </c>
      <c r="H22" s="307" t="s">
        <v>50</v>
      </c>
      <c r="I22" s="302">
        <v>2.9800000000000004</v>
      </c>
      <c r="J22" s="302">
        <v>10.39</v>
      </c>
      <c r="K22" s="307" t="s">
        <v>50</v>
      </c>
      <c r="L22" s="308" t="s">
        <v>50</v>
      </c>
      <c r="M22" s="302" t="s">
        <v>191</v>
      </c>
      <c r="N22" s="302" t="s">
        <v>192</v>
      </c>
      <c r="O22" s="308" t="s">
        <v>50</v>
      </c>
      <c r="P22" s="308" t="s">
        <v>50</v>
      </c>
      <c r="Q22" s="308">
        <v>2.1</v>
      </c>
      <c r="R22" s="303">
        <v>3.78</v>
      </c>
      <c r="S22" s="303" t="s">
        <v>189</v>
      </c>
      <c r="T22" s="303" t="s">
        <v>189</v>
      </c>
      <c r="U22" s="170"/>
      <c r="V22" s="310"/>
      <c r="W22" s="310"/>
      <c r="X22" s="314"/>
      <c r="Y22" s="314"/>
      <c r="AA22" s="310"/>
      <c r="AB22" s="310"/>
    </row>
    <row r="23" spans="2:28" ht="25.5" customHeight="1">
      <c r="B23" s="287" t="s">
        <v>371</v>
      </c>
      <c r="C23" s="330">
        <v>39.92</v>
      </c>
      <c r="D23" s="330">
        <v>745.684</v>
      </c>
      <c r="E23" s="298">
        <v>29.560000000000002</v>
      </c>
      <c r="F23" s="298">
        <v>731.57</v>
      </c>
      <c r="G23" s="330" t="s">
        <v>50</v>
      </c>
      <c r="H23" s="307" t="s">
        <v>50</v>
      </c>
      <c r="I23" s="302">
        <v>2.09</v>
      </c>
      <c r="J23" s="302">
        <v>8.63</v>
      </c>
      <c r="K23" s="307" t="s">
        <v>50</v>
      </c>
      <c r="L23" s="308" t="s">
        <v>50</v>
      </c>
      <c r="M23" s="302">
        <v>8.19</v>
      </c>
      <c r="N23" s="302">
        <v>5.324</v>
      </c>
      <c r="O23" s="308" t="s">
        <v>50</v>
      </c>
      <c r="P23" s="308" t="s">
        <v>50</v>
      </c>
      <c r="Q23" s="308">
        <v>0.08</v>
      </c>
      <c r="R23" s="303">
        <v>0.16</v>
      </c>
      <c r="S23" s="303" t="s">
        <v>189</v>
      </c>
      <c r="T23" s="303" t="s">
        <v>189</v>
      </c>
      <c r="U23" s="170"/>
      <c r="V23" s="310"/>
      <c r="W23" s="310"/>
      <c r="X23" s="339"/>
      <c r="Y23" s="339"/>
      <c r="AA23" s="310"/>
      <c r="AB23" s="310"/>
    </row>
    <row r="24" spans="2:28" ht="25.5" customHeight="1">
      <c r="B24" s="287" t="s">
        <v>372</v>
      </c>
      <c r="C24" s="330">
        <v>2.12</v>
      </c>
      <c r="D24" s="330">
        <v>29.835</v>
      </c>
      <c r="E24" s="298">
        <v>1.52</v>
      </c>
      <c r="F24" s="298">
        <v>27.36</v>
      </c>
      <c r="G24" s="330" t="s">
        <v>50</v>
      </c>
      <c r="H24" s="307" t="s">
        <v>50</v>
      </c>
      <c r="I24" s="307">
        <v>0.51</v>
      </c>
      <c r="J24" s="302">
        <v>2.295</v>
      </c>
      <c r="K24" s="307" t="s">
        <v>50</v>
      </c>
      <c r="L24" s="308" t="s">
        <v>50</v>
      </c>
      <c r="M24" s="302" t="s">
        <v>191</v>
      </c>
      <c r="N24" s="302" t="s">
        <v>191</v>
      </c>
      <c r="O24" s="308" t="s">
        <v>50</v>
      </c>
      <c r="P24" s="308" t="s">
        <v>50</v>
      </c>
      <c r="Q24" s="308">
        <v>0.09000000000000001</v>
      </c>
      <c r="R24" s="303">
        <v>0.18</v>
      </c>
      <c r="S24" s="303" t="s">
        <v>192</v>
      </c>
      <c r="T24" s="303" t="s">
        <v>189</v>
      </c>
      <c r="U24" s="170"/>
      <c r="V24" s="310"/>
      <c r="W24" s="310"/>
      <c r="X24" s="339"/>
      <c r="Y24" s="339"/>
      <c r="AA24" s="310"/>
      <c r="AB24" s="310"/>
    </row>
    <row r="25" spans="2:28" ht="25.5" customHeight="1">
      <c r="B25" s="287" t="s">
        <v>373</v>
      </c>
      <c r="C25" s="330">
        <v>3.13</v>
      </c>
      <c r="D25" s="330">
        <v>38.05</v>
      </c>
      <c r="E25" s="298">
        <v>1.38</v>
      </c>
      <c r="F25" s="298">
        <v>30.525</v>
      </c>
      <c r="G25" s="330" t="s">
        <v>50</v>
      </c>
      <c r="H25" s="307" t="s">
        <v>50</v>
      </c>
      <c r="I25" s="302">
        <v>1.65</v>
      </c>
      <c r="J25" s="302">
        <v>7.405</v>
      </c>
      <c r="K25" s="302" t="s">
        <v>50</v>
      </c>
      <c r="L25" s="303" t="s">
        <v>50</v>
      </c>
      <c r="M25" s="302" t="s">
        <v>0</v>
      </c>
      <c r="N25" s="302" t="s">
        <v>0</v>
      </c>
      <c r="O25" s="308" t="s">
        <v>50</v>
      </c>
      <c r="P25" s="308" t="s">
        <v>50</v>
      </c>
      <c r="Q25" s="308">
        <v>0.1</v>
      </c>
      <c r="R25" s="303">
        <v>0.12</v>
      </c>
      <c r="S25" s="303" t="s">
        <v>189</v>
      </c>
      <c r="T25" s="303" t="s">
        <v>189</v>
      </c>
      <c r="U25" s="170"/>
      <c r="V25" s="310"/>
      <c r="W25" s="310"/>
      <c r="X25" s="339"/>
      <c r="Y25" s="339"/>
      <c r="AA25" s="310"/>
      <c r="AB25" s="310"/>
    </row>
    <row r="26" spans="2:28" ht="25.5" customHeight="1">
      <c r="B26" s="287" t="s">
        <v>374</v>
      </c>
      <c r="C26" s="330">
        <v>18.83</v>
      </c>
      <c r="D26" s="330">
        <v>216.176</v>
      </c>
      <c r="E26" s="298">
        <v>9.82</v>
      </c>
      <c r="F26" s="298">
        <v>171.165</v>
      </c>
      <c r="G26" s="330" t="s">
        <v>50</v>
      </c>
      <c r="H26" s="307" t="s">
        <v>50</v>
      </c>
      <c r="I26" s="302">
        <v>8.67</v>
      </c>
      <c r="J26" s="302">
        <v>44.16</v>
      </c>
      <c r="K26" s="302" t="s">
        <v>50</v>
      </c>
      <c r="L26" s="303" t="s">
        <v>50</v>
      </c>
      <c r="M26" s="302" t="s">
        <v>192</v>
      </c>
      <c r="N26" s="302" t="s">
        <v>191</v>
      </c>
      <c r="O26" s="308" t="s">
        <v>50</v>
      </c>
      <c r="P26" s="308" t="s">
        <v>50</v>
      </c>
      <c r="Q26" s="308">
        <v>0.34</v>
      </c>
      <c r="R26" s="303">
        <v>0.851</v>
      </c>
      <c r="S26" s="303" t="s">
        <v>191</v>
      </c>
      <c r="T26" s="303" t="s">
        <v>191</v>
      </c>
      <c r="U26" s="170"/>
      <c r="V26" s="310"/>
      <c r="W26" s="310"/>
      <c r="X26" s="339"/>
      <c r="Y26" s="339"/>
      <c r="AA26" s="310"/>
      <c r="AB26" s="310"/>
    </row>
    <row r="27" spans="2:28" ht="25.5" customHeight="1">
      <c r="B27" s="287" t="s">
        <v>375</v>
      </c>
      <c r="C27" s="330">
        <v>6.84</v>
      </c>
      <c r="D27" s="330">
        <v>57.33</v>
      </c>
      <c r="E27" s="298">
        <v>2.76</v>
      </c>
      <c r="F27" s="298">
        <v>52.475</v>
      </c>
      <c r="G27" s="330" t="s">
        <v>50</v>
      </c>
      <c r="H27" s="307" t="s">
        <v>50</v>
      </c>
      <c r="I27" s="302">
        <v>0.3</v>
      </c>
      <c r="J27" s="302">
        <v>1.74</v>
      </c>
      <c r="K27" s="302" t="s">
        <v>50</v>
      </c>
      <c r="L27" s="303" t="s">
        <v>50</v>
      </c>
      <c r="M27" s="302">
        <v>1.93</v>
      </c>
      <c r="N27" s="302">
        <v>2.32</v>
      </c>
      <c r="O27" s="308" t="s">
        <v>50</v>
      </c>
      <c r="P27" s="308" t="s">
        <v>50</v>
      </c>
      <c r="Q27" s="308">
        <v>0.25</v>
      </c>
      <c r="R27" s="303">
        <v>0.475</v>
      </c>
      <c r="S27" s="303">
        <v>1.6000000000000003</v>
      </c>
      <c r="T27" s="303">
        <v>0.31999999999999684</v>
      </c>
      <c r="U27" s="170"/>
      <c r="V27" s="310"/>
      <c r="W27" s="310"/>
      <c r="X27" s="339"/>
      <c r="Y27" s="339"/>
      <c r="AA27" s="310"/>
      <c r="AB27" s="310"/>
    </row>
    <row r="28" spans="2:28" ht="25.5" customHeight="1">
      <c r="B28" s="89" t="s">
        <v>376</v>
      </c>
      <c r="C28" s="340">
        <v>45.15</v>
      </c>
      <c r="D28" s="330">
        <v>203.515</v>
      </c>
      <c r="E28" s="298">
        <v>8.57</v>
      </c>
      <c r="F28" s="298">
        <v>157.33</v>
      </c>
      <c r="G28" s="330" t="s">
        <v>50</v>
      </c>
      <c r="H28" s="307" t="s">
        <v>50</v>
      </c>
      <c r="I28" s="302">
        <v>2.13</v>
      </c>
      <c r="J28" s="302">
        <v>11.097</v>
      </c>
      <c r="K28" s="302" t="s">
        <v>50</v>
      </c>
      <c r="L28" s="303" t="s">
        <v>50</v>
      </c>
      <c r="M28" s="302">
        <v>32.9</v>
      </c>
      <c r="N28" s="302">
        <v>32.9</v>
      </c>
      <c r="O28" s="308" t="s">
        <v>50</v>
      </c>
      <c r="P28" s="308" t="s">
        <v>50</v>
      </c>
      <c r="Q28" s="308">
        <v>1.1099999999999999</v>
      </c>
      <c r="R28" s="303">
        <v>1.867</v>
      </c>
      <c r="S28" s="303">
        <v>0.4399999999999973</v>
      </c>
      <c r="T28" s="303">
        <v>0.320999999999974</v>
      </c>
      <c r="U28" s="170"/>
      <c r="V28" s="310"/>
      <c r="W28" s="310"/>
      <c r="X28" s="339"/>
      <c r="Y28" s="339"/>
      <c r="AA28" s="310"/>
      <c r="AB28" s="310"/>
    </row>
    <row r="29" spans="2:28" ht="25.5" customHeight="1">
      <c r="B29" s="89" t="s">
        <v>377</v>
      </c>
      <c r="C29" s="340">
        <v>84.26</v>
      </c>
      <c r="D29" s="330">
        <v>416.176</v>
      </c>
      <c r="E29" s="298">
        <v>16.75</v>
      </c>
      <c r="F29" s="298">
        <v>334.79</v>
      </c>
      <c r="G29" s="330" t="s">
        <v>50</v>
      </c>
      <c r="H29" s="307" t="s">
        <v>50</v>
      </c>
      <c r="I29" s="302">
        <v>6.4</v>
      </c>
      <c r="J29" s="302">
        <v>24.072</v>
      </c>
      <c r="K29" s="302" t="s">
        <v>50</v>
      </c>
      <c r="L29" s="303" t="s">
        <v>50</v>
      </c>
      <c r="M29" s="302">
        <v>50.06</v>
      </c>
      <c r="N29" s="302">
        <v>50.06</v>
      </c>
      <c r="O29" s="308" t="s">
        <v>50</v>
      </c>
      <c r="P29" s="308" t="s">
        <v>50</v>
      </c>
      <c r="Q29" s="308">
        <v>1.33</v>
      </c>
      <c r="R29" s="303">
        <v>2.394</v>
      </c>
      <c r="S29" s="303">
        <v>9.720000000000004</v>
      </c>
      <c r="T29" s="303">
        <v>4.859999999999962</v>
      </c>
      <c r="U29" s="170"/>
      <c r="V29" s="310"/>
      <c r="W29" s="310"/>
      <c r="X29" s="339"/>
      <c r="Y29" s="339"/>
      <c r="AA29" s="310"/>
      <c r="AB29" s="310"/>
    </row>
    <row r="30" spans="1:28" ht="25.5" customHeight="1" thickBot="1">
      <c r="A30" s="267"/>
      <c r="B30" s="117" t="s">
        <v>474</v>
      </c>
      <c r="C30" s="341">
        <v>1.7700000000000002</v>
      </c>
      <c r="D30" s="342">
        <v>11.855</v>
      </c>
      <c r="E30" s="317">
        <v>0.1</v>
      </c>
      <c r="F30" s="317">
        <v>2</v>
      </c>
      <c r="G30" s="342" t="s">
        <v>50</v>
      </c>
      <c r="H30" s="328" t="s">
        <v>50</v>
      </c>
      <c r="I30" s="318">
        <v>1.6700000000000002</v>
      </c>
      <c r="J30" s="318">
        <v>9.855</v>
      </c>
      <c r="K30" s="318" t="s">
        <v>50</v>
      </c>
      <c r="L30" s="319" t="s">
        <v>50</v>
      </c>
      <c r="M30" s="319" t="s">
        <v>187</v>
      </c>
      <c r="N30" s="319" t="s">
        <v>187</v>
      </c>
      <c r="O30" s="343" t="s">
        <v>50</v>
      </c>
      <c r="P30" s="343" t="s">
        <v>50</v>
      </c>
      <c r="Q30" s="343" t="s">
        <v>187</v>
      </c>
      <c r="R30" s="319" t="s">
        <v>187</v>
      </c>
      <c r="S30" s="319" t="s">
        <v>187</v>
      </c>
      <c r="T30" s="319" t="s">
        <v>187</v>
      </c>
      <c r="U30" s="170"/>
      <c r="V30" s="310"/>
      <c r="W30" s="309"/>
      <c r="X30" s="339"/>
      <c r="Y30" s="339"/>
      <c r="AA30" s="310"/>
      <c r="AB30" s="310"/>
    </row>
    <row r="31" spans="1:11" ht="15" customHeight="1">
      <c r="A31" s="248" t="s">
        <v>391</v>
      </c>
      <c r="B31" s="248"/>
      <c r="K31" s="1" t="s">
        <v>143</v>
      </c>
    </row>
    <row r="32" spans="1:5" ht="12.75">
      <c r="A32" s="76"/>
      <c r="D32" s="310"/>
      <c r="E32" s="176"/>
    </row>
    <row r="33" spans="6:24" ht="12.75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70"/>
      <c r="U33" s="170"/>
      <c r="V33" s="170"/>
      <c r="W33" s="170"/>
      <c r="X33" s="170"/>
    </row>
    <row r="34" spans="6:18" ht="12.75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4:19" ht="12.75">
      <c r="D35" s="310"/>
      <c r="E35" s="310"/>
      <c r="F35" s="4"/>
      <c r="G35" s="321"/>
      <c r="H35" s="321"/>
      <c r="I35" s="321"/>
      <c r="J35" s="4"/>
      <c r="K35" s="321"/>
      <c r="L35" s="321"/>
      <c r="M35" s="321"/>
      <c r="N35" s="321"/>
      <c r="O35" s="321"/>
      <c r="P35" s="321"/>
      <c r="Q35" s="321"/>
      <c r="R35" s="4"/>
      <c r="S35" s="310"/>
    </row>
    <row r="36" spans="4:19" ht="12.75">
      <c r="D36" s="310"/>
      <c r="E36" s="310"/>
      <c r="F36" s="4"/>
      <c r="G36" s="321"/>
      <c r="H36" s="321"/>
      <c r="I36" s="321"/>
      <c r="J36" s="4"/>
      <c r="K36" s="321"/>
      <c r="L36" s="321"/>
      <c r="M36" s="321"/>
      <c r="N36" s="321"/>
      <c r="O36" s="321"/>
      <c r="P36" s="321"/>
      <c r="Q36" s="321"/>
      <c r="R36" s="4"/>
      <c r="S36" s="310"/>
    </row>
    <row r="37" spans="4:19" ht="12.75">
      <c r="D37" s="310"/>
      <c r="E37" s="310"/>
      <c r="F37" s="4"/>
      <c r="G37" s="321"/>
      <c r="H37" s="321"/>
      <c r="I37" s="321"/>
      <c r="J37" s="4"/>
      <c r="K37" s="321"/>
      <c r="L37" s="321"/>
      <c r="M37" s="321"/>
      <c r="N37" s="321"/>
      <c r="O37" s="321"/>
      <c r="P37" s="321"/>
      <c r="Q37" s="321"/>
      <c r="R37" s="4"/>
      <c r="S37" s="310"/>
    </row>
    <row r="38" spans="4:19" ht="12.75">
      <c r="D38" s="310"/>
      <c r="E38" s="310"/>
      <c r="F38" s="4"/>
      <c r="G38" s="321"/>
      <c r="H38" s="321"/>
      <c r="I38" s="321"/>
      <c r="J38" s="4"/>
      <c r="K38" s="321"/>
      <c r="L38" s="321"/>
      <c r="M38" s="321"/>
      <c r="N38" s="321"/>
      <c r="O38" s="321"/>
      <c r="P38" s="321"/>
      <c r="Q38" s="321"/>
      <c r="R38" s="4"/>
      <c r="S38" s="310"/>
    </row>
    <row r="39" spans="4:19" ht="12.75">
      <c r="D39" s="310"/>
      <c r="E39" s="310"/>
      <c r="F39" s="4"/>
      <c r="G39" s="321"/>
      <c r="H39" s="321"/>
      <c r="I39" s="321"/>
      <c r="J39" s="4"/>
      <c r="K39" s="321"/>
      <c r="L39" s="321"/>
      <c r="M39" s="321"/>
      <c r="N39" s="321"/>
      <c r="O39" s="321"/>
      <c r="P39" s="321"/>
      <c r="Q39" s="321"/>
      <c r="R39" s="4"/>
      <c r="S39" s="310"/>
    </row>
    <row r="40" spans="4:19" ht="12.75">
      <c r="D40" s="310"/>
      <c r="E40" s="310"/>
      <c r="F40" s="4"/>
      <c r="G40" s="321"/>
      <c r="H40" s="321"/>
      <c r="I40" s="321"/>
      <c r="J40" s="4"/>
      <c r="K40" s="321"/>
      <c r="L40" s="321"/>
      <c r="M40" s="321"/>
      <c r="N40" s="321"/>
      <c r="O40" s="321"/>
      <c r="P40" s="321"/>
      <c r="Q40" s="321"/>
      <c r="R40" s="4"/>
      <c r="S40" s="310"/>
    </row>
    <row r="41" spans="3:21" ht="12.75">
      <c r="C41" s="310"/>
      <c r="D41" s="310"/>
      <c r="E41" s="310"/>
      <c r="F41" s="4"/>
      <c r="G41" s="321"/>
      <c r="H41" s="321"/>
      <c r="I41" s="321"/>
      <c r="J41" s="4"/>
      <c r="K41" s="321"/>
      <c r="L41" s="321"/>
      <c r="M41" s="321"/>
      <c r="N41" s="321"/>
      <c r="O41" s="321"/>
      <c r="P41" s="321"/>
      <c r="Q41" s="321"/>
      <c r="R41" s="4"/>
      <c r="S41" s="310"/>
      <c r="U41" s="310"/>
    </row>
    <row r="42" spans="4:19" ht="12.75">
      <c r="D42" s="310"/>
      <c r="E42" s="310"/>
      <c r="F42" s="4"/>
      <c r="G42" s="321"/>
      <c r="H42" s="321"/>
      <c r="I42" s="321"/>
      <c r="J42" s="4"/>
      <c r="K42" s="321"/>
      <c r="L42" s="321"/>
      <c r="M42" s="321"/>
      <c r="N42" s="321"/>
      <c r="O42" s="321"/>
      <c r="P42" s="321"/>
      <c r="Q42" s="321"/>
      <c r="R42" s="4"/>
      <c r="S42" s="310"/>
    </row>
    <row r="43" spans="4:19" ht="12.75">
      <c r="D43" s="310"/>
      <c r="E43" s="310"/>
      <c r="F43" s="4"/>
      <c r="G43" s="321"/>
      <c r="H43" s="321"/>
      <c r="I43" s="321"/>
      <c r="J43" s="4"/>
      <c r="K43" s="321"/>
      <c r="L43" s="321"/>
      <c r="M43" s="321"/>
      <c r="N43" s="321"/>
      <c r="O43" s="321"/>
      <c r="P43" s="321"/>
      <c r="Q43" s="321"/>
      <c r="R43" s="4"/>
      <c r="S43" s="310"/>
    </row>
    <row r="44" spans="4:19" ht="12.75">
      <c r="D44" s="310"/>
      <c r="E44" s="310"/>
      <c r="F44" s="4"/>
      <c r="G44" s="321"/>
      <c r="H44" s="321"/>
      <c r="I44" s="321"/>
      <c r="J44" s="4"/>
      <c r="K44" s="321"/>
      <c r="L44" s="321"/>
      <c r="M44" s="321"/>
      <c r="N44" s="321"/>
      <c r="O44" s="321"/>
      <c r="P44" s="321"/>
      <c r="Q44" s="321"/>
      <c r="R44" s="4"/>
      <c r="S44" s="310"/>
    </row>
    <row r="45" spans="4:19" ht="12.75">
      <c r="D45" s="310"/>
      <c r="E45" s="310"/>
      <c r="F45" s="4"/>
      <c r="G45" s="321"/>
      <c r="H45" s="321"/>
      <c r="I45" s="321"/>
      <c r="J45" s="4"/>
      <c r="K45" s="321"/>
      <c r="L45" s="321"/>
      <c r="M45" s="321"/>
      <c r="N45" s="321"/>
      <c r="O45" s="321"/>
      <c r="P45" s="321"/>
      <c r="Q45" s="321"/>
      <c r="R45" s="4"/>
      <c r="S45" s="310"/>
    </row>
    <row r="46" spans="4:19" ht="12.75">
      <c r="D46" s="310"/>
      <c r="E46" s="310"/>
      <c r="G46" s="310"/>
      <c r="H46" s="310"/>
      <c r="I46" s="310"/>
      <c r="J46" s="310"/>
      <c r="K46" s="310"/>
      <c r="L46" s="310"/>
      <c r="M46" s="321"/>
      <c r="N46" s="321"/>
      <c r="O46" s="310"/>
      <c r="P46" s="310"/>
      <c r="Q46" s="310"/>
      <c r="R46" s="344"/>
      <c r="S46" s="310"/>
    </row>
    <row r="47" spans="4:19" ht="12.75">
      <c r="D47" s="310"/>
      <c r="E47" s="310"/>
      <c r="G47" s="310"/>
      <c r="H47" s="310"/>
      <c r="I47" s="310"/>
      <c r="J47" s="310"/>
      <c r="K47" s="310"/>
      <c r="L47" s="310"/>
      <c r="M47" s="321"/>
      <c r="N47" s="321"/>
      <c r="O47" s="310"/>
      <c r="P47" s="310"/>
      <c r="Q47" s="310"/>
      <c r="R47" s="344"/>
      <c r="S47" s="310"/>
    </row>
    <row r="48" spans="4:19" ht="12.75">
      <c r="D48" s="310"/>
      <c r="E48" s="310"/>
      <c r="G48" s="310"/>
      <c r="H48" s="310"/>
      <c r="I48" s="310"/>
      <c r="J48" s="310"/>
      <c r="K48" s="310"/>
      <c r="L48" s="310"/>
      <c r="M48" s="321"/>
      <c r="N48" s="321"/>
      <c r="O48" s="310"/>
      <c r="P48" s="310"/>
      <c r="Q48" s="310"/>
      <c r="R48" s="344"/>
      <c r="S48" s="310"/>
    </row>
    <row r="49" spans="4:20" ht="12.75">
      <c r="D49" s="310"/>
      <c r="E49" s="310"/>
      <c r="G49" s="310"/>
      <c r="H49" s="310"/>
      <c r="I49" s="310"/>
      <c r="J49" s="310"/>
      <c r="K49" s="310"/>
      <c r="L49" s="310"/>
      <c r="M49" s="321"/>
      <c r="N49" s="321"/>
      <c r="O49" s="310"/>
      <c r="P49" s="310"/>
      <c r="Q49" s="310"/>
      <c r="R49" s="344"/>
      <c r="S49" s="310"/>
      <c r="T49" s="310"/>
    </row>
    <row r="50" spans="4:20" ht="12.75">
      <c r="D50" s="310"/>
      <c r="E50" s="310"/>
      <c r="G50" s="310"/>
      <c r="H50" s="310"/>
      <c r="I50" s="310"/>
      <c r="J50" s="310"/>
      <c r="K50" s="310"/>
      <c r="L50" s="310"/>
      <c r="M50" s="321"/>
      <c r="N50" s="321"/>
      <c r="O50" s="310"/>
      <c r="P50" s="310"/>
      <c r="Q50" s="310"/>
      <c r="R50" s="344"/>
      <c r="S50" s="310"/>
      <c r="T50" s="310"/>
    </row>
    <row r="51" spans="4:20" ht="12.75">
      <c r="D51" s="310"/>
      <c r="E51" s="310"/>
      <c r="F51" s="310"/>
      <c r="G51" s="310"/>
      <c r="H51" s="310"/>
      <c r="I51" s="310"/>
      <c r="J51" s="310"/>
      <c r="K51" s="310"/>
      <c r="L51" s="310"/>
      <c r="M51" s="321"/>
      <c r="N51" s="321"/>
      <c r="O51" s="310"/>
      <c r="P51" s="310"/>
      <c r="Q51" s="310"/>
      <c r="R51" s="344"/>
      <c r="S51" s="310"/>
      <c r="T51" s="310"/>
    </row>
    <row r="52" spans="4:20" ht="12.75">
      <c r="D52" s="310"/>
      <c r="E52" s="310"/>
      <c r="F52" s="310"/>
      <c r="G52" s="310"/>
      <c r="H52" s="310"/>
      <c r="I52" s="310"/>
      <c r="J52" s="310"/>
      <c r="K52" s="310"/>
      <c r="L52" s="310"/>
      <c r="M52" s="321"/>
      <c r="N52" s="321"/>
      <c r="O52" s="310"/>
      <c r="P52" s="310"/>
      <c r="Q52" s="310"/>
      <c r="R52" s="344"/>
      <c r="S52" s="310"/>
      <c r="T52" s="310"/>
    </row>
    <row r="53" spans="4:20" ht="12.75">
      <c r="D53" s="310"/>
      <c r="E53" s="310"/>
      <c r="F53" s="310"/>
      <c r="G53" s="310"/>
      <c r="H53" s="310"/>
      <c r="I53" s="310"/>
      <c r="J53" s="310"/>
      <c r="K53" s="310"/>
      <c r="L53" s="310"/>
      <c r="M53" s="321"/>
      <c r="N53" s="321"/>
      <c r="O53" s="310"/>
      <c r="P53" s="310"/>
      <c r="Q53" s="310"/>
      <c r="R53" s="344"/>
      <c r="S53" s="310"/>
      <c r="T53" s="310"/>
    </row>
    <row r="54" spans="4:20" ht="12.75">
      <c r="D54" s="310"/>
      <c r="E54" s="310"/>
      <c r="F54" s="310"/>
      <c r="G54" s="310"/>
      <c r="H54" s="310"/>
      <c r="I54" s="310"/>
      <c r="J54" s="310"/>
      <c r="K54" s="310"/>
      <c r="L54" s="310"/>
      <c r="M54" s="321"/>
      <c r="N54" s="321"/>
      <c r="O54" s="310"/>
      <c r="P54" s="310"/>
      <c r="Q54" s="310"/>
      <c r="R54" s="344"/>
      <c r="S54" s="310"/>
      <c r="T54" s="310"/>
    </row>
    <row r="55" spans="4:20" ht="12.75">
      <c r="D55" s="310"/>
      <c r="E55" s="310"/>
      <c r="F55" s="310"/>
      <c r="G55" s="310"/>
      <c r="H55" s="310"/>
      <c r="I55" s="310"/>
      <c r="J55" s="310"/>
      <c r="K55" s="310"/>
      <c r="L55" s="310"/>
      <c r="M55" s="321"/>
      <c r="N55" s="321"/>
      <c r="O55" s="310"/>
      <c r="P55" s="310"/>
      <c r="Q55" s="310"/>
      <c r="R55" s="344"/>
      <c r="S55" s="310"/>
      <c r="T55" s="310"/>
    </row>
    <row r="56" spans="4:20" ht="12.75">
      <c r="D56" s="310"/>
      <c r="E56" s="310"/>
      <c r="F56" s="310"/>
      <c r="G56" s="310"/>
      <c r="H56" s="310"/>
      <c r="I56" s="310"/>
      <c r="J56" s="310"/>
      <c r="K56" s="310"/>
      <c r="L56" s="310"/>
      <c r="M56" s="321"/>
      <c r="N56" s="321"/>
      <c r="O56" s="310"/>
      <c r="P56" s="310"/>
      <c r="Q56" s="310"/>
      <c r="R56" s="344"/>
      <c r="S56" s="310"/>
      <c r="T56" s="310"/>
    </row>
    <row r="57" spans="4:20" ht="12.75">
      <c r="D57" s="310"/>
      <c r="E57" s="310"/>
      <c r="F57" s="310"/>
      <c r="G57" s="310"/>
      <c r="H57" s="310"/>
      <c r="I57" s="310"/>
      <c r="J57" s="310"/>
      <c r="K57" s="310"/>
      <c r="L57" s="310"/>
      <c r="M57" s="321"/>
      <c r="N57" s="321"/>
      <c r="O57" s="310"/>
      <c r="P57" s="310"/>
      <c r="Q57" s="310"/>
      <c r="R57" s="344"/>
      <c r="S57" s="310"/>
      <c r="T57" s="310"/>
    </row>
    <row r="58" ht="12.75">
      <c r="R58" s="345"/>
    </row>
  </sheetData>
  <sheetProtection/>
  <mergeCells count="17">
    <mergeCell ref="G5:H5"/>
    <mergeCell ref="A2:J2"/>
    <mergeCell ref="K2:T2"/>
    <mergeCell ref="A3:J3"/>
    <mergeCell ref="K3:T3"/>
    <mergeCell ref="G4:H4"/>
    <mergeCell ref="I4:J4"/>
    <mergeCell ref="S4:T4"/>
    <mergeCell ref="O6:P6"/>
    <mergeCell ref="Q6:R6"/>
    <mergeCell ref="S6:T6"/>
    <mergeCell ref="C6:D6"/>
    <mergeCell ref="E6:F6"/>
    <mergeCell ref="G6:H6"/>
    <mergeCell ref="I6:J6"/>
    <mergeCell ref="K6:L6"/>
    <mergeCell ref="M6:N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E8" sqref="E8"/>
      <selection pane="bottomLeft" activeCell="M22" sqref="M22"/>
    </sheetView>
  </sheetViews>
  <sheetFormatPr defaultColWidth="9.00390625" defaultRowHeight="16.5"/>
  <cols>
    <col min="1" max="1" width="0.5" style="1" customWidth="1"/>
    <col min="2" max="2" width="21.625" style="1" customWidth="1"/>
    <col min="3" max="6" width="15.625" style="1" customWidth="1"/>
    <col min="7" max="14" width="10.625" style="1" customWidth="1"/>
    <col min="15" max="15" width="0" style="1" hidden="1" customWidth="1"/>
    <col min="16" max="16" width="9.00390625" style="1" customWidth="1"/>
    <col min="17" max="17" width="0" style="1" hidden="1" customWidth="1"/>
    <col min="18" max="21" width="9.00390625" style="1" customWidth="1"/>
    <col min="22" max="31" width="9.00390625" style="4" customWidth="1"/>
    <col min="32" max="16384" width="9.00390625" style="1" customWidth="1"/>
  </cols>
  <sheetData>
    <row r="1" spans="1:14" ht="18" customHeight="1">
      <c r="A1" s="1" t="s">
        <v>226</v>
      </c>
      <c r="N1" s="91" t="s">
        <v>54</v>
      </c>
    </row>
    <row r="2" spans="1:31" s="419" customFormat="1" ht="24.75" customHeight="1">
      <c r="A2" s="447" t="s">
        <v>810</v>
      </c>
      <c r="B2" s="447"/>
      <c r="C2" s="447"/>
      <c r="D2" s="447"/>
      <c r="E2" s="447"/>
      <c r="F2" s="447"/>
      <c r="G2" s="531" t="s">
        <v>96</v>
      </c>
      <c r="H2" s="531"/>
      <c r="I2" s="531"/>
      <c r="J2" s="531"/>
      <c r="K2" s="531"/>
      <c r="L2" s="531"/>
      <c r="M2" s="531"/>
      <c r="N2" s="531"/>
      <c r="V2" s="423"/>
      <c r="W2" s="423"/>
      <c r="X2" s="423"/>
      <c r="Y2" s="423"/>
      <c r="Z2" s="423"/>
      <c r="AA2" s="423"/>
      <c r="AB2" s="423"/>
      <c r="AC2" s="423"/>
      <c r="AD2" s="423"/>
      <c r="AE2" s="423"/>
    </row>
    <row r="3" spans="1:14" ht="19.5" customHeight="1">
      <c r="A3" s="525" t="s">
        <v>789</v>
      </c>
      <c r="B3" s="525"/>
      <c r="C3" s="525"/>
      <c r="D3" s="525"/>
      <c r="E3" s="525"/>
      <c r="F3" s="525"/>
      <c r="G3" s="526" t="s">
        <v>151</v>
      </c>
      <c r="H3" s="526"/>
      <c r="I3" s="526"/>
      <c r="J3" s="526"/>
      <c r="K3" s="526"/>
      <c r="L3" s="526"/>
      <c r="M3" s="526"/>
      <c r="N3" s="526"/>
    </row>
    <row r="4" spans="1:14" ht="13.5" customHeight="1">
      <c r="A4" s="4"/>
      <c r="B4" s="4"/>
      <c r="E4" s="4"/>
      <c r="F4" s="290"/>
      <c r="G4" s="4"/>
      <c r="H4" s="290"/>
      <c r="M4" s="528"/>
      <c r="N4" s="528"/>
    </row>
    <row r="5" spans="1:14" ht="13.5" customHeight="1" thickBot="1">
      <c r="A5" s="4"/>
      <c r="B5" s="4"/>
      <c r="E5" s="267"/>
      <c r="F5" s="267" t="s">
        <v>556</v>
      </c>
      <c r="G5" s="524"/>
      <c r="H5" s="524"/>
      <c r="M5" s="294"/>
      <c r="N5" s="295" t="s">
        <v>121</v>
      </c>
    </row>
    <row r="6" spans="1:14" ht="34.5" customHeight="1">
      <c r="A6" s="79"/>
      <c r="B6" s="79" t="s">
        <v>308</v>
      </c>
      <c r="C6" s="453" t="s">
        <v>525</v>
      </c>
      <c r="D6" s="529"/>
      <c r="E6" s="530" t="s">
        <v>557</v>
      </c>
      <c r="F6" s="529"/>
      <c r="G6" s="446" t="s">
        <v>558</v>
      </c>
      <c r="H6" s="529"/>
      <c r="I6" s="446" t="s">
        <v>559</v>
      </c>
      <c r="J6" s="529"/>
      <c r="K6" s="530" t="s">
        <v>560</v>
      </c>
      <c r="L6" s="529"/>
      <c r="M6" s="530" t="s">
        <v>561</v>
      </c>
      <c r="N6" s="473"/>
    </row>
    <row r="7" spans="1:14" ht="45" customHeight="1" thickBot="1">
      <c r="A7" s="85"/>
      <c r="B7" s="85" t="s">
        <v>27</v>
      </c>
      <c r="C7" s="242" t="s">
        <v>537</v>
      </c>
      <c r="D7" s="243" t="s">
        <v>538</v>
      </c>
      <c r="E7" s="106" t="s">
        <v>537</v>
      </c>
      <c r="F7" s="106" t="s">
        <v>538</v>
      </c>
      <c r="G7" s="107" t="s">
        <v>537</v>
      </c>
      <c r="H7" s="106" t="s">
        <v>538</v>
      </c>
      <c r="I7" s="107" t="s">
        <v>537</v>
      </c>
      <c r="J7" s="106" t="s">
        <v>538</v>
      </c>
      <c r="K7" s="106" t="s">
        <v>537</v>
      </c>
      <c r="L7" s="106" t="s">
        <v>538</v>
      </c>
      <c r="M7" s="106" t="s">
        <v>537</v>
      </c>
      <c r="N7" s="243" t="s">
        <v>538</v>
      </c>
    </row>
    <row r="8" spans="1:17" ht="25.5" customHeight="1">
      <c r="A8" s="90"/>
      <c r="B8" s="189" t="s">
        <v>710</v>
      </c>
      <c r="C8" s="297">
        <v>1069.6499999999999</v>
      </c>
      <c r="D8" s="298">
        <v>3084.461</v>
      </c>
      <c r="E8" s="298">
        <v>892.47</v>
      </c>
      <c r="F8" s="298">
        <v>2943.616</v>
      </c>
      <c r="G8" s="330" t="s">
        <v>50</v>
      </c>
      <c r="H8" s="330" t="s">
        <v>50</v>
      </c>
      <c r="I8" s="330" t="s">
        <v>50</v>
      </c>
      <c r="J8" s="330" t="s">
        <v>50</v>
      </c>
      <c r="K8" s="298">
        <v>1.2</v>
      </c>
      <c r="L8" s="298">
        <v>12</v>
      </c>
      <c r="M8" s="298">
        <v>175.98</v>
      </c>
      <c r="N8" s="298">
        <v>128.845</v>
      </c>
      <c r="Q8" s="331"/>
    </row>
    <row r="9" spans="1:17" ht="25.5" customHeight="1">
      <c r="A9" s="90"/>
      <c r="B9" s="189" t="s">
        <v>712</v>
      </c>
      <c r="C9" s="297">
        <v>960.8100000000001</v>
      </c>
      <c r="D9" s="298">
        <v>3076.006</v>
      </c>
      <c r="E9" s="332">
        <v>867.53</v>
      </c>
      <c r="F9" s="298">
        <v>2954.856</v>
      </c>
      <c r="G9" s="330" t="s">
        <v>50</v>
      </c>
      <c r="H9" s="330" t="s">
        <v>50</v>
      </c>
      <c r="I9" s="330" t="s">
        <v>50</v>
      </c>
      <c r="J9" s="330" t="s">
        <v>50</v>
      </c>
      <c r="K9" s="298">
        <v>0.2</v>
      </c>
      <c r="L9" s="298">
        <v>1</v>
      </c>
      <c r="M9" s="298">
        <v>93.08</v>
      </c>
      <c r="N9" s="298">
        <v>120.15</v>
      </c>
      <c r="Q9" s="331"/>
    </row>
    <row r="10" spans="1:17" ht="25.5" customHeight="1">
      <c r="A10" s="90"/>
      <c r="B10" s="189" t="s">
        <v>714</v>
      </c>
      <c r="C10" s="297">
        <v>1077.45</v>
      </c>
      <c r="D10" s="298">
        <v>3054.90765</v>
      </c>
      <c r="E10" s="298">
        <v>850.08</v>
      </c>
      <c r="F10" s="298">
        <v>2863.64</v>
      </c>
      <c r="G10" s="330" t="s">
        <v>50</v>
      </c>
      <c r="H10" s="330" t="s">
        <v>50</v>
      </c>
      <c r="I10" s="330" t="s">
        <v>50</v>
      </c>
      <c r="J10" s="330" t="s">
        <v>50</v>
      </c>
      <c r="K10" s="298">
        <v>0.1</v>
      </c>
      <c r="L10" s="298">
        <v>0.15</v>
      </c>
      <c r="M10" s="298">
        <v>227.27</v>
      </c>
      <c r="N10" s="298">
        <v>191.11765</v>
      </c>
      <c r="Q10" s="331"/>
    </row>
    <row r="11" spans="1:17" ht="25.5" customHeight="1">
      <c r="A11" s="90"/>
      <c r="B11" s="189" t="s">
        <v>716</v>
      </c>
      <c r="C11" s="297">
        <v>902.3100000000001</v>
      </c>
      <c r="D11" s="298">
        <v>2858.663</v>
      </c>
      <c r="E11" s="330">
        <v>810.96</v>
      </c>
      <c r="F11" s="298">
        <v>2747.524</v>
      </c>
      <c r="G11" s="330" t="s">
        <v>50</v>
      </c>
      <c r="H11" s="330" t="s">
        <v>50</v>
      </c>
      <c r="I11" s="330" t="s">
        <v>50</v>
      </c>
      <c r="J11" s="330" t="s">
        <v>50</v>
      </c>
      <c r="K11" s="330">
        <v>0.1</v>
      </c>
      <c r="L11" s="298">
        <v>0.15</v>
      </c>
      <c r="M11" s="330">
        <v>91.25</v>
      </c>
      <c r="N11" s="330">
        <v>110.989</v>
      </c>
      <c r="Q11" s="331"/>
    </row>
    <row r="12" spans="1:17" ht="25.5" customHeight="1">
      <c r="A12" s="90"/>
      <c r="B12" s="189" t="s">
        <v>718</v>
      </c>
      <c r="C12" s="297">
        <v>887.4000000000001</v>
      </c>
      <c r="D12" s="298">
        <v>2690.637</v>
      </c>
      <c r="E12" s="330">
        <v>769.65</v>
      </c>
      <c r="F12" s="298">
        <v>2237.136</v>
      </c>
      <c r="G12" s="330" t="s">
        <v>50</v>
      </c>
      <c r="H12" s="330" t="s">
        <v>50</v>
      </c>
      <c r="I12" s="330" t="s">
        <v>50</v>
      </c>
      <c r="J12" s="330" t="s">
        <v>50</v>
      </c>
      <c r="K12" s="298">
        <v>0.1</v>
      </c>
      <c r="L12" s="298">
        <v>1.5</v>
      </c>
      <c r="M12" s="298">
        <v>117.65</v>
      </c>
      <c r="N12" s="298">
        <v>452.001</v>
      </c>
      <c r="Q12" s="331"/>
    </row>
    <row r="13" spans="1:17" ht="25.5" customHeight="1">
      <c r="A13" s="90"/>
      <c r="B13" s="189" t="s">
        <v>720</v>
      </c>
      <c r="C13" s="297">
        <v>661.1700000000001</v>
      </c>
      <c r="D13" s="298">
        <v>2060.415</v>
      </c>
      <c r="E13" s="330">
        <v>547.33</v>
      </c>
      <c r="F13" s="298">
        <v>1586.996</v>
      </c>
      <c r="G13" s="330" t="s">
        <v>50</v>
      </c>
      <c r="H13" s="330" t="s">
        <v>50</v>
      </c>
      <c r="I13" s="330" t="s">
        <v>50</v>
      </c>
      <c r="J13" s="330" t="s">
        <v>50</v>
      </c>
      <c r="K13" s="298">
        <v>0.11</v>
      </c>
      <c r="L13" s="298">
        <v>0.99</v>
      </c>
      <c r="M13" s="298">
        <v>113.73</v>
      </c>
      <c r="N13" s="298">
        <v>472.429</v>
      </c>
      <c r="Q13" s="331"/>
    </row>
    <row r="14" spans="1:17" ht="25.5" customHeight="1">
      <c r="A14" s="90"/>
      <c r="B14" s="189" t="s">
        <v>723</v>
      </c>
      <c r="C14" s="297">
        <v>653.4500000000002</v>
      </c>
      <c r="D14" s="298">
        <v>1735.032</v>
      </c>
      <c r="E14" s="298">
        <v>552.43</v>
      </c>
      <c r="F14" s="298">
        <v>1628.3400000000001</v>
      </c>
      <c r="G14" s="330" t="s">
        <v>50</v>
      </c>
      <c r="H14" s="330" t="s">
        <v>50</v>
      </c>
      <c r="I14" s="330" t="s">
        <v>50</v>
      </c>
      <c r="J14" s="330" t="s">
        <v>50</v>
      </c>
      <c r="K14" s="298">
        <v>0.18</v>
      </c>
      <c r="L14" s="298">
        <v>2.22</v>
      </c>
      <c r="M14" s="298">
        <v>100.84000000000003</v>
      </c>
      <c r="N14" s="298">
        <v>104.47200000000004</v>
      </c>
      <c r="Q14" s="331"/>
    </row>
    <row r="15" spans="1:31" s="33" customFormat="1" ht="25.5" customHeight="1">
      <c r="A15" s="277"/>
      <c r="B15" s="333" t="s">
        <v>768</v>
      </c>
      <c r="C15" s="304">
        <v>673.9799999999999</v>
      </c>
      <c r="D15" s="299">
        <v>2231.828</v>
      </c>
      <c r="E15" s="299">
        <v>559.37</v>
      </c>
      <c r="F15" s="298">
        <v>1944.984</v>
      </c>
      <c r="G15" s="330" t="s">
        <v>50</v>
      </c>
      <c r="H15" s="330" t="s">
        <v>50</v>
      </c>
      <c r="I15" s="330" t="s">
        <v>50</v>
      </c>
      <c r="J15" s="330" t="s">
        <v>50</v>
      </c>
      <c r="K15" s="299">
        <v>0.24</v>
      </c>
      <c r="L15" s="298">
        <v>3.72</v>
      </c>
      <c r="M15" s="299">
        <v>114.37000000000002</v>
      </c>
      <c r="N15" s="299">
        <v>283.12399999999997</v>
      </c>
      <c r="Q15" s="334"/>
      <c r="R15" s="1"/>
      <c r="U15" s="1"/>
      <c r="V15" s="103"/>
      <c r="W15" s="4"/>
      <c r="X15" s="103"/>
      <c r="Y15" s="4"/>
      <c r="Z15" s="103"/>
      <c r="AA15" s="4"/>
      <c r="AB15" s="4"/>
      <c r="AC15" s="4"/>
      <c r="AD15" s="4"/>
      <c r="AE15" s="4"/>
    </row>
    <row r="16" spans="1:17" ht="25.5" customHeight="1">
      <c r="A16" s="90"/>
      <c r="B16" s="189" t="s">
        <v>727</v>
      </c>
      <c r="C16" s="297">
        <v>658.62</v>
      </c>
      <c r="D16" s="298">
        <v>1879.6000000000001</v>
      </c>
      <c r="E16" s="298">
        <v>540.37</v>
      </c>
      <c r="F16" s="298">
        <v>1735.804</v>
      </c>
      <c r="G16" s="330" t="s">
        <v>50</v>
      </c>
      <c r="H16" s="330" t="s">
        <v>50</v>
      </c>
      <c r="I16" s="330" t="s">
        <v>50</v>
      </c>
      <c r="J16" s="330" t="s">
        <v>50</v>
      </c>
      <c r="K16" s="298">
        <v>0.30000000000000004</v>
      </c>
      <c r="L16" s="298">
        <v>5.615000000000001</v>
      </c>
      <c r="M16" s="298">
        <v>117.95</v>
      </c>
      <c r="N16" s="298">
        <v>138.181</v>
      </c>
      <c r="Q16" s="331" t="s">
        <v>562</v>
      </c>
    </row>
    <row r="17" spans="1:19" ht="25.5" customHeight="1">
      <c r="A17" s="90"/>
      <c r="B17" s="189" t="s">
        <v>389</v>
      </c>
      <c r="C17" s="326">
        <f>SUM(C18:C30)</f>
        <v>667.3600000000001</v>
      </c>
      <c r="D17" s="302">
        <f>SUM(D18:D30)</f>
        <v>2138.365</v>
      </c>
      <c r="E17" s="302">
        <f>SUM(E18:E30)</f>
        <v>539.84</v>
      </c>
      <c r="F17" s="302">
        <f aca="true" t="shared" si="0" ref="F17:N17">SUM(F18:F30)</f>
        <v>2012.856</v>
      </c>
      <c r="G17" s="302" t="s">
        <v>207</v>
      </c>
      <c r="H17" s="302" t="s">
        <v>208</v>
      </c>
      <c r="I17" s="302" t="s">
        <v>208</v>
      </c>
      <c r="J17" s="302" t="s">
        <v>204</v>
      </c>
      <c r="K17" s="302">
        <f>SUM(K18:K30)</f>
        <v>0.46</v>
      </c>
      <c r="L17" s="302">
        <f t="shared" si="0"/>
        <v>8.33</v>
      </c>
      <c r="M17" s="302">
        <f t="shared" si="0"/>
        <v>127.06000000000006</v>
      </c>
      <c r="N17" s="302">
        <f t="shared" si="0"/>
        <v>117.17900000000004</v>
      </c>
      <c r="O17" s="250"/>
      <c r="P17" s="310"/>
      <c r="Q17" s="310">
        <v>433.951</v>
      </c>
      <c r="R17" s="335"/>
      <c r="S17" s="335"/>
    </row>
    <row r="18" spans="1:17" ht="25.5" customHeight="1">
      <c r="A18" s="90"/>
      <c r="B18" s="89" t="s">
        <v>366</v>
      </c>
      <c r="C18" s="326" t="s">
        <v>201</v>
      </c>
      <c r="D18" s="302" t="s">
        <v>201</v>
      </c>
      <c r="E18" s="307" t="s">
        <v>201</v>
      </c>
      <c r="F18" s="307" t="s">
        <v>200</v>
      </c>
      <c r="G18" s="307" t="s">
        <v>50</v>
      </c>
      <c r="H18" s="307" t="s">
        <v>50</v>
      </c>
      <c r="I18" s="307" t="s">
        <v>50</v>
      </c>
      <c r="J18" s="307" t="s">
        <v>50</v>
      </c>
      <c r="K18" s="307" t="s">
        <v>200</v>
      </c>
      <c r="L18" s="307" t="s">
        <v>200</v>
      </c>
      <c r="M18" s="302" t="s">
        <v>200</v>
      </c>
      <c r="N18" s="302" t="s">
        <v>199</v>
      </c>
      <c r="O18" s="302" t="e">
        <f>E18-G18-I18-K18-M18</f>
        <v>#VALUE!</v>
      </c>
      <c r="P18" s="310"/>
      <c r="Q18" s="310">
        <v>0</v>
      </c>
    </row>
    <row r="19" spans="1:17" ht="25.5" customHeight="1">
      <c r="A19" s="90"/>
      <c r="B19" s="89" t="s">
        <v>367</v>
      </c>
      <c r="C19" s="326">
        <v>4.53</v>
      </c>
      <c r="D19" s="302">
        <v>8.925</v>
      </c>
      <c r="E19" s="307" t="s">
        <v>201</v>
      </c>
      <c r="F19" s="307" t="s">
        <v>199</v>
      </c>
      <c r="G19" s="307" t="s">
        <v>50</v>
      </c>
      <c r="H19" s="307" t="s">
        <v>50</v>
      </c>
      <c r="I19" s="307" t="s">
        <v>50</v>
      </c>
      <c r="J19" s="307" t="s">
        <v>50</v>
      </c>
      <c r="K19" s="307" t="s">
        <v>0</v>
      </c>
      <c r="L19" s="307" t="s">
        <v>200</v>
      </c>
      <c r="M19" s="302">
        <f>C19</f>
        <v>4.53</v>
      </c>
      <c r="N19" s="302">
        <f>D19</f>
        <v>8.925</v>
      </c>
      <c r="P19" s="310"/>
      <c r="Q19" s="310">
        <v>0</v>
      </c>
    </row>
    <row r="20" spans="1:17" ht="25.5" customHeight="1">
      <c r="A20" s="90"/>
      <c r="B20" s="89" t="s">
        <v>368</v>
      </c>
      <c r="C20" s="326">
        <v>24.080000000000002</v>
      </c>
      <c r="D20" s="302">
        <v>24.033</v>
      </c>
      <c r="E20" s="307">
        <v>2.11</v>
      </c>
      <c r="F20" s="307">
        <v>2.532</v>
      </c>
      <c r="G20" s="307" t="s">
        <v>50</v>
      </c>
      <c r="H20" s="307" t="s">
        <v>50</v>
      </c>
      <c r="I20" s="307" t="s">
        <v>50</v>
      </c>
      <c r="J20" s="307" t="s">
        <v>50</v>
      </c>
      <c r="K20" s="307">
        <v>0.14</v>
      </c>
      <c r="L20" s="307">
        <v>2.52</v>
      </c>
      <c r="M20" s="302">
        <f aca="true" t="shared" si="1" ref="M20:N22">C20-E20-K20</f>
        <v>21.830000000000002</v>
      </c>
      <c r="N20" s="302">
        <f t="shared" si="1"/>
        <v>18.981</v>
      </c>
      <c r="P20" s="310"/>
      <c r="Q20" s="310">
        <v>1.055</v>
      </c>
    </row>
    <row r="21" spans="1:17" ht="25.5" customHeight="1">
      <c r="A21" s="90"/>
      <c r="B21" s="89" t="s">
        <v>369</v>
      </c>
      <c r="C21" s="326">
        <v>51.480000000000004</v>
      </c>
      <c r="D21" s="302">
        <v>155.174</v>
      </c>
      <c r="E21" s="307">
        <v>39.26</v>
      </c>
      <c r="F21" s="307">
        <v>133.484</v>
      </c>
      <c r="G21" s="307" t="s">
        <v>50</v>
      </c>
      <c r="H21" s="307" t="s">
        <v>50</v>
      </c>
      <c r="I21" s="307" t="s">
        <v>50</v>
      </c>
      <c r="J21" s="307" t="s">
        <v>50</v>
      </c>
      <c r="K21" s="307">
        <v>0.01</v>
      </c>
      <c r="L21" s="307">
        <v>0.12</v>
      </c>
      <c r="M21" s="302">
        <f t="shared" si="1"/>
        <v>12.210000000000006</v>
      </c>
      <c r="N21" s="302">
        <f t="shared" si="1"/>
        <v>21.569999999999997</v>
      </c>
      <c r="P21" s="310"/>
      <c r="Q21" s="310">
        <v>33.764</v>
      </c>
    </row>
    <row r="22" spans="1:17" ht="25.5" customHeight="1">
      <c r="A22" s="90"/>
      <c r="B22" s="89" t="s">
        <v>370</v>
      </c>
      <c r="C22" s="326">
        <v>10.6</v>
      </c>
      <c r="D22" s="302">
        <v>27.93</v>
      </c>
      <c r="E22" s="307">
        <v>5.97</v>
      </c>
      <c r="F22" s="307">
        <v>20.3</v>
      </c>
      <c r="G22" s="307" t="s">
        <v>50</v>
      </c>
      <c r="H22" s="307" t="s">
        <v>50</v>
      </c>
      <c r="I22" s="307" t="s">
        <v>50</v>
      </c>
      <c r="J22" s="307" t="s">
        <v>50</v>
      </c>
      <c r="K22" s="307">
        <v>0.03</v>
      </c>
      <c r="L22" s="307">
        <v>0.48</v>
      </c>
      <c r="M22" s="302">
        <f t="shared" si="1"/>
        <v>4.6</v>
      </c>
      <c r="N22" s="302">
        <f t="shared" si="1"/>
        <v>7.149999999999999</v>
      </c>
      <c r="P22" s="310"/>
      <c r="Q22" s="310">
        <v>3.8</v>
      </c>
    </row>
    <row r="23" spans="1:17" ht="25.5" customHeight="1">
      <c r="A23" s="90"/>
      <c r="B23" s="89" t="s">
        <v>371</v>
      </c>
      <c r="C23" s="326">
        <v>0.26</v>
      </c>
      <c r="D23" s="302">
        <v>0.06</v>
      </c>
      <c r="E23" s="307" t="s">
        <v>201</v>
      </c>
      <c r="F23" s="307" t="s">
        <v>199</v>
      </c>
      <c r="G23" s="307" t="s">
        <v>50</v>
      </c>
      <c r="H23" s="307" t="s">
        <v>50</v>
      </c>
      <c r="I23" s="307" t="s">
        <v>50</v>
      </c>
      <c r="J23" s="307" t="s">
        <v>50</v>
      </c>
      <c r="K23" s="307" t="s">
        <v>0</v>
      </c>
      <c r="L23" s="307" t="s">
        <v>200</v>
      </c>
      <c r="M23" s="302">
        <f>C23</f>
        <v>0.26</v>
      </c>
      <c r="N23" s="302">
        <f>D23</f>
        <v>0.06</v>
      </c>
      <c r="P23" s="310"/>
      <c r="Q23" s="310">
        <v>0</v>
      </c>
    </row>
    <row r="24" spans="1:17" ht="25.5" customHeight="1">
      <c r="A24" s="90"/>
      <c r="B24" s="89" t="s">
        <v>372</v>
      </c>
      <c r="C24" s="326">
        <v>53.4</v>
      </c>
      <c r="D24" s="302">
        <v>81.792</v>
      </c>
      <c r="E24" s="302">
        <v>19.91</v>
      </c>
      <c r="F24" s="307">
        <v>65.784</v>
      </c>
      <c r="G24" s="307" t="s">
        <v>50</v>
      </c>
      <c r="H24" s="307" t="s">
        <v>50</v>
      </c>
      <c r="I24" s="307" t="s">
        <v>50</v>
      </c>
      <c r="J24" s="307" t="s">
        <v>50</v>
      </c>
      <c r="K24" s="307" t="s">
        <v>200</v>
      </c>
      <c r="L24" s="307" t="s">
        <v>200</v>
      </c>
      <c r="M24" s="302">
        <f>C24-E24</f>
        <v>33.489999999999995</v>
      </c>
      <c r="N24" s="302">
        <f>D24-F24</f>
        <v>16.007999999999996</v>
      </c>
      <c r="P24" s="310"/>
      <c r="Q24" s="310">
        <v>19.91</v>
      </c>
    </row>
    <row r="25" spans="1:17" ht="25.5" customHeight="1">
      <c r="A25" s="90"/>
      <c r="B25" s="89" t="s">
        <v>373</v>
      </c>
      <c r="C25" s="326">
        <v>0.21000000000000002</v>
      </c>
      <c r="D25" s="302">
        <v>0.43</v>
      </c>
      <c r="E25" s="307" t="s">
        <v>201</v>
      </c>
      <c r="F25" s="307" t="s">
        <v>200</v>
      </c>
      <c r="G25" s="307" t="s">
        <v>50</v>
      </c>
      <c r="H25" s="307" t="s">
        <v>50</v>
      </c>
      <c r="I25" s="307" t="s">
        <v>50</v>
      </c>
      <c r="J25" s="307" t="s">
        <v>50</v>
      </c>
      <c r="K25" s="307">
        <v>0.01</v>
      </c>
      <c r="L25" s="307">
        <v>0.21</v>
      </c>
      <c r="M25" s="302">
        <f>C25-K25</f>
        <v>0.2</v>
      </c>
      <c r="N25" s="302">
        <f>D25-L25</f>
        <v>0.22</v>
      </c>
      <c r="P25" s="310"/>
      <c r="Q25" s="310">
        <v>0</v>
      </c>
    </row>
    <row r="26" spans="1:17" ht="25.5" customHeight="1">
      <c r="A26" s="90"/>
      <c r="B26" s="89" t="s">
        <v>374</v>
      </c>
      <c r="C26" s="326">
        <v>456.05000000000007</v>
      </c>
      <c r="D26" s="302">
        <v>1651.758</v>
      </c>
      <c r="E26" s="307">
        <v>423.48</v>
      </c>
      <c r="F26" s="307">
        <v>1626.164</v>
      </c>
      <c r="G26" s="307" t="s">
        <v>50</v>
      </c>
      <c r="H26" s="307" t="s">
        <v>50</v>
      </c>
      <c r="I26" s="307" t="s">
        <v>50</v>
      </c>
      <c r="J26" s="307" t="s">
        <v>50</v>
      </c>
      <c r="K26" s="307">
        <v>0.22</v>
      </c>
      <c r="L26" s="307">
        <v>4.4</v>
      </c>
      <c r="M26" s="302">
        <f>C26-E26-K26</f>
        <v>32.35000000000005</v>
      </c>
      <c r="N26" s="302">
        <f>D26-F26-L26</f>
        <v>21.194000000000052</v>
      </c>
      <c r="P26" s="310"/>
      <c r="Q26" s="310">
        <v>334.12</v>
      </c>
    </row>
    <row r="27" spans="1:17" ht="25.5" customHeight="1">
      <c r="A27" s="90"/>
      <c r="B27" s="89" t="s">
        <v>375</v>
      </c>
      <c r="C27" s="326">
        <v>20.2</v>
      </c>
      <c r="D27" s="302">
        <v>43.545</v>
      </c>
      <c r="E27" s="307">
        <v>8.51</v>
      </c>
      <c r="F27" s="307">
        <v>26.552</v>
      </c>
      <c r="G27" s="307" t="s">
        <v>50</v>
      </c>
      <c r="H27" s="307" t="s">
        <v>50</v>
      </c>
      <c r="I27" s="307" t="s">
        <v>50</v>
      </c>
      <c r="J27" s="307" t="s">
        <v>50</v>
      </c>
      <c r="K27" s="307" t="s">
        <v>200</v>
      </c>
      <c r="L27" s="307" t="s">
        <v>200</v>
      </c>
      <c r="M27" s="302">
        <f>C27-E27</f>
        <v>11.69</v>
      </c>
      <c r="N27" s="302">
        <f>D27-F27</f>
        <v>16.993000000000002</v>
      </c>
      <c r="P27" s="310"/>
      <c r="Q27" s="310">
        <v>6.076</v>
      </c>
    </row>
    <row r="28" spans="1:17" ht="25.5" customHeight="1">
      <c r="A28" s="90"/>
      <c r="B28" s="89" t="s">
        <v>376</v>
      </c>
      <c r="C28" s="326">
        <v>0.51</v>
      </c>
      <c r="D28" s="302">
        <v>1.8</v>
      </c>
      <c r="E28" s="307" t="s">
        <v>201</v>
      </c>
      <c r="F28" s="307" t="s">
        <v>199</v>
      </c>
      <c r="G28" s="307" t="s">
        <v>50</v>
      </c>
      <c r="H28" s="307" t="s">
        <v>50</v>
      </c>
      <c r="I28" s="307" t="s">
        <v>50</v>
      </c>
      <c r="J28" s="307" t="s">
        <v>50</v>
      </c>
      <c r="K28" s="307" t="s">
        <v>200</v>
      </c>
      <c r="L28" s="307" t="s">
        <v>200</v>
      </c>
      <c r="M28" s="302">
        <f>C28</f>
        <v>0.51</v>
      </c>
      <c r="N28" s="302">
        <f>D28</f>
        <v>1.8</v>
      </c>
      <c r="P28" s="310"/>
      <c r="Q28" s="310">
        <v>0</v>
      </c>
    </row>
    <row r="29" spans="1:17" ht="25.5" customHeight="1">
      <c r="A29" s="90"/>
      <c r="B29" s="89" t="s">
        <v>377</v>
      </c>
      <c r="C29" s="326">
        <v>2.78</v>
      </c>
      <c r="D29" s="302">
        <v>1.668</v>
      </c>
      <c r="E29" s="307" t="s">
        <v>201</v>
      </c>
      <c r="F29" s="307" t="s">
        <v>201</v>
      </c>
      <c r="G29" s="307" t="s">
        <v>50</v>
      </c>
      <c r="H29" s="307" t="s">
        <v>50</v>
      </c>
      <c r="I29" s="307" t="s">
        <v>50</v>
      </c>
      <c r="J29" s="307" t="s">
        <v>50</v>
      </c>
      <c r="K29" s="307" t="s">
        <v>201</v>
      </c>
      <c r="L29" s="307" t="s">
        <v>201</v>
      </c>
      <c r="M29" s="302">
        <f>C29</f>
        <v>2.78</v>
      </c>
      <c r="N29" s="302">
        <f>D29</f>
        <v>1.668</v>
      </c>
      <c r="P29" s="310"/>
      <c r="Q29" s="310">
        <v>0</v>
      </c>
    </row>
    <row r="30" spans="1:17" ht="25.5" customHeight="1" thickBot="1">
      <c r="A30" s="85"/>
      <c r="B30" s="117" t="s">
        <v>474</v>
      </c>
      <c r="C30" s="327">
        <v>43.26</v>
      </c>
      <c r="D30" s="318">
        <v>141.25</v>
      </c>
      <c r="E30" s="328">
        <v>40.6</v>
      </c>
      <c r="F30" s="328">
        <v>138.04</v>
      </c>
      <c r="G30" s="328" t="s">
        <v>50</v>
      </c>
      <c r="H30" s="328" t="s">
        <v>50</v>
      </c>
      <c r="I30" s="328" t="s">
        <v>50</v>
      </c>
      <c r="J30" s="328" t="s">
        <v>50</v>
      </c>
      <c r="K30" s="328">
        <v>0.05</v>
      </c>
      <c r="L30" s="328">
        <v>0.6</v>
      </c>
      <c r="M30" s="318">
        <f>C30-E30-K30</f>
        <v>2.6099999999999968</v>
      </c>
      <c r="N30" s="318">
        <f>D30-F30-L30</f>
        <v>2.610000000000008</v>
      </c>
      <c r="P30" s="310"/>
      <c r="Q30" s="310">
        <v>35.226</v>
      </c>
    </row>
    <row r="31" spans="1:2" ht="15" customHeight="1">
      <c r="A31" s="165"/>
      <c r="B31" s="165"/>
    </row>
    <row r="32" ht="12.75">
      <c r="F32" s="170"/>
    </row>
    <row r="34" spans="3:15" ht="12.75">
      <c r="C34" s="310"/>
      <c r="D34" s="310"/>
      <c r="E34" s="310"/>
      <c r="G34" s="310"/>
      <c r="H34" s="310"/>
      <c r="I34" s="310"/>
      <c r="J34" s="310"/>
      <c r="K34" s="310"/>
      <c r="L34" s="321"/>
      <c r="M34" s="310"/>
      <c r="N34" s="310"/>
      <c r="O34" s="310"/>
    </row>
    <row r="35" ht="12.75">
      <c r="L35" s="4"/>
    </row>
    <row r="36" ht="12.75">
      <c r="L36" s="4"/>
    </row>
    <row r="37" ht="12.75">
      <c r="L37" s="4"/>
    </row>
    <row r="38" ht="12.75">
      <c r="L38" s="4"/>
    </row>
    <row r="39" ht="12.75">
      <c r="L39" s="4"/>
    </row>
    <row r="40" ht="12.75">
      <c r="L40" s="4"/>
    </row>
    <row r="41" ht="12.75">
      <c r="L41" s="4"/>
    </row>
    <row r="42" ht="12.75">
      <c r="L42" s="4"/>
    </row>
    <row r="43" ht="12.75">
      <c r="L43" s="4"/>
    </row>
    <row r="44" ht="12.75">
      <c r="L44" s="4"/>
    </row>
    <row r="45" ht="12.75">
      <c r="L45" s="4"/>
    </row>
    <row r="46" ht="12.75">
      <c r="L46" s="4"/>
    </row>
  </sheetData>
  <sheetProtection/>
  <mergeCells count="12">
    <mergeCell ref="A2:F2"/>
    <mergeCell ref="G2:N2"/>
    <mergeCell ref="A3:F3"/>
    <mergeCell ref="G3:N3"/>
    <mergeCell ref="M4:N4"/>
    <mergeCell ref="G5:H5"/>
    <mergeCell ref="C6:D6"/>
    <mergeCell ref="E6:F6"/>
    <mergeCell ref="G6:H6"/>
    <mergeCell ref="I6:J6"/>
    <mergeCell ref="K6:L6"/>
    <mergeCell ref="M6:N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6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E8" sqref="E8"/>
      <selection pane="topRight" activeCell="E8" sqref="E8"/>
      <selection pane="bottomLeft" activeCell="E8" sqref="E8"/>
      <selection pane="bottomRight" activeCell="C22" sqref="C22"/>
    </sheetView>
  </sheetViews>
  <sheetFormatPr defaultColWidth="9.00390625" defaultRowHeight="16.5"/>
  <cols>
    <col min="1" max="1" width="0.5" style="1" customWidth="1"/>
    <col min="2" max="2" width="18.625" style="1" customWidth="1"/>
    <col min="3" max="3" width="10.125" style="1" customWidth="1"/>
    <col min="4" max="8" width="11.625" style="1" customWidth="1"/>
    <col min="9" max="15" width="10.625" style="1" customWidth="1"/>
    <col min="16" max="16" width="10.625" style="75" customWidth="1"/>
    <col min="17" max="17" width="9.00390625" style="1" customWidth="1"/>
    <col min="18" max="18" width="11.25390625" style="1" bestFit="1" customWidth="1"/>
    <col min="19" max="19" width="9.125" style="1" bestFit="1" customWidth="1"/>
    <col min="20" max="20" width="9.625" style="1" bestFit="1" customWidth="1"/>
    <col min="21" max="23" width="9.00390625" style="1" customWidth="1"/>
    <col min="24" max="24" width="9.625" style="1" bestFit="1" customWidth="1"/>
    <col min="25" max="27" width="9.00390625" style="1" customWidth="1"/>
    <col min="28" max="28" width="9.625" style="1" bestFit="1" customWidth="1"/>
    <col min="29" max="29" width="9.125" style="1" bestFit="1" customWidth="1"/>
    <col min="30" max="30" width="9.625" style="1" bestFit="1" customWidth="1"/>
    <col min="31" max="31" width="9.00390625" style="1" customWidth="1"/>
    <col min="32" max="32" width="9.625" style="1" bestFit="1" customWidth="1"/>
    <col min="33" max="37" width="9.00390625" style="1" customWidth="1"/>
    <col min="38" max="38" width="9.625" style="1" bestFit="1" customWidth="1"/>
    <col min="39" max="16384" width="9.00390625" style="1" customWidth="1"/>
  </cols>
  <sheetData>
    <row r="1" spans="1:16" ht="18" customHeight="1">
      <c r="A1" s="1" t="s">
        <v>226</v>
      </c>
      <c r="O1" s="91"/>
      <c r="P1" s="91" t="s">
        <v>49</v>
      </c>
    </row>
    <row r="2" spans="1:16" s="419" customFormat="1" ht="24.75" customHeight="1">
      <c r="A2" s="447" t="s">
        <v>809</v>
      </c>
      <c r="B2" s="447"/>
      <c r="C2" s="447"/>
      <c r="D2" s="447"/>
      <c r="E2" s="447"/>
      <c r="F2" s="447"/>
      <c r="G2" s="447"/>
      <c r="H2" s="447"/>
      <c r="I2" s="531" t="s">
        <v>94</v>
      </c>
      <c r="J2" s="531"/>
      <c r="K2" s="531"/>
      <c r="L2" s="531"/>
      <c r="M2" s="531"/>
      <c r="N2" s="531"/>
      <c r="O2" s="531"/>
      <c r="P2" s="531"/>
    </row>
    <row r="3" spans="1:16" ht="19.5" customHeight="1">
      <c r="A3" s="533" t="s">
        <v>788</v>
      </c>
      <c r="B3" s="533"/>
      <c r="C3" s="533"/>
      <c r="D3" s="533"/>
      <c r="E3" s="533"/>
      <c r="F3" s="533"/>
      <c r="G3" s="533"/>
      <c r="H3" s="533"/>
      <c r="I3" s="526" t="s">
        <v>98</v>
      </c>
      <c r="J3" s="526"/>
      <c r="K3" s="526"/>
      <c r="L3" s="526"/>
      <c r="M3" s="526"/>
      <c r="N3" s="526"/>
      <c r="O3" s="526"/>
      <c r="P3" s="526"/>
    </row>
    <row r="4" spans="1:16" ht="13.5" customHeight="1">
      <c r="A4" s="4"/>
      <c r="B4" s="4"/>
      <c r="G4" s="172"/>
      <c r="H4" s="172"/>
      <c r="O4" s="322"/>
      <c r="P4" s="293"/>
    </row>
    <row r="5" spans="1:16" ht="13.5" customHeight="1" thickBot="1">
      <c r="A5" s="4"/>
      <c r="B5" s="4"/>
      <c r="G5" s="323"/>
      <c r="H5" s="195" t="s">
        <v>524</v>
      </c>
      <c r="I5" s="267"/>
      <c r="O5" s="294"/>
      <c r="P5" s="295" t="s">
        <v>121</v>
      </c>
    </row>
    <row r="6" spans="1:16" ht="34.5" customHeight="1">
      <c r="A6" s="79"/>
      <c r="B6" s="79" t="s">
        <v>308</v>
      </c>
      <c r="C6" s="453" t="s">
        <v>525</v>
      </c>
      <c r="D6" s="529"/>
      <c r="E6" s="530" t="s">
        <v>550</v>
      </c>
      <c r="F6" s="529"/>
      <c r="G6" s="530" t="s">
        <v>551</v>
      </c>
      <c r="H6" s="529"/>
      <c r="I6" s="446" t="s">
        <v>552</v>
      </c>
      <c r="J6" s="529"/>
      <c r="K6" s="530" t="s">
        <v>553</v>
      </c>
      <c r="L6" s="529"/>
      <c r="M6" s="530" t="s">
        <v>554</v>
      </c>
      <c r="N6" s="529"/>
      <c r="O6" s="530" t="s">
        <v>555</v>
      </c>
      <c r="P6" s="473"/>
    </row>
    <row r="7" spans="1:16" ht="45" customHeight="1" thickBot="1">
      <c r="A7" s="85"/>
      <c r="B7" s="85" t="s">
        <v>27</v>
      </c>
      <c r="C7" s="242" t="s">
        <v>537</v>
      </c>
      <c r="D7" s="243" t="s">
        <v>538</v>
      </c>
      <c r="E7" s="106" t="s">
        <v>537</v>
      </c>
      <c r="F7" s="106" t="s">
        <v>538</v>
      </c>
      <c r="G7" s="106" t="s">
        <v>537</v>
      </c>
      <c r="H7" s="106" t="s">
        <v>538</v>
      </c>
      <c r="I7" s="107" t="s">
        <v>537</v>
      </c>
      <c r="J7" s="106" t="s">
        <v>538</v>
      </c>
      <c r="K7" s="106" t="s">
        <v>537</v>
      </c>
      <c r="L7" s="106" t="s">
        <v>538</v>
      </c>
      <c r="M7" s="106" t="s">
        <v>537</v>
      </c>
      <c r="N7" s="106" t="s">
        <v>538</v>
      </c>
      <c r="O7" s="106" t="s">
        <v>537</v>
      </c>
      <c r="P7" s="243" t="s">
        <v>538</v>
      </c>
    </row>
    <row r="8" spans="1:16" ht="25.5" customHeight="1">
      <c r="A8" s="90"/>
      <c r="B8" s="108" t="s">
        <v>710</v>
      </c>
      <c r="C8" s="324">
        <v>3981.02</v>
      </c>
      <c r="D8" s="325">
        <v>60855.928</v>
      </c>
      <c r="E8" s="325">
        <v>927.64</v>
      </c>
      <c r="F8" s="325">
        <v>6842.424</v>
      </c>
      <c r="G8" s="325">
        <v>36.21</v>
      </c>
      <c r="H8" s="325">
        <v>716.475</v>
      </c>
      <c r="I8" s="325">
        <v>95.88</v>
      </c>
      <c r="J8" s="325">
        <v>1911.974</v>
      </c>
      <c r="K8" s="325">
        <v>1.79</v>
      </c>
      <c r="L8" s="325">
        <v>29.56</v>
      </c>
      <c r="M8" s="325">
        <v>321.49</v>
      </c>
      <c r="N8" s="325">
        <v>3116.18</v>
      </c>
      <c r="O8" s="325">
        <v>2598.01</v>
      </c>
      <c r="P8" s="325">
        <v>48239.315</v>
      </c>
    </row>
    <row r="9" spans="1:16" ht="25.5" customHeight="1">
      <c r="A9" s="90"/>
      <c r="B9" s="108" t="s">
        <v>712</v>
      </c>
      <c r="C9" s="297">
        <v>3908.11</v>
      </c>
      <c r="D9" s="298">
        <v>57854.694</v>
      </c>
      <c r="E9" s="298">
        <v>812.33</v>
      </c>
      <c r="F9" s="298">
        <v>5725.279</v>
      </c>
      <c r="G9" s="298">
        <v>33.48</v>
      </c>
      <c r="H9" s="298">
        <v>627.606</v>
      </c>
      <c r="I9" s="298">
        <v>95.51</v>
      </c>
      <c r="J9" s="298">
        <v>1823.049</v>
      </c>
      <c r="K9" s="298">
        <v>1.88</v>
      </c>
      <c r="L9" s="298">
        <v>27.13</v>
      </c>
      <c r="M9" s="298">
        <v>240.5</v>
      </c>
      <c r="N9" s="298">
        <v>4042.905</v>
      </c>
      <c r="O9" s="298">
        <v>2798.37</v>
      </c>
      <c r="P9" s="298">
        <v>47093.46</v>
      </c>
    </row>
    <row r="10" spans="1:16" ht="25.5" customHeight="1">
      <c r="A10" s="90"/>
      <c r="B10" s="108" t="s">
        <v>714</v>
      </c>
      <c r="C10" s="297">
        <v>4473.92</v>
      </c>
      <c r="D10" s="298">
        <v>72931.728</v>
      </c>
      <c r="E10" s="298">
        <v>803.54</v>
      </c>
      <c r="F10" s="298">
        <v>5428.312</v>
      </c>
      <c r="G10" s="298">
        <v>26.53</v>
      </c>
      <c r="H10" s="298">
        <v>480.31</v>
      </c>
      <c r="I10" s="298">
        <v>125.76</v>
      </c>
      <c r="J10" s="298">
        <v>2692.061</v>
      </c>
      <c r="K10" s="298">
        <v>5.39</v>
      </c>
      <c r="L10" s="298">
        <v>85.09</v>
      </c>
      <c r="M10" s="298">
        <v>249.38</v>
      </c>
      <c r="N10" s="298">
        <v>4267.745</v>
      </c>
      <c r="O10" s="298">
        <v>3263.3199999999997</v>
      </c>
      <c r="P10" s="298">
        <v>59978.21</v>
      </c>
    </row>
    <row r="11" spans="1:16" ht="25.5" customHeight="1">
      <c r="A11" s="90"/>
      <c r="B11" s="108" t="s">
        <v>716</v>
      </c>
      <c r="C11" s="297">
        <v>4729.800000000001</v>
      </c>
      <c r="D11" s="298">
        <v>70880.468</v>
      </c>
      <c r="E11" s="298">
        <v>965.6099999999999</v>
      </c>
      <c r="F11" s="298">
        <v>6718.81</v>
      </c>
      <c r="G11" s="298">
        <v>22.84</v>
      </c>
      <c r="H11" s="298">
        <v>396.9</v>
      </c>
      <c r="I11" s="298">
        <v>119.61</v>
      </c>
      <c r="J11" s="298">
        <v>2539.933</v>
      </c>
      <c r="K11" s="298">
        <v>3.66</v>
      </c>
      <c r="L11" s="298">
        <v>60.19</v>
      </c>
      <c r="M11" s="298">
        <v>192.39000000000001</v>
      </c>
      <c r="N11" s="298">
        <v>3016.965</v>
      </c>
      <c r="O11" s="298">
        <v>3425.6899999999996</v>
      </c>
      <c r="P11" s="298">
        <v>58147.67</v>
      </c>
    </row>
    <row r="12" spans="1:16" ht="25.5" customHeight="1">
      <c r="A12" s="90"/>
      <c r="B12" s="108" t="s">
        <v>718</v>
      </c>
      <c r="C12" s="297">
        <v>4657.88</v>
      </c>
      <c r="D12" s="298">
        <v>79946.915</v>
      </c>
      <c r="E12" s="298">
        <v>972.72</v>
      </c>
      <c r="F12" s="298">
        <v>5370.406</v>
      </c>
      <c r="G12" s="298">
        <v>26.72</v>
      </c>
      <c r="H12" s="298">
        <v>475.375</v>
      </c>
      <c r="I12" s="298">
        <v>101.87</v>
      </c>
      <c r="J12" s="298">
        <v>2480.7</v>
      </c>
      <c r="K12" s="298">
        <v>3.2300000000000004</v>
      </c>
      <c r="L12" s="298">
        <v>48.97</v>
      </c>
      <c r="M12" s="298">
        <v>204.54</v>
      </c>
      <c r="N12" s="298">
        <v>6647.17</v>
      </c>
      <c r="O12" s="298">
        <v>3348.8</v>
      </c>
      <c r="P12" s="298">
        <v>64924.294</v>
      </c>
    </row>
    <row r="13" spans="1:17" ht="25.5" customHeight="1">
      <c r="A13" s="90"/>
      <c r="B13" s="108" t="s">
        <v>720</v>
      </c>
      <c r="C13" s="297">
        <v>4997.76</v>
      </c>
      <c r="D13" s="298">
        <v>76579.678</v>
      </c>
      <c r="E13" s="298">
        <v>971.17</v>
      </c>
      <c r="F13" s="298">
        <v>5449.867</v>
      </c>
      <c r="G13" s="298">
        <v>15.58</v>
      </c>
      <c r="H13" s="298">
        <v>258.119</v>
      </c>
      <c r="I13" s="298">
        <v>94.05</v>
      </c>
      <c r="J13" s="298">
        <v>2167.091</v>
      </c>
      <c r="K13" s="298">
        <v>3.07</v>
      </c>
      <c r="L13" s="298">
        <v>47.801</v>
      </c>
      <c r="M13" s="298">
        <v>196.48</v>
      </c>
      <c r="N13" s="298">
        <v>2190.39</v>
      </c>
      <c r="O13" s="298">
        <v>3717.41</v>
      </c>
      <c r="P13" s="298">
        <v>66466.41</v>
      </c>
      <c r="Q13" s="75"/>
    </row>
    <row r="14" spans="1:17" ht="25.5" customHeight="1">
      <c r="A14" s="90"/>
      <c r="B14" s="108" t="s">
        <v>723</v>
      </c>
      <c r="C14" s="297">
        <v>5312.3</v>
      </c>
      <c r="D14" s="298">
        <v>83311.4</v>
      </c>
      <c r="E14" s="298">
        <v>972.0899999999999</v>
      </c>
      <c r="F14" s="298">
        <v>5000.184</v>
      </c>
      <c r="G14" s="298">
        <v>16.060000000000002</v>
      </c>
      <c r="H14" s="298">
        <v>283.57900000000006</v>
      </c>
      <c r="I14" s="298">
        <v>107.61999999999999</v>
      </c>
      <c r="J14" s="298">
        <v>2528.585</v>
      </c>
      <c r="K14" s="298">
        <v>3.18</v>
      </c>
      <c r="L14" s="298">
        <v>47.073</v>
      </c>
      <c r="M14" s="298">
        <v>232.64</v>
      </c>
      <c r="N14" s="298">
        <v>3472.044</v>
      </c>
      <c r="O14" s="298">
        <v>3980.71</v>
      </c>
      <c r="P14" s="298">
        <v>71979.928</v>
      </c>
      <c r="Q14" s="75"/>
    </row>
    <row r="15" spans="1:17" ht="25.5" customHeight="1">
      <c r="A15" s="90"/>
      <c r="B15" s="108" t="s">
        <v>725</v>
      </c>
      <c r="C15" s="297">
        <v>5344.93</v>
      </c>
      <c r="D15" s="298">
        <v>83951.60899999998</v>
      </c>
      <c r="E15" s="298">
        <v>947.6800000000001</v>
      </c>
      <c r="F15" s="298">
        <v>5504.197</v>
      </c>
      <c r="G15" s="298">
        <v>32.510000000000005</v>
      </c>
      <c r="H15" s="298">
        <v>554.884</v>
      </c>
      <c r="I15" s="298">
        <v>100.61</v>
      </c>
      <c r="J15" s="298">
        <v>2488.2599999999998</v>
      </c>
      <c r="K15" s="298">
        <v>5.800000000000001</v>
      </c>
      <c r="L15" s="298">
        <v>94.142</v>
      </c>
      <c r="M15" s="298">
        <v>239.77</v>
      </c>
      <c r="N15" s="298">
        <v>3000.8450000000003</v>
      </c>
      <c r="O15" s="299">
        <v>4018.5600000000004</v>
      </c>
      <c r="P15" s="299">
        <v>72309.281</v>
      </c>
      <c r="Q15" s="176"/>
    </row>
    <row r="16" spans="1:17" ht="25.5" customHeight="1">
      <c r="A16" s="90"/>
      <c r="B16" s="108" t="s">
        <v>727</v>
      </c>
      <c r="C16" s="297">
        <v>5168.129999999999</v>
      </c>
      <c r="D16" s="298">
        <v>85057.354</v>
      </c>
      <c r="E16" s="298">
        <v>931.3300000000002</v>
      </c>
      <c r="F16" s="298">
        <v>4830.726</v>
      </c>
      <c r="G16" s="298">
        <v>15.349999999999998</v>
      </c>
      <c r="H16" s="298">
        <v>305.0400000000001</v>
      </c>
      <c r="I16" s="298">
        <v>84.50999999999999</v>
      </c>
      <c r="J16" s="298">
        <v>2156.4300000000003</v>
      </c>
      <c r="K16" s="298">
        <v>3.1</v>
      </c>
      <c r="L16" s="298">
        <v>52.14</v>
      </c>
      <c r="M16" s="298">
        <v>159.79</v>
      </c>
      <c r="N16" s="298">
        <v>3282.425</v>
      </c>
      <c r="O16" s="298">
        <v>3974.0499999999997</v>
      </c>
      <c r="P16" s="298">
        <v>74430.59300000001</v>
      </c>
      <c r="Q16" s="75"/>
    </row>
    <row r="17" spans="1:17" ht="25.5" customHeight="1">
      <c r="A17" s="90"/>
      <c r="B17" s="108" t="s">
        <v>389</v>
      </c>
      <c r="C17" s="326">
        <v>6444.01</v>
      </c>
      <c r="D17" s="302">
        <v>108758.217</v>
      </c>
      <c r="E17" s="302">
        <v>878.9500000000002</v>
      </c>
      <c r="F17" s="302">
        <v>5165.799999999999</v>
      </c>
      <c r="G17" s="302">
        <v>18.91</v>
      </c>
      <c r="H17" s="302">
        <v>374.09</v>
      </c>
      <c r="I17" s="302">
        <v>82.05</v>
      </c>
      <c r="J17" s="302">
        <v>2759.502</v>
      </c>
      <c r="K17" s="302">
        <v>3.3700000000000006</v>
      </c>
      <c r="L17" s="302">
        <v>56.675</v>
      </c>
      <c r="M17" s="302">
        <v>192.23</v>
      </c>
      <c r="N17" s="302">
        <v>4070.8779999999997</v>
      </c>
      <c r="O17" s="302">
        <v>5268.500000000001</v>
      </c>
      <c r="P17" s="302">
        <v>96331.27199999997</v>
      </c>
      <c r="Q17" s="75"/>
    </row>
    <row r="18" spans="1:18" ht="25.5" customHeight="1">
      <c r="A18" s="90"/>
      <c r="B18" s="89" t="s">
        <v>366</v>
      </c>
      <c r="C18" s="326">
        <v>446.72</v>
      </c>
      <c r="D18" s="302">
        <v>9097.13</v>
      </c>
      <c r="E18" s="302">
        <v>3.79</v>
      </c>
      <c r="F18" s="302">
        <v>24.635</v>
      </c>
      <c r="G18" s="302">
        <v>1.9500000000000002</v>
      </c>
      <c r="H18" s="302">
        <v>47.5</v>
      </c>
      <c r="I18" s="302">
        <v>7.380000000000001</v>
      </c>
      <c r="J18" s="302">
        <v>237.87</v>
      </c>
      <c r="K18" s="307" t="s">
        <v>0</v>
      </c>
      <c r="L18" s="302" t="s">
        <v>200</v>
      </c>
      <c r="M18" s="307" t="s">
        <v>200</v>
      </c>
      <c r="N18" s="302" t="s">
        <v>199</v>
      </c>
      <c r="O18" s="302">
        <v>433.6</v>
      </c>
      <c r="P18" s="302">
        <v>8787.124999999998</v>
      </c>
      <c r="R18" s="411"/>
    </row>
    <row r="19" spans="1:18" ht="25.5" customHeight="1">
      <c r="A19" s="90"/>
      <c r="B19" s="89" t="s">
        <v>367</v>
      </c>
      <c r="C19" s="326">
        <v>399.72</v>
      </c>
      <c r="D19" s="302">
        <v>6908.965</v>
      </c>
      <c r="E19" s="302">
        <v>1.16</v>
      </c>
      <c r="F19" s="302">
        <v>4.64</v>
      </c>
      <c r="G19" s="302">
        <v>3.29</v>
      </c>
      <c r="H19" s="302">
        <v>62</v>
      </c>
      <c r="I19" s="302">
        <v>2.27</v>
      </c>
      <c r="J19" s="302">
        <v>63.56</v>
      </c>
      <c r="K19" s="307">
        <v>0.66</v>
      </c>
      <c r="L19" s="302">
        <v>11.22</v>
      </c>
      <c r="M19" s="302">
        <v>1.83</v>
      </c>
      <c r="N19" s="302">
        <v>32.94</v>
      </c>
      <c r="O19" s="302">
        <v>390.51</v>
      </c>
      <c r="P19" s="302">
        <v>6734.605</v>
      </c>
      <c r="R19" s="412"/>
    </row>
    <row r="20" spans="1:18" ht="25.5" customHeight="1">
      <c r="A20" s="90"/>
      <c r="B20" s="89" t="s">
        <v>368</v>
      </c>
      <c r="C20" s="326">
        <v>774.19</v>
      </c>
      <c r="D20" s="302">
        <v>7735.74</v>
      </c>
      <c r="E20" s="307">
        <v>555.35</v>
      </c>
      <c r="F20" s="302">
        <v>3332.1</v>
      </c>
      <c r="G20" s="302">
        <v>0.2</v>
      </c>
      <c r="H20" s="302">
        <v>3</v>
      </c>
      <c r="I20" s="302">
        <v>1.95</v>
      </c>
      <c r="J20" s="302">
        <v>85.7</v>
      </c>
      <c r="K20" s="307" t="s">
        <v>200</v>
      </c>
      <c r="L20" s="302" t="s">
        <v>200</v>
      </c>
      <c r="M20" s="307" t="s">
        <v>199</v>
      </c>
      <c r="N20" s="302" t="s">
        <v>199</v>
      </c>
      <c r="O20" s="302">
        <v>216.69000000000005</v>
      </c>
      <c r="P20" s="302">
        <v>4314.94</v>
      </c>
      <c r="R20" s="412"/>
    </row>
    <row r="21" spans="1:18" ht="25.5" customHeight="1">
      <c r="A21" s="90"/>
      <c r="B21" s="89" t="s">
        <v>369</v>
      </c>
      <c r="C21" s="326">
        <v>353.45</v>
      </c>
      <c r="D21" s="302">
        <v>6155.548</v>
      </c>
      <c r="E21" s="302">
        <v>1.68</v>
      </c>
      <c r="F21" s="302">
        <v>8.736</v>
      </c>
      <c r="G21" s="302">
        <v>5.95</v>
      </c>
      <c r="H21" s="302">
        <v>119</v>
      </c>
      <c r="I21" s="302">
        <v>8.6</v>
      </c>
      <c r="J21" s="302">
        <v>221.029</v>
      </c>
      <c r="K21" s="307">
        <v>0.43</v>
      </c>
      <c r="L21" s="302">
        <v>6.88</v>
      </c>
      <c r="M21" s="307">
        <v>4.05</v>
      </c>
      <c r="N21" s="302">
        <v>81</v>
      </c>
      <c r="O21" s="302">
        <v>332.73999999999995</v>
      </c>
      <c r="P21" s="302">
        <v>5718.902999999999</v>
      </c>
      <c r="R21" s="412"/>
    </row>
    <row r="22" spans="1:18" ht="25.5" customHeight="1">
      <c r="A22" s="90"/>
      <c r="B22" s="89" t="s">
        <v>370</v>
      </c>
      <c r="C22" s="326">
        <v>395.69</v>
      </c>
      <c r="D22" s="302">
        <v>6283.966</v>
      </c>
      <c r="E22" s="302">
        <v>69.63</v>
      </c>
      <c r="F22" s="302">
        <v>431.706</v>
      </c>
      <c r="G22" s="302">
        <v>0.8999999999999999</v>
      </c>
      <c r="H22" s="302">
        <v>12.67</v>
      </c>
      <c r="I22" s="302">
        <v>5.45</v>
      </c>
      <c r="J22" s="302">
        <v>187.72</v>
      </c>
      <c r="K22" s="307">
        <v>0.12</v>
      </c>
      <c r="L22" s="302">
        <v>1.8</v>
      </c>
      <c r="M22" s="307">
        <v>11.03</v>
      </c>
      <c r="N22" s="302">
        <v>275.65</v>
      </c>
      <c r="O22" s="302">
        <v>308.56000000000006</v>
      </c>
      <c r="P22" s="302">
        <v>5374.42</v>
      </c>
      <c r="R22" s="412"/>
    </row>
    <row r="23" spans="1:18" ht="25.5" customHeight="1">
      <c r="A23" s="90"/>
      <c r="B23" s="89" t="s">
        <v>371</v>
      </c>
      <c r="C23" s="326">
        <v>330.4</v>
      </c>
      <c r="D23" s="302">
        <v>6133.64</v>
      </c>
      <c r="E23" s="302">
        <v>1.2</v>
      </c>
      <c r="F23" s="302">
        <v>4.2</v>
      </c>
      <c r="G23" s="302">
        <v>1.44</v>
      </c>
      <c r="H23" s="302">
        <v>31.68</v>
      </c>
      <c r="I23" s="302">
        <v>7.02</v>
      </c>
      <c r="J23" s="302">
        <v>197.3</v>
      </c>
      <c r="K23" s="307">
        <v>0.64</v>
      </c>
      <c r="L23" s="302">
        <v>13.47</v>
      </c>
      <c r="M23" s="307">
        <v>34.98</v>
      </c>
      <c r="N23" s="302">
        <v>734.58</v>
      </c>
      <c r="O23" s="302">
        <v>285.12</v>
      </c>
      <c r="P23" s="302">
        <v>5152.41</v>
      </c>
      <c r="R23" s="412"/>
    </row>
    <row r="24" spans="1:18" ht="25.5" customHeight="1">
      <c r="A24" s="90"/>
      <c r="B24" s="89" t="s">
        <v>372</v>
      </c>
      <c r="C24" s="326">
        <v>147.9</v>
      </c>
      <c r="D24" s="302">
        <v>2439.446</v>
      </c>
      <c r="E24" s="302">
        <v>41.24</v>
      </c>
      <c r="F24" s="302">
        <v>206.2</v>
      </c>
      <c r="G24" s="302">
        <v>0.83</v>
      </c>
      <c r="H24" s="302">
        <v>12.45</v>
      </c>
      <c r="I24" s="302">
        <v>3.9299999999999997</v>
      </c>
      <c r="J24" s="302">
        <v>118.136</v>
      </c>
      <c r="K24" s="307">
        <v>0.71</v>
      </c>
      <c r="L24" s="302">
        <v>9.585</v>
      </c>
      <c r="M24" s="307" t="s">
        <v>200</v>
      </c>
      <c r="N24" s="302" t="s">
        <v>199</v>
      </c>
      <c r="O24" s="302">
        <v>101.19000000000001</v>
      </c>
      <c r="P24" s="302">
        <v>2093.0750000000003</v>
      </c>
      <c r="R24" s="412"/>
    </row>
    <row r="25" spans="1:18" ht="25.5" customHeight="1">
      <c r="A25" s="90"/>
      <c r="B25" s="89" t="s">
        <v>373</v>
      </c>
      <c r="C25" s="326">
        <v>1650.59</v>
      </c>
      <c r="D25" s="302">
        <v>31821.94</v>
      </c>
      <c r="E25" s="302">
        <v>5.1</v>
      </c>
      <c r="F25" s="302">
        <v>19.89</v>
      </c>
      <c r="G25" s="302">
        <v>0.1</v>
      </c>
      <c r="H25" s="302">
        <v>0.85</v>
      </c>
      <c r="I25" s="302">
        <v>0.15</v>
      </c>
      <c r="J25" s="302">
        <v>5.25</v>
      </c>
      <c r="K25" s="307">
        <v>0.55</v>
      </c>
      <c r="L25" s="302">
        <v>9.7</v>
      </c>
      <c r="M25" s="302">
        <v>0.12</v>
      </c>
      <c r="N25" s="302">
        <v>1.44</v>
      </c>
      <c r="O25" s="302">
        <v>1644.5700000000002</v>
      </c>
      <c r="P25" s="302">
        <v>31784.81</v>
      </c>
      <c r="R25" s="412"/>
    </row>
    <row r="26" spans="1:18" ht="25.5" customHeight="1">
      <c r="A26" s="90"/>
      <c r="B26" s="89" t="s">
        <v>374</v>
      </c>
      <c r="C26" s="326">
        <v>417</v>
      </c>
      <c r="D26" s="302">
        <v>6457.49</v>
      </c>
      <c r="E26" s="302">
        <v>26.58</v>
      </c>
      <c r="F26" s="302">
        <v>146.19</v>
      </c>
      <c r="G26" s="302">
        <v>2.72</v>
      </c>
      <c r="H26" s="302">
        <v>61.62</v>
      </c>
      <c r="I26" s="302">
        <v>0.83</v>
      </c>
      <c r="J26" s="302">
        <v>27.57</v>
      </c>
      <c r="K26" s="307" t="s">
        <v>200</v>
      </c>
      <c r="L26" s="302" t="s">
        <v>200</v>
      </c>
      <c r="M26" s="307">
        <v>2.63</v>
      </c>
      <c r="N26" s="302">
        <v>36.82</v>
      </c>
      <c r="O26" s="302">
        <v>384.24</v>
      </c>
      <c r="P26" s="302">
        <v>6185.290000000001</v>
      </c>
      <c r="R26" s="412"/>
    </row>
    <row r="27" spans="1:18" ht="25.5" customHeight="1">
      <c r="A27" s="90"/>
      <c r="B27" s="89" t="s">
        <v>375</v>
      </c>
      <c r="C27" s="326">
        <v>553.85</v>
      </c>
      <c r="D27" s="302">
        <v>9598.642</v>
      </c>
      <c r="E27" s="302">
        <v>4.44</v>
      </c>
      <c r="F27" s="302">
        <v>22.2</v>
      </c>
      <c r="G27" s="302">
        <v>0.1</v>
      </c>
      <c r="H27" s="302">
        <v>2.1</v>
      </c>
      <c r="I27" s="302">
        <v>1.75</v>
      </c>
      <c r="J27" s="302">
        <v>52.602</v>
      </c>
      <c r="K27" s="307" t="s">
        <v>200</v>
      </c>
      <c r="L27" s="302" t="s">
        <v>200</v>
      </c>
      <c r="M27" s="307" t="s">
        <v>199</v>
      </c>
      <c r="N27" s="302" t="s">
        <v>200</v>
      </c>
      <c r="O27" s="302">
        <v>547.56</v>
      </c>
      <c r="P27" s="302">
        <v>9521.739999999998</v>
      </c>
      <c r="R27" s="412"/>
    </row>
    <row r="28" spans="1:18" ht="25.5" customHeight="1">
      <c r="A28" s="90"/>
      <c r="B28" s="89" t="s">
        <v>376</v>
      </c>
      <c r="C28" s="326">
        <v>249.18</v>
      </c>
      <c r="D28" s="302">
        <v>4689.92</v>
      </c>
      <c r="E28" s="302">
        <v>1.39</v>
      </c>
      <c r="F28" s="302">
        <v>6.95</v>
      </c>
      <c r="G28" s="302">
        <v>0.9500000000000001</v>
      </c>
      <c r="H28" s="302">
        <v>13.3</v>
      </c>
      <c r="I28" s="302">
        <v>0.93</v>
      </c>
      <c r="J28" s="302">
        <v>21.1</v>
      </c>
      <c r="K28" s="307">
        <v>0.06</v>
      </c>
      <c r="L28" s="302">
        <v>0.72</v>
      </c>
      <c r="M28" s="307">
        <v>23.93</v>
      </c>
      <c r="N28" s="302">
        <v>575.848</v>
      </c>
      <c r="O28" s="302">
        <v>221.92000000000002</v>
      </c>
      <c r="P28" s="302">
        <v>4072.0019999999995</v>
      </c>
      <c r="R28" s="412"/>
    </row>
    <row r="29" spans="1:18" ht="25.5" customHeight="1">
      <c r="A29" s="90"/>
      <c r="B29" s="89" t="s">
        <v>377</v>
      </c>
      <c r="C29" s="326">
        <v>509.66</v>
      </c>
      <c r="D29" s="302">
        <v>8831.243</v>
      </c>
      <c r="E29" s="302">
        <v>0.41</v>
      </c>
      <c r="F29" s="302">
        <v>1.558</v>
      </c>
      <c r="G29" s="302">
        <v>0.44000000000000006</v>
      </c>
      <c r="H29" s="302">
        <v>7.28</v>
      </c>
      <c r="I29" s="307">
        <v>7.08</v>
      </c>
      <c r="J29" s="302">
        <v>240.04</v>
      </c>
      <c r="K29" s="307">
        <v>0.1</v>
      </c>
      <c r="L29" s="302">
        <v>1.5</v>
      </c>
      <c r="M29" s="307">
        <v>113.66</v>
      </c>
      <c r="N29" s="302">
        <v>2332.6</v>
      </c>
      <c r="O29" s="302">
        <v>387.97</v>
      </c>
      <c r="P29" s="302">
        <v>6248.264999999998</v>
      </c>
      <c r="Q29" s="75"/>
      <c r="R29" s="413"/>
    </row>
    <row r="30" spans="1:18" ht="25.5" customHeight="1" thickBot="1">
      <c r="A30" s="85"/>
      <c r="B30" s="117" t="s">
        <v>474</v>
      </c>
      <c r="C30" s="327">
        <v>215.66</v>
      </c>
      <c r="D30" s="318">
        <v>2604.547</v>
      </c>
      <c r="E30" s="318">
        <v>166.98</v>
      </c>
      <c r="F30" s="318">
        <v>956.795</v>
      </c>
      <c r="G30" s="318">
        <v>0.04</v>
      </c>
      <c r="H30" s="318">
        <v>0.64</v>
      </c>
      <c r="I30" s="318">
        <v>34.71</v>
      </c>
      <c r="J30" s="318">
        <v>1301.625</v>
      </c>
      <c r="K30" s="328">
        <v>0.1</v>
      </c>
      <c r="L30" s="318">
        <v>1.8</v>
      </c>
      <c r="M30" s="328" t="s">
        <v>201</v>
      </c>
      <c r="N30" s="318" t="s">
        <v>201</v>
      </c>
      <c r="O30" s="318">
        <v>13.830000000000007</v>
      </c>
      <c r="P30" s="318">
        <v>343.68699999999984</v>
      </c>
      <c r="Q30" s="414"/>
      <c r="R30" s="415"/>
    </row>
    <row r="31" spans="1:18" ht="15" customHeight="1">
      <c r="A31" s="532"/>
      <c r="B31" s="532"/>
      <c r="G31" s="329"/>
      <c r="R31" s="75"/>
    </row>
    <row r="32" spans="3:30" ht="12.75">
      <c r="C32" s="310"/>
      <c r="R32" s="75"/>
      <c r="AC32" s="416"/>
      <c r="AD32" s="416"/>
    </row>
    <row r="33" spans="3:18" s="4" customFormat="1" ht="12.75"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6:18" s="4" customFormat="1" ht="12.75">
      <c r="P34" s="91"/>
      <c r="R34" s="91"/>
    </row>
    <row r="35" spans="16:32" s="4" customFormat="1" ht="12.75">
      <c r="P35" s="91"/>
      <c r="R35" s="91"/>
      <c r="W35" s="417"/>
      <c r="X35" s="417"/>
      <c r="AE35" s="417"/>
      <c r="AF35" s="417"/>
    </row>
    <row r="36" spans="16:38" s="4" customFormat="1" ht="12.75">
      <c r="P36" s="91"/>
      <c r="R36" s="91"/>
      <c r="S36" s="417"/>
      <c r="T36" s="417"/>
      <c r="W36" s="418"/>
      <c r="X36" s="418"/>
      <c r="AE36" s="418"/>
      <c r="AF36" s="418"/>
      <c r="AK36" s="417"/>
      <c r="AL36" s="417"/>
    </row>
    <row r="37" spans="16:38" s="4" customFormat="1" ht="12.75">
      <c r="P37" s="91"/>
      <c r="S37" s="418"/>
      <c r="T37" s="418"/>
      <c r="AK37" s="418"/>
      <c r="AL37" s="418"/>
    </row>
    <row r="38" spans="16:42" s="4" customFormat="1" ht="12.75">
      <c r="P38" s="91"/>
      <c r="AA38" s="417"/>
      <c r="AB38" s="417"/>
      <c r="AO38" s="417"/>
      <c r="AP38" s="417"/>
    </row>
    <row r="39" spans="16:34" s="4" customFormat="1" ht="12.75">
      <c r="P39" s="91"/>
      <c r="AA39" s="418"/>
      <c r="AB39" s="418"/>
      <c r="AG39" s="417"/>
      <c r="AH39" s="417"/>
    </row>
    <row r="40" spans="16:34" s="4" customFormat="1" ht="12.75">
      <c r="P40" s="91"/>
      <c r="AG40" s="418"/>
      <c r="AH40" s="418"/>
    </row>
    <row r="41" s="4" customFormat="1" ht="12.75">
      <c r="P41" s="91"/>
    </row>
    <row r="42" s="4" customFormat="1" ht="12.75">
      <c r="P42" s="91"/>
    </row>
    <row r="43" spans="16:22" s="4" customFormat="1" ht="12.75">
      <c r="P43" s="91"/>
      <c r="U43" s="417"/>
      <c r="V43" s="417"/>
    </row>
    <row r="44" spans="16:36" s="4" customFormat="1" ht="12.75">
      <c r="P44" s="91"/>
      <c r="U44" s="418"/>
      <c r="V44" s="418"/>
      <c r="AI44" s="417"/>
      <c r="AJ44" s="417"/>
    </row>
    <row r="45" spans="16:36" s="4" customFormat="1" ht="12.75">
      <c r="P45" s="91"/>
      <c r="AI45" s="418"/>
      <c r="AJ45" s="418"/>
    </row>
    <row r="46" s="4" customFormat="1" ht="12.75">
      <c r="P46" s="91"/>
    </row>
  </sheetData>
  <sheetProtection/>
  <mergeCells count="12">
    <mergeCell ref="O6:P6"/>
    <mergeCell ref="A2:H2"/>
    <mergeCell ref="I2:P2"/>
    <mergeCell ref="A3:H3"/>
    <mergeCell ref="I3:P3"/>
    <mergeCell ref="C6:D6"/>
    <mergeCell ref="A31:B31"/>
    <mergeCell ref="E6:F6"/>
    <mergeCell ref="G6:H6"/>
    <mergeCell ref="I6:J6"/>
    <mergeCell ref="K6:L6"/>
    <mergeCell ref="M6:N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4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E8" sqref="E8"/>
      <selection pane="bottomLeft" activeCell="C17" sqref="C17"/>
    </sheetView>
  </sheetViews>
  <sheetFormatPr defaultColWidth="9.00390625" defaultRowHeight="16.5"/>
  <cols>
    <col min="1" max="1" width="0.5" style="1" customWidth="1"/>
    <col min="2" max="2" width="21.625" style="1" customWidth="1"/>
    <col min="3" max="3" width="10.625" style="1" customWidth="1"/>
    <col min="4" max="4" width="9.625" style="1" customWidth="1"/>
    <col min="5" max="5" width="10.625" style="1" customWidth="1"/>
    <col min="6" max="6" width="9.625" style="1" customWidth="1"/>
    <col min="7" max="7" width="10.625" style="1" customWidth="1"/>
    <col min="8" max="8" width="9.625" style="1" customWidth="1"/>
    <col min="9" max="11" width="10.625" style="1" customWidth="1"/>
    <col min="12" max="14" width="10.625" style="33" customWidth="1"/>
    <col min="15" max="15" width="10.625" style="1" customWidth="1"/>
    <col min="16" max="16" width="10.625" style="75" customWidth="1"/>
    <col min="17" max="17" width="9.00390625" style="1" customWidth="1"/>
    <col min="18" max="27" width="0" style="1" hidden="1" customWidth="1"/>
    <col min="28" max="28" width="17.875" style="128" hidden="1" customWidth="1"/>
    <col min="29" max="32" width="0" style="1" hidden="1" customWidth="1"/>
    <col min="33" max="16384" width="9.00390625" style="1" customWidth="1"/>
  </cols>
  <sheetData>
    <row r="1" spans="1:16" ht="18" customHeight="1">
      <c r="A1" s="1" t="s">
        <v>226</v>
      </c>
      <c r="P1" s="91" t="s">
        <v>49</v>
      </c>
    </row>
    <row r="2" spans="1:28" s="419" customFormat="1" ht="24.75" customHeight="1">
      <c r="A2" s="447" t="s">
        <v>808</v>
      </c>
      <c r="B2" s="505"/>
      <c r="C2" s="505"/>
      <c r="D2" s="505"/>
      <c r="E2" s="505"/>
      <c r="F2" s="505"/>
      <c r="G2" s="505"/>
      <c r="H2" s="505"/>
      <c r="I2" s="531" t="s">
        <v>95</v>
      </c>
      <c r="J2" s="496"/>
      <c r="K2" s="496"/>
      <c r="L2" s="496"/>
      <c r="M2" s="496"/>
      <c r="N2" s="496"/>
      <c r="O2" s="496"/>
      <c r="P2" s="496"/>
      <c r="AB2" s="77"/>
    </row>
    <row r="3" spans="1:16" ht="19.5" customHeight="1">
      <c r="A3" s="391"/>
      <c r="B3" s="533" t="s">
        <v>787</v>
      </c>
      <c r="C3" s="533"/>
      <c r="D3" s="533"/>
      <c r="E3" s="533"/>
      <c r="F3" s="533"/>
      <c r="G3" s="533"/>
      <c r="H3" s="533"/>
      <c r="I3" s="526" t="s">
        <v>99</v>
      </c>
      <c r="J3" s="526"/>
      <c r="K3" s="526"/>
      <c r="L3" s="526"/>
      <c r="M3" s="526"/>
      <c r="N3" s="526"/>
      <c r="O3" s="526"/>
      <c r="P3" s="526"/>
    </row>
    <row r="4" spans="1:16" ht="13.5" customHeight="1">
      <c r="A4" s="4"/>
      <c r="B4" s="4"/>
      <c r="G4" s="4"/>
      <c r="H4" s="290"/>
      <c r="O4" s="528"/>
      <c r="P4" s="528"/>
    </row>
    <row r="5" spans="1:16" ht="13.5" customHeight="1" thickBot="1">
      <c r="A5" s="4"/>
      <c r="B5" s="4"/>
      <c r="G5" s="267"/>
      <c r="H5" s="195" t="s">
        <v>524</v>
      </c>
      <c r="O5" s="294"/>
      <c r="P5" s="295" t="s">
        <v>121</v>
      </c>
    </row>
    <row r="6" spans="1:27" ht="34.5" customHeight="1">
      <c r="A6" s="79"/>
      <c r="B6" s="79" t="s">
        <v>308</v>
      </c>
      <c r="C6" s="453" t="s">
        <v>525</v>
      </c>
      <c r="D6" s="529"/>
      <c r="E6" s="530" t="s">
        <v>526</v>
      </c>
      <c r="F6" s="529"/>
      <c r="G6" s="530" t="s">
        <v>527</v>
      </c>
      <c r="H6" s="529"/>
      <c r="I6" s="534" t="s">
        <v>528</v>
      </c>
      <c r="J6" s="535"/>
      <c r="K6" s="530" t="s">
        <v>529</v>
      </c>
      <c r="L6" s="529"/>
      <c r="M6" s="499" t="s">
        <v>530</v>
      </c>
      <c r="N6" s="518"/>
      <c r="O6" s="530" t="s">
        <v>531</v>
      </c>
      <c r="P6" s="473"/>
      <c r="R6" s="537" t="s">
        <v>532</v>
      </c>
      <c r="S6" s="537"/>
      <c r="T6" s="537" t="s">
        <v>533</v>
      </c>
      <c r="U6" s="537"/>
      <c r="V6" s="537" t="s">
        <v>534</v>
      </c>
      <c r="W6" s="537"/>
      <c r="X6" s="537" t="s">
        <v>535</v>
      </c>
      <c r="Y6" s="537"/>
      <c r="Z6" s="537" t="s">
        <v>536</v>
      </c>
      <c r="AA6" s="537"/>
    </row>
    <row r="7" spans="1:27" ht="45" customHeight="1" thickBot="1">
      <c r="A7" s="85"/>
      <c r="B7" s="85" t="s">
        <v>27</v>
      </c>
      <c r="C7" s="242" t="s">
        <v>537</v>
      </c>
      <c r="D7" s="243" t="s">
        <v>538</v>
      </c>
      <c r="E7" s="106" t="s">
        <v>537</v>
      </c>
      <c r="F7" s="106" t="s">
        <v>538</v>
      </c>
      <c r="G7" s="106" t="s">
        <v>537</v>
      </c>
      <c r="H7" s="106" t="s">
        <v>538</v>
      </c>
      <c r="I7" s="107" t="s">
        <v>537</v>
      </c>
      <c r="J7" s="106" t="s">
        <v>538</v>
      </c>
      <c r="K7" s="106" t="s">
        <v>537</v>
      </c>
      <c r="L7" s="296" t="s">
        <v>539</v>
      </c>
      <c r="M7" s="296" t="s">
        <v>540</v>
      </c>
      <c r="N7" s="296" t="s">
        <v>539</v>
      </c>
      <c r="O7" s="106" t="s">
        <v>537</v>
      </c>
      <c r="P7" s="243" t="s">
        <v>538</v>
      </c>
      <c r="Q7" s="128"/>
      <c r="R7" s="128" t="s">
        <v>541</v>
      </c>
      <c r="S7" s="136" t="s">
        <v>542</v>
      </c>
      <c r="T7" s="128" t="s">
        <v>541</v>
      </c>
      <c r="U7" s="136" t="s">
        <v>542</v>
      </c>
      <c r="V7" s="128" t="s">
        <v>541</v>
      </c>
      <c r="W7" s="136" t="s">
        <v>542</v>
      </c>
      <c r="X7" s="128" t="s">
        <v>541</v>
      </c>
      <c r="Y7" s="136" t="s">
        <v>542</v>
      </c>
      <c r="Z7" s="128" t="s">
        <v>541</v>
      </c>
      <c r="AA7" s="136" t="s">
        <v>542</v>
      </c>
    </row>
    <row r="8" spans="1:16" ht="25.5" customHeight="1">
      <c r="A8" s="90"/>
      <c r="B8" s="189" t="s">
        <v>710</v>
      </c>
      <c r="C8" s="297">
        <v>581.03</v>
      </c>
      <c r="D8" s="298">
        <v>5313.248</v>
      </c>
      <c r="E8" s="298">
        <v>9.32</v>
      </c>
      <c r="F8" s="298">
        <v>101.929</v>
      </c>
      <c r="G8" s="298">
        <v>9</v>
      </c>
      <c r="H8" s="298">
        <v>72</v>
      </c>
      <c r="I8" s="298">
        <v>39.18</v>
      </c>
      <c r="J8" s="298">
        <v>593.06</v>
      </c>
      <c r="K8" s="298">
        <v>30.45</v>
      </c>
      <c r="L8" s="299">
        <v>195.744</v>
      </c>
      <c r="M8" s="299">
        <v>372.8</v>
      </c>
      <c r="N8" s="299">
        <v>3256</v>
      </c>
      <c r="O8" s="298">
        <v>120.28</v>
      </c>
      <c r="P8" s="298">
        <v>1094.515</v>
      </c>
    </row>
    <row r="9" spans="1:16" ht="25.5" customHeight="1">
      <c r="A9" s="90"/>
      <c r="B9" s="189" t="s">
        <v>712</v>
      </c>
      <c r="C9" s="297">
        <v>681.51</v>
      </c>
      <c r="D9" s="298">
        <v>6746.937</v>
      </c>
      <c r="E9" s="298">
        <v>9.94</v>
      </c>
      <c r="F9" s="298">
        <v>71.444</v>
      </c>
      <c r="G9" s="298">
        <v>9.55</v>
      </c>
      <c r="H9" s="298">
        <v>76.4</v>
      </c>
      <c r="I9" s="298">
        <v>57.6</v>
      </c>
      <c r="J9" s="298">
        <v>881.415</v>
      </c>
      <c r="K9" s="298">
        <v>18.51</v>
      </c>
      <c r="L9" s="299">
        <v>121.742</v>
      </c>
      <c r="M9" s="299">
        <v>446.81</v>
      </c>
      <c r="N9" s="299">
        <v>4445.42</v>
      </c>
      <c r="O9" s="298">
        <v>139.1</v>
      </c>
      <c r="P9" s="298">
        <v>1150.516</v>
      </c>
    </row>
    <row r="10" spans="1:16" ht="25.5" customHeight="1" thickBot="1">
      <c r="A10" s="90"/>
      <c r="B10" s="189" t="s">
        <v>714</v>
      </c>
      <c r="C10" s="297">
        <v>530.45</v>
      </c>
      <c r="D10" s="298">
        <v>5381.297</v>
      </c>
      <c r="E10" s="298">
        <v>9.49</v>
      </c>
      <c r="F10" s="298">
        <v>113.124</v>
      </c>
      <c r="G10" s="298">
        <v>4.7</v>
      </c>
      <c r="H10" s="298">
        <v>37.6</v>
      </c>
      <c r="I10" s="298">
        <v>69.8</v>
      </c>
      <c r="J10" s="298">
        <v>1097.96</v>
      </c>
      <c r="K10" s="298">
        <v>11.56</v>
      </c>
      <c r="L10" s="299">
        <v>92.761</v>
      </c>
      <c r="M10" s="299">
        <v>291.25</v>
      </c>
      <c r="N10" s="299">
        <v>2879.02</v>
      </c>
      <c r="O10" s="298">
        <v>143.65</v>
      </c>
      <c r="P10" s="298">
        <v>1160.832</v>
      </c>
    </row>
    <row r="11" spans="1:32" ht="25.5" customHeight="1">
      <c r="A11" s="90"/>
      <c r="B11" s="189" t="s">
        <v>716</v>
      </c>
      <c r="C11" s="297">
        <v>537.24</v>
      </c>
      <c r="D11" s="298">
        <v>4941.55</v>
      </c>
      <c r="E11" s="298">
        <v>14.4</v>
      </c>
      <c r="F11" s="298">
        <v>122.568</v>
      </c>
      <c r="G11" s="298">
        <v>4.9</v>
      </c>
      <c r="H11" s="298">
        <v>40.32</v>
      </c>
      <c r="I11" s="298">
        <v>53.05</v>
      </c>
      <c r="J11" s="298">
        <v>965.525</v>
      </c>
      <c r="K11" s="298">
        <v>9.299999999999999</v>
      </c>
      <c r="L11" s="299">
        <v>92.147</v>
      </c>
      <c r="M11" s="299">
        <v>277.59999999999997</v>
      </c>
      <c r="N11" s="299">
        <v>2422.925</v>
      </c>
      <c r="O11" s="298">
        <v>177.99</v>
      </c>
      <c r="P11" s="298">
        <v>1298.065</v>
      </c>
      <c r="AB11" s="515" t="s">
        <v>543</v>
      </c>
      <c r="AC11" s="534" t="s">
        <v>544</v>
      </c>
      <c r="AD11" s="535"/>
      <c r="AE11" s="530" t="s">
        <v>545</v>
      </c>
      <c r="AF11" s="473"/>
    </row>
    <row r="12" spans="1:32" ht="25.5" customHeight="1" thickBot="1">
      <c r="A12" s="90"/>
      <c r="B12" s="189" t="s">
        <v>718</v>
      </c>
      <c r="C12" s="297">
        <v>573.73</v>
      </c>
      <c r="D12" s="298">
        <v>6126.997</v>
      </c>
      <c r="E12" s="298">
        <v>21.73</v>
      </c>
      <c r="F12" s="298">
        <v>241.073</v>
      </c>
      <c r="G12" s="298">
        <v>5.65</v>
      </c>
      <c r="H12" s="298">
        <v>43.405</v>
      </c>
      <c r="I12" s="298">
        <v>55.25</v>
      </c>
      <c r="J12" s="298">
        <v>1061.75</v>
      </c>
      <c r="K12" s="298">
        <v>11.649999999999999</v>
      </c>
      <c r="L12" s="299">
        <v>96.569</v>
      </c>
      <c r="M12" s="299">
        <v>284.8</v>
      </c>
      <c r="N12" s="299">
        <v>2702.7</v>
      </c>
      <c r="O12" s="298">
        <v>194.65</v>
      </c>
      <c r="P12" s="298">
        <v>1981.5</v>
      </c>
      <c r="Q12" s="300"/>
      <c r="AB12" s="536"/>
      <c r="AC12" s="107" t="s">
        <v>541</v>
      </c>
      <c r="AD12" s="106" t="s">
        <v>542</v>
      </c>
      <c r="AE12" s="106" t="s">
        <v>541</v>
      </c>
      <c r="AF12" s="243" t="s">
        <v>542</v>
      </c>
    </row>
    <row r="13" spans="1:33" ht="25.5" customHeight="1">
      <c r="A13" s="90"/>
      <c r="B13" s="189" t="s">
        <v>720</v>
      </c>
      <c r="C13" s="297">
        <v>576.33</v>
      </c>
      <c r="D13" s="298">
        <v>6021.351</v>
      </c>
      <c r="E13" s="298">
        <v>28.68</v>
      </c>
      <c r="F13" s="298">
        <v>291.927</v>
      </c>
      <c r="G13" s="298">
        <v>5.85</v>
      </c>
      <c r="H13" s="298">
        <v>45.79</v>
      </c>
      <c r="I13" s="299">
        <v>31.03</v>
      </c>
      <c r="J13" s="299">
        <v>494.666</v>
      </c>
      <c r="K13" s="298">
        <v>11.259999999999998</v>
      </c>
      <c r="L13" s="299">
        <v>98.629</v>
      </c>
      <c r="M13" s="299">
        <v>297.91999999999996</v>
      </c>
      <c r="N13" s="299">
        <v>2974.79</v>
      </c>
      <c r="O13" s="299">
        <v>201.58999999999997</v>
      </c>
      <c r="P13" s="299">
        <v>2115.549</v>
      </c>
      <c r="R13" s="300"/>
      <c r="AB13" s="301" t="s">
        <v>546</v>
      </c>
      <c r="AC13" s="1">
        <v>84.3</v>
      </c>
      <c r="AD13" s="1">
        <v>1363.185</v>
      </c>
      <c r="AE13" s="1">
        <v>165.60000000000002</v>
      </c>
      <c r="AF13" s="1">
        <v>1680.0650000000005</v>
      </c>
      <c r="AG13" s="300"/>
    </row>
    <row r="14" spans="1:32" ht="25.5" customHeight="1">
      <c r="A14" s="90"/>
      <c r="B14" s="189" t="s">
        <v>723</v>
      </c>
      <c r="C14" s="297">
        <v>530.9599999999999</v>
      </c>
      <c r="D14" s="298">
        <v>5526.928</v>
      </c>
      <c r="E14" s="298">
        <v>33.12</v>
      </c>
      <c r="F14" s="298">
        <v>341.696</v>
      </c>
      <c r="G14" s="298">
        <v>7.6899999999999995</v>
      </c>
      <c r="H14" s="298">
        <v>51.815</v>
      </c>
      <c r="I14" s="299">
        <v>35.05</v>
      </c>
      <c r="J14" s="299">
        <v>606.18</v>
      </c>
      <c r="K14" s="298">
        <v>14.14</v>
      </c>
      <c r="L14" s="299">
        <v>116.238</v>
      </c>
      <c r="M14" s="299">
        <v>294</v>
      </c>
      <c r="N14" s="299">
        <v>3082.33</v>
      </c>
      <c r="O14" s="299">
        <v>146.95999999999995</v>
      </c>
      <c r="P14" s="299">
        <v>1328.6690000000003</v>
      </c>
      <c r="Q14" s="300"/>
      <c r="R14" s="300"/>
      <c r="AB14" s="301" t="s">
        <v>547</v>
      </c>
      <c r="AC14" s="1">
        <v>61.24</v>
      </c>
      <c r="AD14" s="1">
        <v>550.166</v>
      </c>
      <c r="AE14" s="1">
        <v>171.3800000000001</v>
      </c>
      <c r="AF14" s="1">
        <v>2060.049</v>
      </c>
    </row>
    <row r="15" spans="1:32" ht="25.5" customHeight="1">
      <c r="A15" s="90"/>
      <c r="B15" s="189" t="s">
        <v>725</v>
      </c>
      <c r="C15" s="297">
        <v>589.49</v>
      </c>
      <c r="D15" s="298">
        <v>6191.905000000001</v>
      </c>
      <c r="E15" s="298">
        <v>34.69999999999999</v>
      </c>
      <c r="F15" s="298">
        <v>367.052</v>
      </c>
      <c r="G15" s="298">
        <v>8.48</v>
      </c>
      <c r="H15" s="298">
        <v>48.245</v>
      </c>
      <c r="I15" s="299">
        <v>42.61</v>
      </c>
      <c r="J15" s="299">
        <v>760.801</v>
      </c>
      <c r="K15" s="298">
        <v>18.94</v>
      </c>
      <c r="L15" s="299">
        <v>157.31900000000002</v>
      </c>
      <c r="M15" s="299">
        <v>285.5</v>
      </c>
      <c r="N15" s="299">
        <v>2851.25</v>
      </c>
      <c r="O15" s="299">
        <v>199.25999999999996</v>
      </c>
      <c r="P15" s="299">
        <v>2007.238</v>
      </c>
      <c r="Q15" s="300"/>
      <c r="R15" s="300"/>
      <c r="AB15" s="301" t="s">
        <v>548</v>
      </c>
      <c r="AC15" s="1">
        <v>62.56</v>
      </c>
      <c r="AD15" s="1">
        <v>907.285</v>
      </c>
      <c r="AE15" s="1">
        <v>119.44999999999993</v>
      </c>
      <c r="AF15" s="1">
        <v>1027.5640000000003</v>
      </c>
    </row>
    <row r="16" spans="1:32" ht="25.5" customHeight="1">
      <c r="A16" s="90"/>
      <c r="B16" s="189" t="s">
        <v>727</v>
      </c>
      <c r="C16" s="297">
        <v>580.3</v>
      </c>
      <c r="D16" s="302">
        <v>6149.367</v>
      </c>
      <c r="E16" s="302">
        <v>36.29999999999999</v>
      </c>
      <c r="F16" s="302">
        <v>366.48699999999997</v>
      </c>
      <c r="G16" s="302">
        <v>7.84</v>
      </c>
      <c r="H16" s="302">
        <v>69.33500000000001</v>
      </c>
      <c r="I16" s="303">
        <v>84.72</v>
      </c>
      <c r="J16" s="303">
        <v>1242.854</v>
      </c>
      <c r="K16" s="302">
        <v>17.27</v>
      </c>
      <c r="L16" s="303">
        <v>140.399</v>
      </c>
      <c r="M16" s="303">
        <v>272</v>
      </c>
      <c r="N16" s="303">
        <v>2710.77</v>
      </c>
      <c r="O16" s="303">
        <v>162.17</v>
      </c>
      <c r="P16" s="303">
        <v>1619.5220000000002</v>
      </c>
      <c r="Q16" s="300"/>
      <c r="R16" s="300"/>
      <c r="AB16" s="301" t="s">
        <v>549</v>
      </c>
      <c r="AC16" s="1">
        <v>71.04</v>
      </c>
      <c r="AD16" s="1">
        <v>1012.565</v>
      </c>
      <c r="AE16" s="1">
        <v>170.82999999999993</v>
      </c>
      <c r="AF16" s="1">
        <v>1755.474</v>
      </c>
    </row>
    <row r="17" spans="1:27" ht="25.5" customHeight="1">
      <c r="A17" s="90"/>
      <c r="B17" s="189" t="s">
        <v>389</v>
      </c>
      <c r="C17" s="304">
        <v>599.68</v>
      </c>
      <c r="D17" s="299">
        <v>6201.1896</v>
      </c>
      <c r="E17" s="298">
        <v>44.940000000000005</v>
      </c>
      <c r="F17" s="298">
        <v>457.091</v>
      </c>
      <c r="G17" s="298">
        <v>11.39</v>
      </c>
      <c r="H17" s="298">
        <v>111.901</v>
      </c>
      <c r="I17" s="298">
        <v>88.3</v>
      </c>
      <c r="J17" s="298">
        <v>1259.1552</v>
      </c>
      <c r="K17" s="298">
        <v>17.789999999999996</v>
      </c>
      <c r="L17" s="298">
        <v>139.03799999999998</v>
      </c>
      <c r="M17" s="298">
        <v>279.96000000000004</v>
      </c>
      <c r="N17" s="298">
        <v>2372.1200000000003</v>
      </c>
      <c r="O17" s="250">
        <v>157.29999999999987</v>
      </c>
      <c r="P17" s="250">
        <v>1861.884399999999</v>
      </c>
      <c r="Q17" s="305"/>
      <c r="R17" s="306">
        <f>SUM(R18:R30)</f>
        <v>5.94</v>
      </c>
      <c r="S17" s="306">
        <f aca="true" t="shared" si="0" ref="S17:AA17">SUM(S18:S30)</f>
        <v>43948</v>
      </c>
      <c r="T17" s="306">
        <f t="shared" si="0"/>
        <v>29.590000000000003</v>
      </c>
      <c r="U17" s="306">
        <f t="shared" si="0"/>
        <v>262207</v>
      </c>
      <c r="V17" s="306">
        <f t="shared" si="0"/>
        <v>1.12</v>
      </c>
      <c r="W17" s="306">
        <f t="shared" si="0"/>
        <v>14659</v>
      </c>
      <c r="X17" s="306">
        <f t="shared" si="0"/>
        <v>45.06</v>
      </c>
      <c r="Y17" s="306">
        <f t="shared" si="0"/>
        <v>867590</v>
      </c>
      <c r="Z17" s="306">
        <f t="shared" si="0"/>
        <v>3.01</v>
      </c>
      <c r="AA17" s="306">
        <f t="shared" si="0"/>
        <v>54450</v>
      </c>
    </row>
    <row r="18" spans="1:27" ht="25.5" customHeight="1">
      <c r="A18" s="90"/>
      <c r="B18" s="89" t="s">
        <v>366</v>
      </c>
      <c r="C18" s="297">
        <v>8.02</v>
      </c>
      <c r="D18" s="298">
        <v>67.307</v>
      </c>
      <c r="E18" s="307">
        <v>4.19</v>
      </c>
      <c r="F18" s="302">
        <v>44.525</v>
      </c>
      <c r="G18" s="307" t="s">
        <v>0</v>
      </c>
      <c r="H18" s="302" t="s">
        <v>199</v>
      </c>
      <c r="I18" s="302">
        <v>0.2</v>
      </c>
      <c r="J18" s="302">
        <v>1.12</v>
      </c>
      <c r="K18" s="302">
        <v>1.71</v>
      </c>
      <c r="L18" s="303">
        <v>14.88</v>
      </c>
      <c r="M18" s="308" t="s">
        <v>200</v>
      </c>
      <c r="N18" s="303" t="s">
        <v>0</v>
      </c>
      <c r="O18" s="309">
        <v>1.919999999999999</v>
      </c>
      <c r="P18" s="309">
        <v>6.782000000000002</v>
      </c>
      <c r="Q18" s="310"/>
      <c r="R18" s="310">
        <v>0</v>
      </c>
      <c r="S18" s="1">
        <v>0</v>
      </c>
      <c r="T18" s="1">
        <v>0.2</v>
      </c>
      <c r="U18" s="1">
        <v>840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</row>
    <row r="19" spans="1:27" ht="25.5" customHeight="1">
      <c r="A19" s="90"/>
      <c r="B19" s="89" t="s">
        <v>367</v>
      </c>
      <c r="C19" s="297">
        <v>2.94</v>
      </c>
      <c r="D19" s="298">
        <v>28.214</v>
      </c>
      <c r="E19" s="307">
        <v>0.75</v>
      </c>
      <c r="F19" s="302">
        <v>5.25</v>
      </c>
      <c r="G19" s="307" t="s">
        <v>200</v>
      </c>
      <c r="H19" s="302" t="s">
        <v>200</v>
      </c>
      <c r="I19" s="302">
        <v>0.2</v>
      </c>
      <c r="J19" s="302">
        <v>1.3</v>
      </c>
      <c r="K19" s="307">
        <v>1.17</v>
      </c>
      <c r="L19" s="303">
        <v>8.424</v>
      </c>
      <c r="M19" s="308" t="s">
        <v>0</v>
      </c>
      <c r="N19" s="303" t="s">
        <v>0</v>
      </c>
      <c r="O19" s="309">
        <v>0.8200000000000001</v>
      </c>
      <c r="P19" s="309">
        <v>13.239999999999998</v>
      </c>
      <c r="Q19" s="310"/>
      <c r="R19" s="310">
        <v>0.1</v>
      </c>
      <c r="S19" s="1">
        <v>750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</row>
    <row r="20" spans="1:27" ht="25.5" customHeight="1">
      <c r="A20" s="90"/>
      <c r="B20" s="89" t="s">
        <v>368</v>
      </c>
      <c r="C20" s="297">
        <v>36.29</v>
      </c>
      <c r="D20" s="298">
        <v>273.255</v>
      </c>
      <c r="E20" s="302">
        <v>5.75</v>
      </c>
      <c r="F20" s="302">
        <v>64.68</v>
      </c>
      <c r="G20" s="307" t="s">
        <v>200</v>
      </c>
      <c r="H20" s="302" t="s">
        <v>200</v>
      </c>
      <c r="I20" s="302">
        <v>11.61</v>
      </c>
      <c r="J20" s="302">
        <v>138.92</v>
      </c>
      <c r="K20" s="307">
        <v>0.96</v>
      </c>
      <c r="L20" s="303">
        <v>7.2</v>
      </c>
      <c r="M20" s="308">
        <v>1</v>
      </c>
      <c r="N20" s="303">
        <v>5</v>
      </c>
      <c r="O20" s="309">
        <v>16.97</v>
      </c>
      <c r="P20" s="309">
        <v>57.455</v>
      </c>
      <c r="Q20" s="310"/>
      <c r="R20" s="310">
        <v>0.6</v>
      </c>
      <c r="S20" s="1">
        <v>2400</v>
      </c>
      <c r="T20" s="1">
        <v>3.37</v>
      </c>
      <c r="U20" s="1">
        <v>24500</v>
      </c>
      <c r="V20" s="1">
        <v>0</v>
      </c>
      <c r="W20" s="1">
        <v>0</v>
      </c>
      <c r="X20" s="1">
        <v>4.61</v>
      </c>
      <c r="Y20" s="1">
        <v>72630</v>
      </c>
      <c r="Z20" s="1">
        <v>3.01</v>
      </c>
      <c r="AA20" s="1">
        <v>54450</v>
      </c>
    </row>
    <row r="21" spans="1:27" ht="25.5" customHeight="1">
      <c r="A21" s="90"/>
      <c r="B21" s="89" t="s">
        <v>369</v>
      </c>
      <c r="C21" s="297">
        <v>25.340000000000003</v>
      </c>
      <c r="D21" s="298">
        <v>270.481</v>
      </c>
      <c r="E21" s="307">
        <v>9.06</v>
      </c>
      <c r="F21" s="302">
        <v>79.728</v>
      </c>
      <c r="G21" s="307">
        <v>5.97</v>
      </c>
      <c r="H21" s="302">
        <v>64.476</v>
      </c>
      <c r="I21" s="302">
        <v>3.5500000000000003</v>
      </c>
      <c r="J21" s="302">
        <v>27.4</v>
      </c>
      <c r="K21" s="307">
        <v>0.67</v>
      </c>
      <c r="L21" s="303">
        <v>3.819</v>
      </c>
      <c r="M21" s="308">
        <v>0.3</v>
      </c>
      <c r="N21" s="303">
        <v>1.5</v>
      </c>
      <c r="O21" s="309">
        <v>5.790000000000002</v>
      </c>
      <c r="P21" s="309">
        <v>93.55799999999998</v>
      </c>
      <c r="Q21" s="310"/>
      <c r="R21" s="310">
        <v>0</v>
      </c>
      <c r="S21" s="1">
        <v>0</v>
      </c>
      <c r="T21" s="1">
        <v>2.7</v>
      </c>
      <c r="U21" s="1">
        <v>30780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</row>
    <row r="22" spans="1:27" ht="25.5" customHeight="1">
      <c r="A22" s="90"/>
      <c r="B22" s="89" t="s">
        <v>370</v>
      </c>
      <c r="C22" s="297">
        <v>18.32</v>
      </c>
      <c r="D22" s="298">
        <v>201.523</v>
      </c>
      <c r="E22" s="307">
        <v>4.91</v>
      </c>
      <c r="F22" s="302">
        <v>39.28</v>
      </c>
      <c r="G22" s="307" t="s">
        <v>200</v>
      </c>
      <c r="H22" s="302" t="s">
        <v>200</v>
      </c>
      <c r="I22" s="302">
        <v>2.69</v>
      </c>
      <c r="J22" s="302">
        <v>26.9</v>
      </c>
      <c r="K22" s="307">
        <v>4.83</v>
      </c>
      <c r="L22" s="303">
        <v>40.572</v>
      </c>
      <c r="M22" s="303" t="s">
        <v>199</v>
      </c>
      <c r="N22" s="303" t="s">
        <v>200</v>
      </c>
      <c r="O22" s="309">
        <v>5.890000000000001</v>
      </c>
      <c r="P22" s="309">
        <v>94.77099999999999</v>
      </c>
      <c r="Q22" s="310"/>
      <c r="R22" s="310">
        <v>0</v>
      </c>
      <c r="S22" s="1">
        <v>0</v>
      </c>
      <c r="T22" s="1">
        <v>2.57</v>
      </c>
      <c r="U22" s="1">
        <v>32125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</row>
    <row r="23" spans="1:27" ht="25.5" customHeight="1">
      <c r="A23" s="90"/>
      <c r="B23" s="89" t="s">
        <v>371</v>
      </c>
      <c r="C23" s="297">
        <v>9.32</v>
      </c>
      <c r="D23" s="298">
        <v>85.939</v>
      </c>
      <c r="E23" s="307">
        <v>0.48</v>
      </c>
      <c r="F23" s="302">
        <v>5.04</v>
      </c>
      <c r="G23" s="307" t="s">
        <v>200</v>
      </c>
      <c r="H23" s="302" t="s">
        <v>199</v>
      </c>
      <c r="I23" s="302">
        <v>3.13</v>
      </c>
      <c r="J23" s="302">
        <v>18.1</v>
      </c>
      <c r="K23" s="307">
        <v>3.81</v>
      </c>
      <c r="L23" s="303">
        <v>18.669</v>
      </c>
      <c r="M23" s="303" t="s">
        <v>200</v>
      </c>
      <c r="N23" s="303" t="s">
        <v>200</v>
      </c>
      <c r="O23" s="309">
        <v>1.9</v>
      </c>
      <c r="P23" s="309">
        <v>44.12999999999998</v>
      </c>
      <c r="Q23" s="310"/>
      <c r="R23" s="310">
        <v>0.65</v>
      </c>
      <c r="S23" s="1">
        <v>7020</v>
      </c>
      <c r="T23" s="1">
        <v>2.82</v>
      </c>
      <c r="U23" s="1">
        <v>16920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</row>
    <row r="24" spans="1:27" ht="25.5" customHeight="1">
      <c r="A24" s="90"/>
      <c r="B24" s="89" t="s">
        <v>372</v>
      </c>
      <c r="C24" s="297">
        <v>9.379999999999999</v>
      </c>
      <c r="D24" s="298">
        <v>39.42</v>
      </c>
      <c r="E24" s="302">
        <v>0.31</v>
      </c>
      <c r="F24" s="302">
        <v>2.325</v>
      </c>
      <c r="G24" s="307" t="s">
        <v>200</v>
      </c>
      <c r="H24" s="302" t="s">
        <v>200</v>
      </c>
      <c r="I24" s="302">
        <v>7.06</v>
      </c>
      <c r="J24" s="302">
        <v>28.495</v>
      </c>
      <c r="K24" s="302">
        <v>0.1</v>
      </c>
      <c r="L24" s="303">
        <v>0.6</v>
      </c>
      <c r="M24" s="308" t="s">
        <v>200</v>
      </c>
      <c r="N24" s="303" t="s">
        <v>199</v>
      </c>
      <c r="O24" s="309">
        <v>1.9099999999999988</v>
      </c>
      <c r="P24" s="309">
        <v>7.999999999999998</v>
      </c>
      <c r="Q24" s="310"/>
      <c r="R24" s="310">
        <v>0</v>
      </c>
      <c r="S24" s="1">
        <v>0</v>
      </c>
      <c r="T24" s="1">
        <v>6.66</v>
      </c>
      <c r="U24" s="1">
        <v>24870</v>
      </c>
      <c r="V24" s="1">
        <v>0</v>
      </c>
      <c r="W24" s="1">
        <v>0</v>
      </c>
      <c r="X24" s="1">
        <v>0.5</v>
      </c>
      <c r="Y24" s="1">
        <v>4000</v>
      </c>
      <c r="Z24" s="1">
        <v>0</v>
      </c>
      <c r="AA24" s="1">
        <v>0</v>
      </c>
    </row>
    <row r="25" spans="1:28" s="274" customFormat="1" ht="25.5" customHeight="1">
      <c r="A25" s="273"/>
      <c r="B25" s="311" t="s">
        <v>342</v>
      </c>
      <c r="C25" s="312">
        <v>3.98</v>
      </c>
      <c r="D25" s="303">
        <v>56.504</v>
      </c>
      <c r="E25" s="308">
        <v>3.38</v>
      </c>
      <c r="F25" s="303">
        <v>43.264</v>
      </c>
      <c r="G25" s="308" t="s">
        <v>200</v>
      </c>
      <c r="H25" s="303" t="s">
        <v>200</v>
      </c>
      <c r="I25" s="303" t="s">
        <v>200</v>
      </c>
      <c r="J25" s="303" t="s">
        <v>200</v>
      </c>
      <c r="K25" s="303" t="s">
        <v>200</v>
      </c>
      <c r="L25" s="303" t="s">
        <v>200</v>
      </c>
      <c r="M25" s="308" t="s">
        <v>200</v>
      </c>
      <c r="N25" s="303" t="s">
        <v>200</v>
      </c>
      <c r="O25" s="313">
        <v>0.6000000000000001</v>
      </c>
      <c r="P25" s="313">
        <v>13.239999999999995</v>
      </c>
      <c r="Q25" s="314"/>
      <c r="R25" s="314">
        <v>0</v>
      </c>
      <c r="S25" s="274">
        <v>0</v>
      </c>
      <c r="T25" s="274">
        <v>0</v>
      </c>
      <c r="U25" s="274">
        <v>0</v>
      </c>
      <c r="V25" s="274">
        <v>0</v>
      </c>
      <c r="W25" s="274">
        <v>0</v>
      </c>
      <c r="X25" s="274">
        <v>0</v>
      </c>
      <c r="Y25" s="274">
        <v>0</v>
      </c>
      <c r="Z25" s="274">
        <v>0</v>
      </c>
      <c r="AA25" s="274">
        <v>0</v>
      </c>
      <c r="AB25" s="315"/>
    </row>
    <row r="26" spans="1:27" ht="25.5" customHeight="1">
      <c r="A26" s="90"/>
      <c r="B26" s="89" t="s">
        <v>374</v>
      </c>
      <c r="C26" s="297">
        <v>26.35</v>
      </c>
      <c r="D26" s="298">
        <v>312.5626</v>
      </c>
      <c r="E26" s="307">
        <v>5.75</v>
      </c>
      <c r="F26" s="302">
        <v>64.4</v>
      </c>
      <c r="G26" s="307" t="s">
        <v>200</v>
      </c>
      <c r="H26" s="302" t="s">
        <v>200</v>
      </c>
      <c r="I26" s="302">
        <v>9.03</v>
      </c>
      <c r="J26" s="302">
        <v>123.9512</v>
      </c>
      <c r="K26" s="302">
        <v>0.79</v>
      </c>
      <c r="L26" s="303">
        <v>8.46</v>
      </c>
      <c r="M26" s="308">
        <v>0.1</v>
      </c>
      <c r="N26" s="303">
        <v>0.54</v>
      </c>
      <c r="O26" s="309">
        <v>10.680000000000001</v>
      </c>
      <c r="P26" s="309">
        <v>115.21139999999995</v>
      </c>
      <c r="Q26" s="310"/>
      <c r="R26" s="310">
        <v>0.85</v>
      </c>
      <c r="S26" s="1">
        <v>8500</v>
      </c>
      <c r="T26" s="1">
        <v>4.92</v>
      </c>
      <c r="U26" s="1">
        <v>76752</v>
      </c>
      <c r="V26" s="1">
        <v>0</v>
      </c>
      <c r="W26" s="1">
        <v>0</v>
      </c>
      <c r="X26" s="1">
        <v>1.35</v>
      </c>
      <c r="Y26" s="1">
        <v>18960</v>
      </c>
      <c r="Z26" s="1">
        <v>0</v>
      </c>
      <c r="AA26" s="1">
        <v>0</v>
      </c>
    </row>
    <row r="27" spans="1:27" ht="25.5" customHeight="1">
      <c r="A27" s="90"/>
      <c r="B27" s="89" t="s">
        <v>375</v>
      </c>
      <c r="C27" s="297">
        <v>12.129999999999999</v>
      </c>
      <c r="D27" s="298">
        <v>200.55</v>
      </c>
      <c r="E27" s="307">
        <v>4.92</v>
      </c>
      <c r="F27" s="302">
        <v>53.355</v>
      </c>
      <c r="G27" s="307" t="s">
        <v>200</v>
      </c>
      <c r="H27" s="302" t="s">
        <v>0</v>
      </c>
      <c r="I27" s="302">
        <v>2.42</v>
      </c>
      <c r="J27" s="302">
        <v>13.739</v>
      </c>
      <c r="K27" s="302">
        <v>0.36</v>
      </c>
      <c r="L27" s="303">
        <v>3.24</v>
      </c>
      <c r="M27" s="308">
        <v>0.02</v>
      </c>
      <c r="N27" s="303">
        <v>0.09</v>
      </c>
      <c r="O27" s="309">
        <v>4.409999999999999</v>
      </c>
      <c r="P27" s="309">
        <v>130.126</v>
      </c>
      <c r="Q27" s="310"/>
      <c r="R27" s="310">
        <v>0</v>
      </c>
      <c r="S27" s="1">
        <v>0</v>
      </c>
      <c r="T27" s="1">
        <v>0.5</v>
      </c>
      <c r="U27" s="1">
        <v>3440</v>
      </c>
      <c r="V27" s="1">
        <v>0.42</v>
      </c>
      <c r="W27" s="1">
        <v>1603</v>
      </c>
      <c r="X27" s="1">
        <v>0</v>
      </c>
      <c r="Y27" s="1">
        <v>0</v>
      </c>
      <c r="Z27" s="1">
        <v>0</v>
      </c>
      <c r="AA27" s="1">
        <v>0</v>
      </c>
    </row>
    <row r="28" spans="1:27" ht="25.5" customHeight="1">
      <c r="A28" s="90"/>
      <c r="B28" s="89" t="s">
        <v>376</v>
      </c>
      <c r="C28" s="297">
        <v>12.11</v>
      </c>
      <c r="D28" s="298">
        <v>243.3</v>
      </c>
      <c r="E28" s="307">
        <v>2.57</v>
      </c>
      <c r="F28" s="302">
        <v>28.784</v>
      </c>
      <c r="G28" s="307" t="s">
        <v>200</v>
      </c>
      <c r="H28" s="302" t="s">
        <v>200</v>
      </c>
      <c r="I28" s="302">
        <v>1.9000000000000001</v>
      </c>
      <c r="J28" s="302">
        <v>14.208</v>
      </c>
      <c r="K28" s="302">
        <v>1.17</v>
      </c>
      <c r="L28" s="303">
        <v>13.338</v>
      </c>
      <c r="M28" s="308" t="s">
        <v>202</v>
      </c>
      <c r="N28" s="303" t="s">
        <v>199</v>
      </c>
      <c r="O28" s="309">
        <v>6.469999999999999</v>
      </c>
      <c r="P28" s="309">
        <v>186.97000000000003</v>
      </c>
      <c r="Q28" s="310"/>
      <c r="R28" s="310">
        <v>0.14</v>
      </c>
      <c r="S28" s="1">
        <v>1428</v>
      </c>
      <c r="T28" s="1">
        <v>0.4</v>
      </c>
      <c r="U28" s="1">
        <v>2000</v>
      </c>
      <c r="V28" s="1">
        <v>0.1</v>
      </c>
      <c r="W28" s="1">
        <v>1056</v>
      </c>
      <c r="X28" s="1">
        <v>0</v>
      </c>
      <c r="Y28" s="1">
        <v>0</v>
      </c>
      <c r="Z28" s="1">
        <v>0</v>
      </c>
      <c r="AA28" s="1">
        <v>0</v>
      </c>
    </row>
    <row r="29" spans="1:27" ht="25.5" customHeight="1">
      <c r="A29" s="90"/>
      <c r="B29" s="89" t="s">
        <v>377</v>
      </c>
      <c r="C29" s="297">
        <v>8.92</v>
      </c>
      <c r="D29" s="298">
        <v>78.153</v>
      </c>
      <c r="E29" s="302">
        <v>0.77</v>
      </c>
      <c r="F29" s="302">
        <v>13.86</v>
      </c>
      <c r="G29" s="307" t="s">
        <v>201</v>
      </c>
      <c r="H29" s="302" t="s">
        <v>201</v>
      </c>
      <c r="I29" s="302">
        <v>3.0300000000000002</v>
      </c>
      <c r="J29" s="302">
        <v>9.172</v>
      </c>
      <c r="K29" s="307">
        <v>1.07</v>
      </c>
      <c r="L29" s="303">
        <v>11.556</v>
      </c>
      <c r="M29" s="303">
        <v>0.5</v>
      </c>
      <c r="N29" s="303">
        <v>1.65</v>
      </c>
      <c r="O29" s="309">
        <v>3.55</v>
      </c>
      <c r="P29" s="309">
        <v>41.91500000000001</v>
      </c>
      <c r="Q29" s="310"/>
      <c r="R29" s="310">
        <v>0.9</v>
      </c>
      <c r="S29" s="1">
        <v>4950</v>
      </c>
      <c r="T29" s="1">
        <v>1.05</v>
      </c>
      <c r="U29" s="1">
        <v>3780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</row>
    <row r="30" spans="1:27" ht="25.5" customHeight="1" thickBot="1">
      <c r="A30" s="85"/>
      <c r="B30" s="117" t="s">
        <v>474</v>
      </c>
      <c r="C30" s="316">
        <v>426.5799999999999</v>
      </c>
      <c r="D30" s="317">
        <v>4343.981</v>
      </c>
      <c r="E30" s="318">
        <v>2.1</v>
      </c>
      <c r="F30" s="318">
        <v>12.6</v>
      </c>
      <c r="G30" s="318">
        <v>5.42</v>
      </c>
      <c r="H30" s="318">
        <v>47.425</v>
      </c>
      <c r="I30" s="318">
        <v>43.48</v>
      </c>
      <c r="J30" s="318">
        <v>855.85</v>
      </c>
      <c r="K30" s="318">
        <v>1.15</v>
      </c>
      <c r="L30" s="319">
        <v>8.28</v>
      </c>
      <c r="M30" s="319">
        <v>278.04</v>
      </c>
      <c r="N30" s="319">
        <v>2363.34</v>
      </c>
      <c r="O30" s="320">
        <v>96.38999999999987</v>
      </c>
      <c r="P30" s="320">
        <v>1056.485999999999</v>
      </c>
      <c r="Q30" s="310"/>
      <c r="R30" s="310">
        <v>2.7</v>
      </c>
      <c r="S30" s="1">
        <v>18900</v>
      </c>
      <c r="T30" s="1">
        <v>4.4</v>
      </c>
      <c r="U30" s="1">
        <v>46200</v>
      </c>
      <c r="V30" s="1">
        <v>0.6</v>
      </c>
      <c r="W30" s="1">
        <v>12000</v>
      </c>
      <c r="X30" s="1">
        <v>38.6</v>
      </c>
      <c r="Y30" s="1">
        <v>772000</v>
      </c>
      <c r="Z30" s="1">
        <v>0</v>
      </c>
      <c r="AA30" s="1">
        <v>0</v>
      </c>
    </row>
    <row r="31" spans="1:2" ht="15" customHeight="1">
      <c r="A31" s="532"/>
      <c r="B31" s="532"/>
    </row>
    <row r="32" spans="12:28" s="4" customFormat="1" ht="12.75">
      <c r="L32" s="103"/>
      <c r="M32" s="103"/>
      <c r="N32" s="103"/>
      <c r="P32" s="91"/>
      <c r="AB32" s="128"/>
    </row>
    <row r="33" spans="3:28" s="4" customFormat="1" ht="12.75"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AB33" s="128"/>
    </row>
    <row r="34" spans="12:28" s="4" customFormat="1" ht="12.75">
      <c r="L34" s="103"/>
      <c r="M34" s="103"/>
      <c r="N34" s="103"/>
      <c r="P34" s="91"/>
      <c r="AB34" s="128"/>
    </row>
    <row r="35" spans="12:28" s="4" customFormat="1" ht="12.75">
      <c r="L35" s="103"/>
      <c r="M35" s="103"/>
      <c r="N35" s="103"/>
      <c r="P35" s="91"/>
      <c r="AB35" s="128"/>
    </row>
    <row r="36" spans="12:28" s="4" customFormat="1" ht="12.75">
      <c r="L36" s="103"/>
      <c r="M36" s="103"/>
      <c r="N36" s="103"/>
      <c r="P36" s="91"/>
      <c r="AB36" s="128"/>
    </row>
    <row r="37" spans="12:28" s="4" customFormat="1" ht="12.75">
      <c r="L37" s="103"/>
      <c r="M37" s="103"/>
      <c r="N37" s="103"/>
      <c r="P37" s="91"/>
      <c r="AB37" s="128"/>
    </row>
    <row r="38" spans="12:28" s="4" customFormat="1" ht="12.75">
      <c r="L38" s="103"/>
      <c r="M38" s="103"/>
      <c r="N38" s="103"/>
      <c r="P38" s="91"/>
      <c r="AB38" s="128"/>
    </row>
    <row r="39" spans="12:28" s="4" customFormat="1" ht="12.75">
      <c r="L39" s="103"/>
      <c r="M39" s="103"/>
      <c r="N39" s="103"/>
      <c r="P39" s="91"/>
      <c r="AB39" s="128"/>
    </row>
    <row r="40" spans="12:28" s="4" customFormat="1" ht="12.75">
      <c r="L40" s="103"/>
      <c r="M40" s="103"/>
      <c r="N40" s="103"/>
      <c r="P40" s="91"/>
      <c r="AB40" s="128"/>
    </row>
    <row r="41" spans="12:28" s="4" customFormat="1" ht="12.75">
      <c r="L41" s="103"/>
      <c r="M41" s="103"/>
      <c r="N41" s="103"/>
      <c r="P41" s="91"/>
      <c r="AB41" s="128"/>
    </row>
    <row r="42" spans="12:28" s="4" customFormat="1" ht="12.75">
      <c r="L42" s="103"/>
      <c r="M42" s="103"/>
      <c r="N42" s="103"/>
      <c r="P42" s="91"/>
      <c r="AB42" s="128"/>
    </row>
    <row r="43" spans="12:28" s="4" customFormat="1" ht="12.75">
      <c r="L43" s="103"/>
      <c r="M43" s="103"/>
      <c r="N43" s="103"/>
      <c r="P43" s="91"/>
      <c r="AB43" s="128"/>
    </row>
    <row r="44" spans="12:28" s="4" customFormat="1" ht="12.75">
      <c r="L44" s="103"/>
      <c r="M44" s="103"/>
      <c r="N44" s="103"/>
      <c r="P44" s="91"/>
      <c r="AB44" s="128"/>
    </row>
  </sheetData>
  <sheetProtection/>
  <mergeCells count="21">
    <mergeCell ref="A31:B31"/>
    <mergeCell ref="O6:P6"/>
    <mergeCell ref="C6:D6"/>
    <mergeCell ref="E6:F6"/>
    <mergeCell ref="G6:H6"/>
    <mergeCell ref="X6:Y6"/>
    <mergeCell ref="A2:H2"/>
    <mergeCell ref="I2:P2"/>
    <mergeCell ref="B3:H3"/>
    <mergeCell ref="I3:P3"/>
    <mergeCell ref="O4:P4"/>
    <mergeCell ref="Z6:AA6"/>
    <mergeCell ref="I6:J6"/>
    <mergeCell ref="K6:L6"/>
    <mergeCell ref="M6:N6"/>
    <mergeCell ref="AC11:AD11"/>
    <mergeCell ref="AE11:AF11"/>
    <mergeCell ref="AB11:AB12"/>
    <mergeCell ref="R6:S6"/>
    <mergeCell ref="T6:U6"/>
    <mergeCell ref="V6:W6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5"/>
  <sheetViews>
    <sheetView showGridLines="0" view="pageBreakPreview" zoomScaleNormal="80" zoomScaleSheetLayoutView="100" zoomScalePageLayoutView="0" workbookViewId="0" topLeftCell="A1">
      <selection activeCell="E8" sqref="E8:F8"/>
    </sheetView>
  </sheetViews>
  <sheetFormatPr defaultColWidth="9.00390625" defaultRowHeight="16.5"/>
  <cols>
    <col min="1" max="1" width="0.875" style="1" customWidth="1"/>
    <col min="2" max="2" width="18.625" style="1" customWidth="1"/>
    <col min="3" max="8" width="6.875" style="1" customWidth="1"/>
    <col min="9" max="18" width="6.875" style="75" customWidth="1"/>
    <col min="19" max="24" width="6.875" style="1" customWidth="1"/>
    <col min="25" max="16384" width="9.00390625" style="1" customWidth="1"/>
  </cols>
  <sheetData>
    <row r="1" spans="1:24" ht="18" customHeight="1">
      <c r="A1" s="1" t="s">
        <v>226</v>
      </c>
      <c r="X1" s="91" t="s">
        <v>49</v>
      </c>
    </row>
    <row r="2" spans="1:24" s="422" customFormat="1" ht="24.75" customHeight="1">
      <c r="A2" s="531" t="s">
        <v>807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8" t="s">
        <v>108</v>
      </c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</row>
    <row r="3" spans="1:24" ht="15" customHeight="1" thickBot="1">
      <c r="A3" s="290"/>
      <c r="B3" s="290"/>
      <c r="G3" s="4"/>
      <c r="H3" s="4"/>
      <c r="I3" s="91"/>
      <c r="L3" s="4" t="s">
        <v>507</v>
      </c>
      <c r="M3" s="1"/>
      <c r="S3" s="4"/>
      <c r="X3" s="4" t="s">
        <v>124</v>
      </c>
    </row>
    <row r="4" spans="1:24" ht="15" customHeight="1">
      <c r="A4" s="448"/>
      <c r="B4" s="448" t="s">
        <v>508</v>
      </c>
      <c r="C4" s="542"/>
      <c r="D4" s="543"/>
      <c r="E4" s="544"/>
      <c r="F4" s="544"/>
      <c r="G4" s="544"/>
      <c r="H4" s="544"/>
      <c r="I4" s="544"/>
      <c r="J4" s="544"/>
      <c r="K4" s="544"/>
      <c r="L4" s="544"/>
      <c r="M4" s="445"/>
      <c r="N4" s="445"/>
      <c r="O4" s="445"/>
      <c r="P4" s="445"/>
      <c r="Q4" s="445"/>
      <c r="R4" s="445"/>
      <c r="S4" s="445"/>
      <c r="T4" s="445"/>
      <c r="U4" s="445"/>
      <c r="V4" s="446"/>
      <c r="W4" s="506" t="s">
        <v>509</v>
      </c>
      <c r="X4" s="448"/>
    </row>
    <row r="5" spans="1:24" ht="15" customHeight="1">
      <c r="A5" s="451"/>
      <c r="B5" s="451"/>
      <c r="C5" s="545" t="s">
        <v>510</v>
      </c>
      <c r="D5" s="509"/>
      <c r="E5" s="511" t="s">
        <v>511</v>
      </c>
      <c r="F5" s="513"/>
      <c r="G5" s="291"/>
      <c r="H5" s="291"/>
      <c r="I5" s="291"/>
      <c r="J5" s="291"/>
      <c r="K5" s="291"/>
      <c r="L5" s="292"/>
      <c r="M5" s="513" t="s">
        <v>512</v>
      </c>
      <c r="N5" s="513"/>
      <c r="O5" s="288"/>
      <c r="P5" s="288"/>
      <c r="Q5" s="288"/>
      <c r="R5" s="288"/>
      <c r="S5" s="288"/>
      <c r="T5" s="289"/>
      <c r="U5" s="511" t="s">
        <v>513</v>
      </c>
      <c r="V5" s="512"/>
      <c r="W5" s="507"/>
      <c r="X5" s="451"/>
    </row>
    <row r="6" spans="1:24" ht="15" customHeight="1">
      <c r="A6" s="451"/>
      <c r="B6" s="451"/>
      <c r="C6" s="545"/>
      <c r="D6" s="509"/>
      <c r="E6" s="507"/>
      <c r="F6" s="451"/>
      <c r="G6" s="470" t="s">
        <v>514</v>
      </c>
      <c r="H6" s="470"/>
      <c r="I6" s="470" t="s">
        <v>515</v>
      </c>
      <c r="J6" s="470"/>
      <c r="K6" s="470" t="s">
        <v>516</v>
      </c>
      <c r="L6" s="470"/>
      <c r="M6" s="451"/>
      <c r="N6" s="451"/>
      <c r="O6" s="470" t="s">
        <v>517</v>
      </c>
      <c r="P6" s="470"/>
      <c r="Q6" s="470" t="s">
        <v>518</v>
      </c>
      <c r="R6" s="470"/>
      <c r="S6" s="470" t="s">
        <v>519</v>
      </c>
      <c r="T6" s="470"/>
      <c r="U6" s="507"/>
      <c r="V6" s="509"/>
      <c r="W6" s="507"/>
      <c r="X6" s="451"/>
    </row>
    <row r="7" spans="1:24" ht="15" customHeight="1">
      <c r="A7" s="451"/>
      <c r="B7" s="451"/>
      <c r="C7" s="545"/>
      <c r="D7" s="509"/>
      <c r="E7" s="507"/>
      <c r="F7" s="451"/>
      <c r="G7" s="539"/>
      <c r="H7" s="539"/>
      <c r="I7" s="539"/>
      <c r="J7" s="539"/>
      <c r="K7" s="539"/>
      <c r="L7" s="539"/>
      <c r="M7" s="451"/>
      <c r="N7" s="451"/>
      <c r="O7" s="539"/>
      <c r="P7" s="539"/>
      <c r="Q7" s="539"/>
      <c r="R7" s="539"/>
      <c r="S7" s="539"/>
      <c r="T7" s="539"/>
      <c r="U7" s="507"/>
      <c r="V7" s="509"/>
      <c r="W7" s="507"/>
      <c r="X7" s="451"/>
    </row>
    <row r="8" spans="1:24" ht="42.75" customHeight="1">
      <c r="A8" s="451"/>
      <c r="B8" s="451"/>
      <c r="C8" s="540" t="s">
        <v>82</v>
      </c>
      <c r="D8" s="510"/>
      <c r="E8" s="541" t="s">
        <v>78</v>
      </c>
      <c r="F8" s="541"/>
      <c r="G8" s="541" t="s">
        <v>58</v>
      </c>
      <c r="H8" s="541"/>
      <c r="I8" s="541" t="s">
        <v>28</v>
      </c>
      <c r="J8" s="541"/>
      <c r="K8" s="541" t="s">
        <v>55</v>
      </c>
      <c r="L8" s="541"/>
      <c r="M8" s="510" t="s">
        <v>79</v>
      </c>
      <c r="N8" s="541"/>
      <c r="O8" s="541" t="s">
        <v>29</v>
      </c>
      <c r="P8" s="541"/>
      <c r="Q8" s="541" t="s">
        <v>30</v>
      </c>
      <c r="R8" s="541"/>
      <c r="S8" s="541" t="s">
        <v>31</v>
      </c>
      <c r="T8" s="541"/>
      <c r="U8" s="508" t="s">
        <v>32</v>
      </c>
      <c r="V8" s="510"/>
      <c r="W8" s="508" t="s">
        <v>33</v>
      </c>
      <c r="X8" s="504"/>
    </row>
    <row r="9" spans="1:24" ht="16.5" customHeight="1">
      <c r="A9" s="451"/>
      <c r="B9" s="451"/>
      <c r="C9" s="180" t="s">
        <v>520</v>
      </c>
      <c r="D9" s="84" t="s">
        <v>521</v>
      </c>
      <c r="E9" s="84" t="s">
        <v>520</v>
      </c>
      <c r="F9" s="84" t="s">
        <v>521</v>
      </c>
      <c r="G9" s="84" t="s">
        <v>520</v>
      </c>
      <c r="H9" s="84" t="s">
        <v>521</v>
      </c>
      <c r="I9" s="138" t="s">
        <v>520</v>
      </c>
      <c r="J9" s="84" t="s">
        <v>521</v>
      </c>
      <c r="K9" s="138" t="s">
        <v>520</v>
      </c>
      <c r="L9" s="84" t="s">
        <v>521</v>
      </c>
      <c r="M9" s="138" t="s">
        <v>520</v>
      </c>
      <c r="N9" s="84" t="s">
        <v>521</v>
      </c>
      <c r="O9" s="138" t="s">
        <v>520</v>
      </c>
      <c r="P9" s="84" t="s">
        <v>521</v>
      </c>
      <c r="Q9" s="138" t="s">
        <v>520</v>
      </c>
      <c r="R9" s="84" t="s">
        <v>521</v>
      </c>
      <c r="S9" s="138" t="s">
        <v>520</v>
      </c>
      <c r="T9" s="84" t="s">
        <v>521</v>
      </c>
      <c r="U9" s="138" t="s">
        <v>520</v>
      </c>
      <c r="V9" s="84" t="s">
        <v>521</v>
      </c>
      <c r="W9" s="84" t="s">
        <v>520</v>
      </c>
      <c r="X9" s="137" t="s">
        <v>521</v>
      </c>
    </row>
    <row r="10" spans="1:24" ht="16.5" customHeight="1" thickBot="1">
      <c r="A10" s="452"/>
      <c r="B10" s="452"/>
      <c r="C10" s="87" t="s">
        <v>34</v>
      </c>
      <c r="D10" s="47" t="s">
        <v>35</v>
      </c>
      <c r="E10" s="47" t="s">
        <v>34</v>
      </c>
      <c r="F10" s="47" t="s">
        <v>35</v>
      </c>
      <c r="G10" s="47" t="s">
        <v>34</v>
      </c>
      <c r="H10" s="47" t="s">
        <v>35</v>
      </c>
      <c r="I10" s="48" t="s">
        <v>34</v>
      </c>
      <c r="J10" s="47" t="s">
        <v>35</v>
      </c>
      <c r="K10" s="48" t="s">
        <v>34</v>
      </c>
      <c r="L10" s="47" t="s">
        <v>35</v>
      </c>
      <c r="M10" s="48" t="s">
        <v>34</v>
      </c>
      <c r="N10" s="47" t="s">
        <v>35</v>
      </c>
      <c r="O10" s="48" t="s">
        <v>34</v>
      </c>
      <c r="P10" s="47" t="s">
        <v>35</v>
      </c>
      <c r="Q10" s="48" t="s">
        <v>34</v>
      </c>
      <c r="R10" s="47" t="s">
        <v>35</v>
      </c>
      <c r="S10" s="48" t="s">
        <v>34</v>
      </c>
      <c r="T10" s="47" t="s">
        <v>35</v>
      </c>
      <c r="U10" s="48" t="s">
        <v>34</v>
      </c>
      <c r="V10" s="47" t="s">
        <v>35</v>
      </c>
      <c r="W10" s="47" t="s">
        <v>34</v>
      </c>
      <c r="X10" s="49" t="s">
        <v>35</v>
      </c>
    </row>
    <row r="11" spans="1:24" ht="24" customHeight="1">
      <c r="A11" s="39"/>
      <c r="B11" s="189" t="s">
        <v>710</v>
      </c>
      <c r="C11" s="113" t="s">
        <v>50</v>
      </c>
      <c r="D11" s="158" t="s">
        <v>50</v>
      </c>
      <c r="E11" s="114" t="s">
        <v>50</v>
      </c>
      <c r="F11" s="157" t="s">
        <v>50</v>
      </c>
      <c r="G11" s="114" t="s">
        <v>50</v>
      </c>
      <c r="H11" s="157" t="s">
        <v>50</v>
      </c>
      <c r="I11" s="114" t="s">
        <v>50</v>
      </c>
      <c r="J11" s="157" t="s">
        <v>50</v>
      </c>
      <c r="K11" s="114" t="s">
        <v>50</v>
      </c>
      <c r="L11" s="157" t="s">
        <v>50</v>
      </c>
      <c r="M11" s="114" t="s">
        <v>50</v>
      </c>
      <c r="N11" s="158" t="s">
        <v>50</v>
      </c>
      <c r="O11" s="114" t="s">
        <v>50</v>
      </c>
      <c r="P11" s="157" t="s">
        <v>50</v>
      </c>
      <c r="Q11" s="114" t="s">
        <v>50</v>
      </c>
      <c r="R11" s="157" t="s">
        <v>50</v>
      </c>
      <c r="S11" s="114" t="s">
        <v>50</v>
      </c>
      <c r="T11" s="158" t="s">
        <v>50</v>
      </c>
      <c r="U11" s="91" t="s">
        <v>50</v>
      </c>
      <c r="V11" s="91" t="s">
        <v>50</v>
      </c>
      <c r="W11" s="91" t="s">
        <v>50</v>
      </c>
      <c r="X11" s="91" t="s">
        <v>50</v>
      </c>
    </row>
    <row r="12" spans="1:24" ht="24" customHeight="1">
      <c r="A12" s="39"/>
      <c r="B12" s="189" t="s">
        <v>712</v>
      </c>
      <c r="C12" s="113" t="s">
        <v>50</v>
      </c>
      <c r="D12" s="157" t="s">
        <v>50</v>
      </c>
      <c r="E12" s="114" t="s">
        <v>50</v>
      </c>
      <c r="F12" s="157" t="s">
        <v>50</v>
      </c>
      <c r="G12" s="114" t="s">
        <v>50</v>
      </c>
      <c r="H12" s="157" t="s">
        <v>50</v>
      </c>
      <c r="I12" s="114" t="s">
        <v>50</v>
      </c>
      <c r="J12" s="157" t="s">
        <v>50</v>
      </c>
      <c r="K12" s="114" t="s">
        <v>50</v>
      </c>
      <c r="L12" s="157" t="s">
        <v>50</v>
      </c>
      <c r="M12" s="114" t="s">
        <v>50</v>
      </c>
      <c r="N12" s="157" t="s">
        <v>50</v>
      </c>
      <c r="O12" s="114" t="s">
        <v>50</v>
      </c>
      <c r="P12" s="157" t="s">
        <v>50</v>
      </c>
      <c r="Q12" s="114" t="s">
        <v>50</v>
      </c>
      <c r="R12" s="157" t="s">
        <v>50</v>
      </c>
      <c r="S12" s="114" t="s">
        <v>50</v>
      </c>
      <c r="T12" s="157" t="s">
        <v>50</v>
      </c>
      <c r="U12" s="114" t="s">
        <v>50</v>
      </c>
      <c r="V12" s="157" t="s">
        <v>50</v>
      </c>
      <c r="W12" s="114" t="s">
        <v>50</v>
      </c>
      <c r="X12" s="157" t="s">
        <v>50</v>
      </c>
    </row>
    <row r="13" spans="1:24" ht="24" customHeight="1">
      <c r="A13" s="39"/>
      <c r="B13" s="189" t="s">
        <v>714</v>
      </c>
      <c r="C13" s="113" t="s">
        <v>50</v>
      </c>
      <c r="D13" s="157" t="s">
        <v>50</v>
      </c>
      <c r="E13" s="114" t="s">
        <v>50</v>
      </c>
      <c r="F13" s="157" t="s">
        <v>50</v>
      </c>
      <c r="G13" s="114" t="s">
        <v>50</v>
      </c>
      <c r="H13" s="157" t="s">
        <v>50</v>
      </c>
      <c r="I13" s="114" t="s">
        <v>50</v>
      </c>
      <c r="J13" s="157" t="s">
        <v>50</v>
      </c>
      <c r="K13" s="114" t="s">
        <v>50</v>
      </c>
      <c r="L13" s="157" t="s">
        <v>50</v>
      </c>
      <c r="M13" s="114" t="s">
        <v>50</v>
      </c>
      <c r="N13" s="157" t="s">
        <v>50</v>
      </c>
      <c r="O13" s="114" t="s">
        <v>50</v>
      </c>
      <c r="P13" s="157" t="s">
        <v>50</v>
      </c>
      <c r="Q13" s="114" t="s">
        <v>50</v>
      </c>
      <c r="R13" s="157" t="s">
        <v>50</v>
      </c>
      <c r="S13" s="114" t="s">
        <v>50</v>
      </c>
      <c r="T13" s="157" t="s">
        <v>50</v>
      </c>
      <c r="U13" s="114" t="s">
        <v>50</v>
      </c>
      <c r="V13" s="157" t="s">
        <v>50</v>
      </c>
      <c r="W13" s="114" t="s">
        <v>50</v>
      </c>
      <c r="X13" s="157" t="s">
        <v>50</v>
      </c>
    </row>
    <row r="14" spans="1:24" ht="24" customHeight="1">
      <c r="A14" s="39"/>
      <c r="B14" s="189" t="s">
        <v>716</v>
      </c>
      <c r="C14" s="113" t="s">
        <v>50</v>
      </c>
      <c r="D14" s="157" t="s">
        <v>50</v>
      </c>
      <c r="E14" s="114" t="s">
        <v>50</v>
      </c>
      <c r="F14" s="157" t="s">
        <v>50</v>
      </c>
      <c r="G14" s="114" t="s">
        <v>50</v>
      </c>
      <c r="H14" s="157" t="s">
        <v>50</v>
      </c>
      <c r="I14" s="114" t="s">
        <v>50</v>
      </c>
      <c r="J14" s="157" t="s">
        <v>50</v>
      </c>
      <c r="K14" s="114" t="s">
        <v>50</v>
      </c>
      <c r="L14" s="157" t="s">
        <v>50</v>
      </c>
      <c r="M14" s="114" t="s">
        <v>50</v>
      </c>
      <c r="N14" s="157" t="s">
        <v>50</v>
      </c>
      <c r="O14" s="114" t="s">
        <v>50</v>
      </c>
      <c r="P14" s="157" t="s">
        <v>50</v>
      </c>
      <c r="Q14" s="114" t="s">
        <v>50</v>
      </c>
      <c r="R14" s="157" t="s">
        <v>50</v>
      </c>
      <c r="S14" s="114" t="s">
        <v>50</v>
      </c>
      <c r="T14" s="157" t="s">
        <v>50</v>
      </c>
      <c r="U14" s="114" t="s">
        <v>50</v>
      </c>
      <c r="V14" s="157" t="s">
        <v>50</v>
      </c>
      <c r="W14" s="114" t="s">
        <v>50</v>
      </c>
      <c r="X14" s="157" t="s">
        <v>50</v>
      </c>
    </row>
    <row r="15" spans="1:24" ht="24" customHeight="1">
      <c r="A15" s="39"/>
      <c r="B15" s="189" t="s">
        <v>718</v>
      </c>
      <c r="C15" s="113" t="s">
        <v>50</v>
      </c>
      <c r="D15" s="157" t="s">
        <v>50</v>
      </c>
      <c r="E15" s="114" t="s">
        <v>50</v>
      </c>
      <c r="F15" s="157" t="s">
        <v>50</v>
      </c>
      <c r="G15" s="114" t="s">
        <v>50</v>
      </c>
      <c r="H15" s="157" t="s">
        <v>50</v>
      </c>
      <c r="I15" s="114" t="s">
        <v>50</v>
      </c>
      <c r="J15" s="157" t="s">
        <v>50</v>
      </c>
      <c r="K15" s="114" t="s">
        <v>50</v>
      </c>
      <c r="L15" s="157" t="s">
        <v>50</v>
      </c>
      <c r="M15" s="114" t="s">
        <v>50</v>
      </c>
      <c r="N15" s="157" t="s">
        <v>50</v>
      </c>
      <c r="O15" s="114" t="s">
        <v>50</v>
      </c>
      <c r="P15" s="157" t="s">
        <v>50</v>
      </c>
      <c r="Q15" s="114" t="s">
        <v>50</v>
      </c>
      <c r="R15" s="157" t="s">
        <v>50</v>
      </c>
      <c r="S15" s="114" t="s">
        <v>50</v>
      </c>
      <c r="T15" s="157" t="s">
        <v>50</v>
      </c>
      <c r="U15" s="114" t="s">
        <v>50</v>
      </c>
      <c r="V15" s="157" t="s">
        <v>50</v>
      </c>
      <c r="W15" s="114" t="s">
        <v>50</v>
      </c>
      <c r="X15" s="157" t="s">
        <v>50</v>
      </c>
    </row>
    <row r="16" spans="1:24" ht="24" customHeight="1">
      <c r="A16" s="39"/>
      <c r="B16" s="189" t="s">
        <v>720</v>
      </c>
      <c r="C16" s="113" t="s">
        <v>50</v>
      </c>
      <c r="D16" s="157" t="s">
        <v>50</v>
      </c>
      <c r="E16" s="114" t="s">
        <v>50</v>
      </c>
      <c r="F16" s="157" t="s">
        <v>50</v>
      </c>
      <c r="G16" s="114" t="s">
        <v>50</v>
      </c>
      <c r="H16" s="157" t="s">
        <v>50</v>
      </c>
      <c r="I16" s="114" t="s">
        <v>50</v>
      </c>
      <c r="J16" s="157" t="s">
        <v>50</v>
      </c>
      <c r="K16" s="114" t="s">
        <v>50</v>
      </c>
      <c r="L16" s="157" t="s">
        <v>50</v>
      </c>
      <c r="M16" s="114" t="s">
        <v>50</v>
      </c>
      <c r="N16" s="157" t="s">
        <v>50</v>
      </c>
      <c r="O16" s="114" t="s">
        <v>50</v>
      </c>
      <c r="P16" s="157" t="s">
        <v>50</v>
      </c>
      <c r="Q16" s="114" t="s">
        <v>50</v>
      </c>
      <c r="R16" s="157" t="s">
        <v>50</v>
      </c>
      <c r="S16" s="114" t="s">
        <v>50</v>
      </c>
      <c r="T16" s="157" t="s">
        <v>50</v>
      </c>
      <c r="U16" s="114" t="s">
        <v>50</v>
      </c>
      <c r="V16" s="157" t="s">
        <v>50</v>
      </c>
      <c r="W16" s="114" t="s">
        <v>50</v>
      </c>
      <c r="X16" s="157" t="s">
        <v>50</v>
      </c>
    </row>
    <row r="17" spans="1:24" ht="24" customHeight="1">
      <c r="A17" s="39"/>
      <c r="B17" s="189" t="s">
        <v>723</v>
      </c>
      <c r="C17" s="113" t="s">
        <v>50</v>
      </c>
      <c r="D17" s="157" t="s">
        <v>50</v>
      </c>
      <c r="E17" s="114" t="s">
        <v>50</v>
      </c>
      <c r="F17" s="157" t="s">
        <v>50</v>
      </c>
      <c r="G17" s="114" t="s">
        <v>50</v>
      </c>
      <c r="H17" s="157" t="s">
        <v>50</v>
      </c>
      <c r="I17" s="114" t="s">
        <v>50</v>
      </c>
      <c r="J17" s="157" t="s">
        <v>50</v>
      </c>
      <c r="K17" s="114" t="s">
        <v>50</v>
      </c>
      <c r="L17" s="157" t="s">
        <v>50</v>
      </c>
      <c r="M17" s="114" t="s">
        <v>50</v>
      </c>
      <c r="N17" s="157" t="s">
        <v>50</v>
      </c>
      <c r="O17" s="114" t="s">
        <v>50</v>
      </c>
      <c r="P17" s="157" t="s">
        <v>50</v>
      </c>
      <c r="Q17" s="114" t="s">
        <v>50</v>
      </c>
      <c r="R17" s="157" t="s">
        <v>50</v>
      </c>
      <c r="S17" s="114" t="s">
        <v>50</v>
      </c>
      <c r="T17" s="157" t="s">
        <v>50</v>
      </c>
      <c r="U17" s="114" t="s">
        <v>50</v>
      </c>
      <c r="V17" s="157" t="s">
        <v>50</v>
      </c>
      <c r="W17" s="114" t="s">
        <v>50</v>
      </c>
      <c r="X17" s="157" t="s">
        <v>50</v>
      </c>
    </row>
    <row r="18" spans="1:24" ht="24" customHeight="1">
      <c r="A18" s="39"/>
      <c r="B18" s="189" t="s">
        <v>725</v>
      </c>
      <c r="C18" s="113" t="s">
        <v>50</v>
      </c>
      <c r="D18" s="157" t="s">
        <v>50</v>
      </c>
      <c r="E18" s="114" t="s">
        <v>50</v>
      </c>
      <c r="F18" s="157" t="s">
        <v>50</v>
      </c>
      <c r="G18" s="114" t="s">
        <v>50</v>
      </c>
      <c r="H18" s="157" t="s">
        <v>50</v>
      </c>
      <c r="I18" s="114" t="s">
        <v>50</v>
      </c>
      <c r="J18" s="157" t="s">
        <v>50</v>
      </c>
      <c r="K18" s="114" t="s">
        <v>50</v>
      </c>
      <c r="L18" s="157" t="s">
        <v>50</v>
      </c>
      <c r="M18" s="114" t="s">
        <v>50</v>
      </c>
      <c r="N18" s="157" t="s">
        <v>50</v>
      </c>
      <c r="O18" s="114" t="s">
        <v>50</v>
      </c>
      <c r="P18" s="157" t="s">
        <v>50</v>
      </c>
      <c r="Q18" s="114" t="s">
        <v>50</v>
      </c>
      <c r="R18" s="157" t="s">
        <v>50</v>
      </c>
      <c r="S18" s="114" t="s">
        <v>50</v>
      </c>
      <c r="T18" s="157" t="s">
        <v>50</v>
      </c>
      <c r="U18" s="114" t="s">
        <v>50</v>
      </c>
      <c r="V18" s="157" t="s">
        <v>50</v>
      </c>
      <c r="W18" s="114" t="s">
        <v>50</v>
      </c>
      <c r="X18" s="157" t="s">
        <v>50</v>
      </c>
    </row>
    <row r="19" spans="1:24" ht="24" customHeight="1">
      <c r="A19" s="39"/>
      <c r="B19" s="189" t="s">
        <v>727</v>
      </c>
      <c r="C19" s="113" t="s">
        <v>50</v>
      </c>
      <c r="D19" s="157" t="s">
        <v>50</v>
      </c>
      <c r="E19" s="114" t="s">
        <v>50</v>
      </c>
      <c r="F19" s="157" t="s">
        <v>50</v>
      </c>
      <c r="G19" s="114" t="s">
        <v>50</v>
      </c>
      <c r="H19" s="157" t="s">
        <v>50</v>
      </c>
      <c r="I19" s="114" t="s">
        <v>50</v>
      </c>
      <c r="J19" s="157" t="s">
        <v>50</v>
      </c>
      <c r="K19" s="114" t="s">
        <v>50</v>
      </c>
      <c r="L19" s="157" t="s">
        <v>50</v>
      </c>
      <c r="M19" s="114" t="s">
        <v>50</v>
      </c>
      <c r="N19" s="157" t="s">
        <v>50</v>
      </c>
      <c r="O19" s="114" t="s">
        <v>50</v>
      </c>
      <c r="P19" s="157" t="s">
        <v>50</v>
      </c>
      <c r="Q19" s="114" t="s">
        <v>50</v>
      </c>
      <c r="R19" s="157" t="s">
        <v>50</v>
      </c>
      <c r="S19" s="114" t="s">
        <v>50</v>
      </c>
      <c r="T19" s="157" t="s">
        <v>50</v>
      </c>
      <c r="U19" s="114" t="s">
        <v>50</v>
      </c>
      <c r="V19" s="157" t="s">
        <v>50</v>
      </c>
      <c r="W19" s="114" t="s">
        <v>50</v>
      </c>
      <c r="X19" s="157" t="s">
        <v>50</v>
      </c>
    </row>
    <row r="20" spans="1:24" ht="24" customHeight="1">
      <c r="A20" s="39"/>
      <c r="B20" s="189" t="s">
        <v>389</v>
      </c>
      <c r="C20" s="113" t="s">
        <v>50</v>
      </c>
      <c r="D20" s="157" t="s">
        <v>50</v>
      </c>
      <c r="E20" s="114" t="s">
        <v>50</v>
      </c>
      <c r="F20" s="157" t="s">
        <v>50</v>
      </c>
      <c r="G20" s="114" t="s">
        <v>50</v>
      </c>
      <c r="H20" s="157" t="s">
        <v>50</v>
      </c>
      <c r="I20" s="114" t="s">
        <v>50</v>
      </c>
      <c r="J20" s="157" t="s">
        <v>50</v>
      </c>
      <c r="K20" s="114" t="s">
        <v>50</v>
      </c>
      <c r="L20" s="157" t="s">
        <v>50</v>
      </c>
      <c r="M20" s="114" t="s">
        <v>50</v>
      </c>
      <c r="N20" s="157" t="s">
        <v>50</v>
      </c>
      <c r="O20" s="114" t="s">
        <v>50</v>
      </c>
      <c r="P20" s="157" t="s">
        <v>50</v>
      </c>
      <c r="Q20" s="114" t="s">
        <v>50</v>
      </c>
      <c r="R20" s="157" t="s">
        <v>50</v>
      </c>
      <c r="S20" s="114" t="s">
        <v>50</v>
      </c>
      <c r="T20" s="157" t="s">
        <v>50</v>
      </c>
      <c r="U20" s="114" t="s">
        <v>50</v>
      </c>
      <c r="V20" s="157" t="s">
        <v>50</v>
      </c>
      <c r="W20" s="114" t="s">
        <v>50</v>
      </c>
      <c r="X20" s="157" t="s">
        <v>50</v>
      </c>
    </row>
    <row r="21" spans="1:24" ht="24" customHeight="1">
      <c r="A21" s="39"/>
      <c r="B21" s="89" t="s">
        <v>366</v>
      </c>
      <c r="C21" s="113" t="s">
        <v>50</v>
      </c>
      <c r="D21" s="157" t="s">
        <v>50</v>
      </c>
      <c r="E21" s="114" t="s">
        <v>50</v>
      </c>
      <c r="F21" s="157" t="s">
        <v>50</v>
      </c>
      <c r="G21" s="114" t="s">
        <v>50</v>
      </c>
      <c r="H21" s="157" t="s">
        <v>50</v>
      </c>
      <c r="I21" s="114" t="s">
        <v>50</v>
      </c>
      <c r="J21" s="157" t="s">
        <v>50</v>
      </c>
      <c r="K21" s="114" t="s">
        <v>50</v>
      </c>
      <c r="L21" s="157" t="s">
        <v>50</v>
      </c>
      <c r="M21" s="114" t="s">
        <v>50</v>
      </c>
      <c r="N21" s="157" t="s">
        <v>50</v>
      </c>
      <c r="O21" s="114" t="s">
        <v>50</v>
      </c>
      <c r="P21" s="157" t="s">
        <v>50</v>
      </c>
      <c r="Q21" s="114" t="s">
        <v>50</v>
      </c>
      <c r="R21" s="157" t="s">
        <v>50</v>
      </c>
      <c r="S21" s="114" t="s">
        <v>50</v>
      </c>
      <c r="T21" s="157" t="s">
        <v>50</v>
      </c>
      <c r="U21" s="114" t="s">
        <v>50</v>
      </c>
      <c r="V21" s="157" t="s">
        <v>50</v>
      </c>
      <c r="W21" s="114" t="s">
        <v>50</v>
      </c>
      <c r="X21" s="157" t="s">
        <v>50</v>
      </c>
    </row>
    <row r="22" spans="1:24" ht="24" customHeight="1">
      <c r="A22" s="39"/>
      <c r="B22" s="89" t="s">
        <v>367</v>
      </c>
      <c r="C22" s="113" t="s">
        <v>50</v>
      </c>
      <c r="D22" s="157" t="s">
        <v>50</v>
      </c>
      <c r="E22" s="114" t="s">
        <v>50</v>
      </c>
      <c r="F22" s="157" t="s">
        <v>50</v>
      </c>
      <c r="G22" s="114" t="s">
        <v>50</v>
      </c>
      <c r="H22" s="157" t="s">
        <v>50</v>
      </c>
      <c r="I22" s="114" t="s">
        <v>50</v>
      </c>
      <c r="J22" s="157" t="s">
        <v>50</v>
      </c>
      <c r="K22" s="114" t="s">
        <v>50</v>
      </c>
      <c r="L22" s="157" t="s">
        <v>50</v>
      </c>
      <c r="M22" s="114" t="s">
        <v>50</v>
      </c>
      <c r="N22" s="157" t="s">
        <v>50</v>
      </c>
      <c r="O22" s="114" t="s">
        <v>50</v>
      </c>
      <c r="P22" s="157" t="s">
        <v>50</v>
      </c>
      <c r="Q22" s="114" t="s">
        <v>50</v>
      </c>
      <c r="R22" s="157" t="s">
        <v>50</v>
      </c>
      <c r="S22" s="114" t="s">
        <v>50</v>
      </c>
      <c r="T22" s="157" t="s">
        <v>50</v>
      </c>
      <c r="U22" s="114" t="s">
        <v>50</v>
      </c>
      <c r="V22" s="157" t="s">
        <v>50</v>
      </c>
      <c r="W22" s="114" t="s">
        <v>50</v>
      </c>
      <c r="X22" s="157" t="s">
        <v>50</v>
      </c>
    </row>
    <row r="23" spans="1:24" ht="24" customHeight="1">
      <c r="A23" s="39"/>
      <c r="B23" s="89" t="s">
        <v>368</v>
      </c>
      <c r="C23" s="113" t="s">
        <v>50</v>
      </c>
      <c r="D23" s="157" t="s">
        <v>50</v>
      </c>
      <c r="E23" s="114" t="s">
        <v>50</v>
      </c>
      <c r="F23" s="157" t="s">
        <v>50</v>
      </c>
      <c r="G23" s="114" t="s">
        <v>50</v>
      </c>
      <c r="H23" s="157" t="s">
        <v>50</v>
      </c>
      <c r="I23" s="114" t="s">
        <v>50</v>
      </c>
      <c r="J23" s="157" t="s">
        <v>50</v>
      </c>
      <c r="K23" s="114" t="s">
        <v>50</v>
      </c>
      <c r="L23" s="157" t="s">
        <v>50</v>
      </c>
      <c r="M23" s="114" t="s">
        <v>50</v>
      </c>
      <c r="N23" s="157" t="s">
        <v>50</v>
      </c>
      <c r="O23" s="114" t="s">
        <v>50</v>
      </c>
      <c r="P23" s="157" t="s">
        <v>50</v>
      </c>
      <c r="Q23" s="114" t="s">
        <v>50</v>
      </c>
      <c r="R23" s="157" t="s">
        <v>50</v>
      </c>
      <c r="S23" s="114" t="s">
        <v>50</v>
      </c>
      <c r="T23" s="157" t="s">
        <v>50</v>
      </c>
      <c r="U23" s="114" t="s">
        <v>50</v>
      </c>
      <c r="V23" s="157" t="s">
        <v>50</v>
      </c>
      <c r="W23" s="114" t="s">
        <v>50</v>
      </c>
      <c r="X23" s="157" t="s">
        <v>50</v>
      </c>
    </row>
    <row r="24" spans="1:24" ht="24" customHeight="1">
      <c r="A24" s="39"/>
      <c r="B24" s="89" t="s">
        <v>369</v>
      </c>
      <c r="C24" s="113" t="s">
        <v>50</v>
      </c>
      <c r="D24" s="157" t="s">
        <v>50</v>
      </c>
      <c r="E24" s="114" t="s">
        <v>50</v>
      </c>
      <c r="F24" s="157" t="s">
        <v>50</v>
      </c>
      <c r="G24" s="114" t="s">
        <v>50</v>
      </c>
      <c r="H24" s="157" t="s">
        <v>50</v>
      </c>
      <c r="I24" s="114" t="s">
        <v>50</v>
      </c>
      <c r="J24" s="157" t="s">
        <v>50</v>
      </c>
      <c r="K24" s="114" t="s">
        <v>50</v>
      </c>
      <c r="L24" s="157" t="s">
        <v>50</v>
      </c>
      <c r="M24" s="114" t="s">
        <v>50</v>
      </c>
      <c r="N24" s="157" t="s">
        <v>50</v>
      </c>
      <c r="O24" s="114" t="s">
        <v>50</v>
      </c>
      <c r="P24" s="157" t="s">
        <v>50</v>
      </c>
      <c r="Q24" s="114" t="s">
        <v>50</v>
      </c>
      <c r="R24" s="157" t="s">
        <v>50</v>
      </c>
      <c r="S24" s="114" t="s">
        <v>50</v>
      </c>
      <c r="T24" s="157" t="s">
        <v>50</v>
      </c>
      <c r="U24" s="114" t="s">
        <v>50</v>
      </c>
      <c r="V24" s="157" t="s">
        <v>50</v>
      </c>
      <c r="W24" s="114" t="s">
        <v>50</v>
      </c>
      <c r="X24" s="157" t="s">
        <v>50</v>
      </c>
    </row>
    <row r="25" spans="1:24" ht="24" customHeight="1">
      <c r="A25" s="39"/>
      <c r="B25" s="89" t="s">
        <v>370</v>
      </c>
      <c r="C25" s="113" t="s">
        <v>50</v>
      </c>
      <c r="D25" s="157" t="s">
        <v>50</v>
      </c>
      <c r="E25" s="114" t="s">
        <v>50</v>
      </c>
      <c r="F25" s="157" t="s">
        <v>50</v>
      </c>
      <c r="G25" s="114" t="s">
        <v>50</v>
      </c>
      <c r="H25" s="157" t="s">
        <v>50</v>
      </c>
      <c r="I25" s="114" t="s">
        <v>50</v>
      </c>
      <c r="J25" s="157" t="s">
        <v>50</v>
      </c>
      <c r="K25" s="114" t="s">
        <v>50</v>
      </c>
      <c r="L25" s="157" t="s">
        <v>50</v>
      </c>
      <c r="M25" s="114" t="s">
        <v>50</v>
      </c>
      <c r="N25" s="157" t="s">
        <v>50</v>
      </c>
      <c r="O25" s="114" t="s">
        <v>50</v>
      </c>
      <c r="P25" s="157" t="s">
        <v>50</v>
      </c>
      <c r="Q25" s="114" t="s">
        <v>50</v>
      </c>
      <c r="R25" s="157" t="s">
        <v>50</v>
      </c>
      <c r="S25" s="114" t="s">
        <v>50</v>
      </c>
      <c r="T25" s="157" t="s">
        <v>50</v>
      </c>
      <c r="U25" s="114" t="s">
        <v>50</v>
      </c>
      <c r="V25" s="157" t="s">
        <v>50</v>
      </c>
      <c r="W25" s="114" t="s">
        <v>50</v>
      </c>
      <c r="X25" s="157" t="s">
        <v>50</v>
      </c>
    </row>
    <row r="26" spans="1:24" ht="24" customHeight="1">
      <c r="A26" s="39"/>
      <c r="B26" s="89" t="s">
        <v>371</v>
      </c>
      <c r="C26" s="113" t="s">
        <v>50</v>
      </c>
      <c r="D26" s="157" t="s">
        <v>50</v>
      </c>
      <c r="E26" s="114" t="s">
        <v>50</v>
      </c>
      <c r="F26" s="157" t="s">
        <v>50</v>
      </c>
      <c r="G26" s="114" t="s">
        <v>50</v>
      </c>
      <c r="H26" s="157" t="s">
        <v>50</v>
      </c>
      <c r="I26" s="114" t="s">
        <v>50</v>
      </c>
      <c r="J26" s="157" t="s">
        <v>50</v>
      </c>
      <c r="K26" s="114" t="s">
        <v>50</v>
      </c>
      <c r="L26" s="157" t="s">
        <v>50</v>
      </c>
      <c r="M26" s="114" t="s">
        <v>50</v>
      </c>
      <c r="N26" s="157" t="s">
        <v>50</v>
      </c>
      <c r="O26" s="114" t="s">
        <v>50</v>
      </c>
      <c r="P26" s="157" t="s">
        <v>50</v>
      </c>
      <c r="Q26" s="114" t="s">
        <v>50</v>
      </c>
      <c r="R26" s="157" t="s">
        <v>50</v>
      </c>
      <c r="S26" s="114" t="s">
        <v>50</v>
      </c>
      <c r="T26" s="157" t="s">
        <v>50</v>
      </c>
      <c r="U26" s="114" t="s">
        <v>50</v>
      </c>
      <c r="V26" s="157" t="s">
        <v>50</v>
      </c>
      <c r="W26" s="114" t="s">
        <v>50</v>
      </c>
      <c r="X26" s="157" t="s">
        <v>50</v>
      </c>
    </row>
    <row r="27" spans="1:24" ht="24" customHeight="1">
      <c r="A27" s="39"/>
      <c r="B27" s="89" t="s">
        <v>372</v>
      </c>
      <c r="C27" s="113" t="s">
        <v>50</v>
      </c>
      <c r="D27" s="157" t="s">
        <v>50</v>
      </c>
      <c r="E27" s="114" t="s">
        <v>50</v>
      </c>
      <c r="F27" s="157" t="s">
        <v>50</v>
      </c>
      <c r="G27" s="114" t="s">
        <v>50</v>
      </c>
      <c r="H27" s="157" t="s">
        <v>50</v>
      </c>
      <c r="I27" s="114" t="s">
        <v>50</v>
      </c>
      <c r="J27" s="157" t="s">
        <v>50</v>
      </c>
      <c r="K27" s="114" t="s">
        <v>50</v>
      </c>
      <c r="L27" s="157" t="s">
        <v>50</v>
      </c>
      <c r="M27" s="114" t="s">
        <v>50</v>
      </c>
      <c r="N27" s="157" t="s">
        <v>50</v>
      </c>
      <c r="O27" s="114" t="s">
        <v>50</v>
      </c>
      <c r="P27" s="157" t="s">
        <v>50</v>
      </c>
      <c r="Q27" s="114" t="s">
        <v>50</v>
      </c>
      <c r="R27" s="157" t="s">
        <v>50</v>
      </c>
      <c r="S27" s="114" t="s">
        <v>50</v>
      </c>
      <c r="T27" s="157" t="s">
        <v>50</v>
      </c>
      <c r="U27" s="114" t="s">
        <v>50</v>
      </c>
      <c r="V27" s="157" t="s">
        <v>50</v>
      </c>
      <c r="W27" s="114" t="s">
        <v>50</v>
      </c>
      <c r="X27" s="157" t="s">
        <v>50</v>
      </c>
    </row>
    <row r="28" spans="1:24" ht="24" customHeight="1">
      <c r="A28" s="39"/>
      <c r="B28" s="89" t="s">
        <v>373</v>
      </c>
      <c r="C28" s="113" t="s">
        <v>50</v>
      </c>
      <c r="D28" s="157" t="s">
        <v>50</v>
      </c>
      <c r="E28" s="114" t="s">
        <v>50</v>
      </c>
      <c r="F28" s="157" t="s">
        <v>50</v>
      </c>
      <c r="G28" s="114" t="s">
        <v>50</v>
      </c>
      <c r="H28" s="157" t="s">
        <v>50</v>
      </c>
      <c r="I28" s="114" t="s">
        <v>50</v>
      </c>
      <c r="J28" s="157" t="s">
        <v>50</v>
      </c>
      <c r="K28" s="114" t="s">
        <v>50</v>
      </c>
      <c r="L28" s="157" t="s">
        <v>50</v>
      </c>
      <c r="M28" s="114" t="s">
        <v>50</v>
      </c>
      <c r="N28" s="157" t="s">
        <v>50</v>
      </c>
      <c r="O28" s="114" t="s">
        <v>50</v>
      </c>
      <c r="P28" s="157" t="s">
        <v>50</v>
      </c>
      <c r="Q28" s="114" t="s">
        <v>50</v>
      </c>
      <c r="R28" s="157" t="s">
        <v>50</v>
      </c>
      <c r="S28" s="114" t="s">
        <v>50</v>
      </c>
      <c r="T28" s="157" t="s">
        <v>50</v>
      </c>
      <c r="U28" s="114" t="s">
        <v>50</v>
      </c>
      <c r="V28" s="157" t="s">
        <v>50</v>
      </c>
      <c r="W28" s="114" t="s">
        <v>50</v>
      </c>
      <c r="X28" s="157" t="s">
        <v>50</v>
      </c>
    </row>
    <row r="29" spans="1:24" ht="24" customHeight="1">
      <c r="A29" s="39"/>
      <c r="B29" s="89" t="s">
        <v>374</v>
      </c>
      <c r="C29" s="113" t="s">
        <v>50</v>
      </c>
      <c r="D29" s="157" t="s">
        <v>50</v>
      </c>
      <c r="E29" s="114" t="s">
        <v>50</v>
      </c>
      <c r="F29" s="157" t="s">
        <v>50</v>
      </c>
      <c r="G29" s="114" t="s">
        <v>50</v>
      </c>
      <c r="H29" s="157" t="s">
        <v>50</v>
      </c>
      <c r="I29" s="114" t="s">
        <v>50</v>
      </c>
      <c r="J29" s="157" t="s">
        <v>50</v>
      </c>
      <c r="K29" s="114" t="s">
        <v>50</v>
      </c>
      <c r="L29" s="157" t="s">
        <v>50</v>
      </c>
      <c r="M29" s="114" t="s">
        <v>50</v>
      </c>
      <c r="N29" s="157" t="s">
        <v>50</v>
      </c>
      <c r="O29" s="114" t="s">
        <v>50</v>
      </c>
      <c r="P29" s="157" t="s">
        <v>50</v>
      </c>
      <c r="Q29" s="114" t="s">
        <v>50</v>
      </c>
      <c r="R29" s="157" t="s">
        <v>50</v>
      </c>
      <c r="S29" s="114" t="s">
        <v>50</v>
      </c>
      <c r="T29" s="157" t="s">
        <v>50</v>
      </c>
      <c r="U29" s="114" t="s">
        <v>50</v>
      </c>
      <c r="V29" s="157" t="s">
        <v>50</v>
      </c>
      <c r="W29" s="114" t="s">
        <v>50</v>
      </c>
      <c r="X29" s="157" t="s">
        <v>50</v>
      </c>
    </row>
    <row r="30" spans="1:24" ht="24" customHeight="1">
      <c r="A30" s="39"/>
      <c r="B30" s="89" t="s">
        <v>375</v>
      </c>
      <c r="C30" s="113" t="s">
        <v>50</v>
      </c>
      <c r="D30" s="157" t="s">
        <v>50</v>
      </c>
      <c r="E30" s="114" t="s">
        <v>50</v>
      </c>
      <c r="F30" s="157" t="s">
        <v>50</v>
      </c>
      <c r="G30" s="114" t="s">
        <v>50</v>
      </c>
      <c r="H30" s="157" t="s">
        <v>50</v>
      </c>
      <c r="I30" s="114" t="s">
        <v>50</v>
      </c>
      <c r="J30" s="157" t="s">
        <v>50</v>
      </c>
      <c r="K30" s="114" t="s">
        <v>50</v>
      </c>
      <c r="L30" s="157" t="s">
        <v>50</v>
      </c>
      <c r="M30" s="114" t="s">
        <v>50</v>
      </c>
      <c r="N30" s="157" t="s">
        <v>50</v>
      </c>
      <c r="O30" s="114" t="s">
        <v>50</v>
      </c>
      <c r="P30" s="157" t="s">
        <v>50</v>
      </c>
      <c r="Q30" s="114" t="s">
        <v>50</v>
      </c>
      <c r="R30" s="157" t="s">
        <v>50</v>
      </c>
      <c r="S30" s="114" t="s">
        <v>50</v>
      </c>
      <c r="T30" s="157" t="s">
        <v>50</v>
      </c>
      <c r="U30" s="114" t="s">
        <v>50</v>
      </c>
      <c r="V30" s="157" t="s">
        <v>50</v>
      </c>
      <c r="W30" s="114" t="s">
        <v>50</v>
      </c>
      <c r="X30" s="157" t="s">
        <v>50</v>
      </c>
    </row>
    <row r="31" spans="1:24" ht="24" customHeight="1">
      <c r="A31" s="39"/>
      <c r="B31" s="89" t="s">
        <v>376</v>
      </c>
      <c r="C31" s="113" t="s">
        <v>50</v>
      </c>
      <c r="D31" s="157" t="s">
        <v>50</v>
      </c>
      <c r="E31" s="114" t="s">
        <v>50</v>
      </c>
      <c r="F31" s="157" t="s">
        <v>50</v>
      </c>
      <c r="G31" s="114" t="s">
        <v>50</v>
      </c>
      <c r="H31" s="157" t="s">
        <v>50</v>
      </c>
      <c r="I31" s="114" t="s">
        <v>50</v>
      </c>
      <c r="J31" s="157" t="s">
        <v>50</v>
      </c>
      <c r="K31" s="114" t="s">
        <v>50</v>
      </c>
      <c r="L31" s="157" t="s">
        <v>50</v>
      </c>
      <c r="M31" s="114" t="s">
        <v>50</v>
      </c>
      <c r="N31" s="157" t="s">
        <v>50</v>
      </c>
      <c r="O31" s="114" t="s">
        <v>50</v>
      </c>
      <c r="P31" s="157" t="s">
        <v>50</v>
      </c>
      <c r="Q31" s="114" t="s">
        <v>50</v>
      </c>
      <c r="R31" s="157" t="s">
        <v>50</v>
      </c>
      <c r="S31" s="114" t="s">
        <v>50</v>
      </c>
      <c r="T31" s="157" t="s">
        <v>50</v>
      </c>
      <c r="U31" s="114" t="s">
        <v>50</v>
      </c>
      <c r="V31" s="157" t="s">
        <v>50</v>
      </c>
      <c r="W31" s="114" t="s">
        <v>50</v>
      </c>
      <c r="X31" s="157" t="s">
        <v>50</v>
      </c>
    </row>
    <row r="32" spans="1:24" ht="24" customHeight="1">
      <c r="A32" s="39" t="s">
        <v>522</v>
      </c>
      <c r="B32" s="89" t="s">
        <v>377</v>
      </c>
      <c r="C32" s="113" t="s">
        <v>50</v>
      </c>
      <c r="D32" s="157" t="s">
        <v>50</v>
      </c>
      <c r="E32" s="114" t="s">
        <v>50</v>
      </c>
      <c r="F32" s="157" t="s">
        <v>50</v>
      </c>
      <c r="G32" s="114" t="s">
        <v>50</v>
      </c>
      <c r="H32" s="157" t="s">
        <v>50</v>
      </c>
      <c r="I32" s="114" t="s">
        <v>50</v>
      </c>
      <c r="J32" s="157" t="s">
        <v>50</v>
      </c>
      <c r="K32" s="114" t="s">
        <v>50</v>
      </c>
      <c r="L32" s="157" t="s">
        <v>50</v>
      </c>
      <c r="M32" s="114" t="s">
        <v>50</v>
      </c>
      <c r="N32" s="157" t="s">
        <v>50</v>
      </c>
      <c r="O32" s="114" t="s">
        <v>50</v>
      </c>
      <c r="P32" s="157" t="s">
        <v>50</v>
      </c>
      <c r="Q32" s="114" t="s">
        <v>50</v>
      </c>
      <c r="R32" s="157" t="s">
        <v>50</v>
      </c>
      <c r="S32" s="114" t="s">
        <v>50</v>
      </c>
      <c r="T32" s="157" t="s">
        <v>50</v>
      </c>
      <c r="U32" s="114" t="s">
        <v>50</v>
      </c>
      <c r="V32" s="157" t="s">
        <v>50</v>
      </c>
      <c r="W32" s="114" t="s">
        <v>50</v>
      </c>
      <c r="X32" s="157" t="s">
        <v>50</v>
      </c>
    </row>
    <row r="33" spans="1:24" ht="24" customHeight="1" thickBot="1">
      <c r="A33" s="44"/>
      <c r="B33" s="117" t="s">
        <v>474</v>
      </c>
      <c r="C33" s="118" t="s">
        <v>50</v>
      </c>
      <c r="D33" s="175" t="s">
        <v>50</v>
      </c>
      <c r="E33" s="120" t="s">
        <v>50</v>
      </c>
      <c r="F33" s="175" t="s">
        <v>50</v>
      </c>
      <c r="G33" s="120" t="s">
        <v>50</v>
      </c>
      <c r="H33" s="175" t="s">
        <v>50</v>
      </c>
      <c r="I33" s="120" t="s">
        <v>50</v>
      </c>
      <c r="J33" s="175" t="s">
        <v>50</v>
      </c>
      <c r="K33" s="120" t="s">
        <v>50</v>
      </c>
      <c r="L33" s="175" t="s">
        <v>50</v>
      </c>
      <c r="M33" s="120" t="s">
        <v>50</v>
      </c>
      <c r="N33" s="175" t="s">
        <v>50</v>
      </c>
      <c r="O33" s="120" t="s">
        <v>50</v>
      </c>
      <c r="P33" s="175" t="s">
        <v>50</v>
      </c>
      <c r="Q33" s="120" t="s">
        <v>50</v>
      </c>
      <c r="R33" s="175" t="s">
        <v>50</v>
      </c>
      <c r="S33" s="120" t="s">
        <v>50</v>
      </c>
      <c r="T33" s="175" t="s">
        <v>50</v>
      </c>
      <c r="U33" s="175" t="s">
        <v>50</v>
      </c>
      <c r="V33" s="175" t="s">
        <v>50</v>
      </c>
      <c r="W33" s="120" t="s">
        <v>50</v>
      </c>
      <c r="X33" s="175" t="s">
        <v>50</v>
      </c>
    </row>
    <row r="34" spans="1:18" s="33" customFormat="1" ht="14.25" customHeight="1">
      <c r="A34" s="33" t="s">
        <v>523</v>
      </c>
      <c r="K34" s="105"/>
      <c r="L34" s="105"/>
      <c r="M34" s="105" t="s">
        <v>142</v>
      </c>
      <c r="O34" s="105"/>
      <c r="P34" s="105"/>
      <c r="Q34" s="105"/>
      <c r="R34" s="105"/>
    </row>
    <row r="35" spans="1:14" ht="14.25" customHeight="1">
      <c r="A35" s="1" t="s">
        <v>767</v>
      </c>
      <c r="I35" s="1"/>
      <c r="J35" s="1"/>
      <c r="M35" s="75" t="s">
        <v>109</v>
      </c>
      <c r="N35" s="1"/>
    </row>
  </sheetData>
  <sheetProtection/>
  <mergeCells count="28">
    <mergeCell ref="C4:L4"/>
    <mergeCell ref="U5:V7"/>
    <mergeCell ref="I6:J7"/>
    <mergeCell ref="K6:L7"/>
    <mergeCell ref="W8:X8"/>
    <mergeCell ref="W4:X7"/>
    <mergeCell ref="K8:L8"/>
    <mergeCell ref="M8:N8"/>
    <mergeCell ref="E5:F7"/>
    <mergeCell ref="C5:D7"/>
    <mergeCell ref="C8:D8"/>
    <mergeCell ref="S8:T8"/>
    <mergeCell ref="Q8:R8"/>
    <mergeCell ref="U8:V8"/>
    <mergeCell ref="E8:F8"/>
    <mergeCell ref="G8:H8"/>
    <mergeCell ref="I8:J8"/>
    <mergeCell ref="O8:P8"/>
    <mergeCell ref="A2:L2"/>
    <mergeCell ref="M2:X2"/>
    <mergeCell ref="O6:P7"/>
    <mergeCell ref="Q6:R7"/>
    <mergeCell ref="S6:T7"/>
    <mergeCell ref="G6:H7"/>
    <mergeCell ref="M4:V4"/>
    <mergeCell ref="M5:N7"/>
    <mergeCell ref="A4:A10"/>
    <mergeCell ref="B4:B10"/>
  </mergeCells>
  <printOptions horizontalCentered="1"/>
  <pageMargins left="0.6692913385826772" right="0.6692913385826772" top="0.6692913385826772" bottom="0.6692913385826772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桃園市政府主計處</dc:creator>
  <cp:keywords/>
  <dc:description/>
  <cp:lastModifiedBy>簡呈澔</cp:lastModifiedBy>
  <cp:lastPrinted>2017-08-31T01:07:01Z</cp:lastPrinted>
  <dcterms:created xsi:type="dcterms:W3CDTF">1999-07-17T03:52:56Z</dcterms:created>
  <dcterms:modified xsi:type="dcterms:W3CDTF">2017-09-14T02:11:09Z</dcterms:modified>
  <cp:category/>
  <cp:version/>
  <cp:contentType/>
  <cp:contentStatus/>
</cp:coreProperties>
</file>