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新增資料夾\年報蒐集\105(要改新格式\!fin1060908\!Excel檔\"/>
    </mc:Choice>
  </mc:AlternateContent>
  <bookViews>
    <workbookView xWindow="0" yWindow="0" windowWidth="23040" windowHeight="8700" tabRatio="848" activeTab="11"/>
  </bookViews>
  <sheets>
    <sheet name="6-1" sheetId="4" r:id="rId1"/>
    <sheet name="6-2" sheetId="5" r:id="rId2"/>
    <sheet name="6-3" sheetId="6" r:id="rId3"/>
    <sheet name="6-3續" sheetId="7" r:id="rId4"/>
    <sheet name="6-4" sheetId="8" r:id="rId5"/>
    <sheet name="6-4續1" sheetId="9" r:id="rId6"/>
    <sheet name="6-4續2" sheetId="10" r:id="rId7"/>
    <sheet name="6-4續3完" sheetId="11" r:id="rId8"/>
    <sheet name="6-5" sheetId="12" r:id="rId9"/>
    <sheet name="6-6" sheetId="1" r:id="rId10"/>
    <sheet name="6-6 續" sheetId="2" r:id="rId11"/>
    <sheet name="6-7" sheetId="3" r:id="rId12"/>
    <sheet name="6-8" sheetId="13" r:id="rId13"/>
    <sheet name="6-8續1" sheetId="14" r:id="rId14"/>
    <sheet name="6-8續2" sheetId="15" r:id="rId15"/>
    <sheet name="6-8續3完" sheetId="16" r:id="rId16"/>
    <sheet name="6-9" sheetId="27" r:id="rId17"/>
    <sheet name="6-9續1" sheetId="28" r:id="rId18"/>
    <sheet name="6-9續2完" sheetId="29" r:id="rId19"/>
  </sheets>
  <definedNames>
    <definedName name="_xlnm.Print_Area" localSheetId="0">'6-1'!$A$1:$Q$38</definedName>
    <definedName name="_xlnm.Print_Area" localSheetId="1">'6-2'!$A$1:$N$39</definedName>
    <definedName name="_xlnm.Print_Area" localSheetId="2">'6-3'!$A$1:$M$31</definedName>
    <definedName name="_xlnm.Print_Area" localSheetId="3">'6-3續'!$A$1:$L$20</definedName>
    <definedName name="_xlnm.Print_Area" localSheetId="4">'6-4'!$A$1:$P$31</definedName>
    <definedName name="_xlnm.Print_Area" localSheetId="6">'6-4續2'!$A$1:$O$20</definedName>
    <definedName name="_xlnm.Print_Area" localSheetId="7">'6-4續3完'!$A$1:$P$20</definedName>
    <definedName name="_xlnm.Print_Area" localSheetId="8">'6-5'!$A$1:$L$24</definedName>
    <definedName name="_xlnm.Print_Area" localSheetId="9">'6-6'!$A$1:$L$23</definedName>
    <definedName name="_xlnm.Print_Area" localSheetId="11">'6-7'!$A$1:$L$29</definedName>
    <definedName name="_xlnm.Print_Area" localSheetId="12">'6-8'!$A$1:$Q$37</definedName>
    <definedName name="_xlnm.Print_Area" localSheetId="18">'6-9續2完'!$A$1:$Y$27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18" i="16" l="1"/>
  <c r="C12" i="1" l="1"/>
  <c r="B36" i="5" l="1"/>
  <c r="B35" i="5"/>
  <c r="I36" i="5"/>
  <c r="I35" i="5"/>
  <c r="H22" i="27" l="1"/>
  <c r="I22" i="27"/>
  <c r="I23" i="27"/>
  <c r="H26" i="27"/>
  <c r="D26" i="27"/>
  <c r="C24" i="27"/>
  <c r="C22" i="27" l="1"/>
  <c r="H23" i="27"/>
  <c r="C23" i="27" s="1"/>
  <c r="I16" i="12" l="1"/>
  <c r="J16" i="12"/>
  <c r="H16" i="12"/>
  <c r="L27" i="28" l="1"/>
  <c r="L25" i="28"/>
  <c r="L24" i="28"/>
  <c r="L26" i="28"/>
  <c r="I26" i="27"/>
  <c r="I25" i="27"/>
  <c r="I24" i="27"/>
  <c r="I27" i="27"/>
  <c r="C16" i="12" l="1"/>
  <c r="C15" i="12"/>
  <c r="C13" i="12"/>
  <c r="C14" i="12"/>
  <c r="B15" i="12"/>
  <c r="B16" i="12"/>
  <c r="C12" i="12"/>
  <c r="E16" i="12"/>
  <c r="E15" i="12"/>
  <c r="J15" i="12"/>
  <c r="I15" i="12"/>
  <c r="L15" i="12"/>
  <c r="H15" i="12"/>
  <c r="N14" i="12"/>
  <c r="C27" i="8" l="1"/>
  <c r="C26" i="6"/>
  <c r="C27" i="6"/>
  <c r="B16" i="10" l="1"/>
  <c r="B15" i="10"/>
  <c r="C26" i="8"/>
  <c r="B16" i="7"/>
  <c r="M15" i="7"/>
  <c r="M16" i="7"/>
  <c r="O16" i="7" l="1"/>
  <c r="O15" i="7"/>
  <c r="B15" i="7"/>
  <c r="D24" i="27" l="1"/>
  <c r="D25" i="27"/>
  <c r="H24" i="27"/>
  <c r="D17" i="13"/>
  <c r="H25" i="27" l="1"/>
  <c r="C25" i="27" s="1"/>
  <c r="D20" i="15"/>
  <c r="H19" i="14"/>
  <c r="L19" i="14"/>
  <c r="H20" i="14"/>
  <c r="L20" i="14"/>
  <c r="H21" i="14"/>
  <c r="L21" i="14"/>
  <c r="B21" i="14" s="1"/>
  <c r="H22" i="14"/>
  <c r="L22" i="14"/>
  <c r="M18" i="16"/>
  <c r="F30" i="16"/>
  <c r="F27" i="16"/>
  <c r="F21" i="16"/>
  <c r="C26" i="16"/>
  <c r="C28" i="16"/>
  <c r="C19" i="14"/>
  <c r="E17" i="13"/>
  <c r="C17" i="13" s="1"/>
  <c r="F17" i="13"/>
  <c r="G17" i="13"/>
  <c r="I17" i="13"/>
  <c r="J17" i="13"/>
  <c r="K17" i="13"/>
  <c r="L17" i="13"/>
  <c r="M17" i="13"/>
  <c r="N17" i="13"/>
  <c r="P17" i="13"/>
  <c r="B42" i="5" l="1"/>
  <c r="B41" i="5"/>
  <c r="I42" i="5"/>
  <c r="I41" i="5"/>
  <c r="B28" i="4" l="1"/>
  <c r="B27" i="4"/>
  <c r="B26" i="4"/>
  <c r="B25" i="4"/>
  <c r="B24" i="4"/>
  <c r="B23" i="4"/>
  <c r="B22" i="4"/>
  <c r="B21" i="4"/>
  <c r="B20" i="4"/>
  <c r="B19" i="4"/>
  <c r="B17" i="4"/>
  <c r="B16" i="4"/>
  <c r="Q15" i="4"/>
  <c r="P15" i="4"/>
  <c r="O15" i="4"/>
  <c r="N15" i="4"/>
  <c r="F15" i="4"/>
  <c r="E15" i="4"/>
  <c r="D15" i="4"/>
  <c r="M26" i="3" l="1"/>
  <c r="M25" i="3"/>
  <c r="M24" i="3"/>
  <c r="M23" i="3"/>
  <c r="M22" i="3"/>
  <c r="M21" i="3"/>
  <c r="M20" i="3"/>
  <c r="M19" i="3"/>
  <c r="M18" i="3"/>
  <c r="M17" i="3"/>
  <c r="V15" i="3"/>
  <c r="U15" i="3"/>
  <c r="T15" i="3"/>
  <c r="S15" i="3"/>
  <c r="R15" i="3"/>
  <c r="Q15" i="3"/>
  <c r="P15" i="3"/>
  <c r="O15" i="3"/>
  <c r="N15" i="3"/>
  <c r="M15" i="3"/>
  <c r="C13" i="1"/>
  <c r="C11" i="1"/>
  <c r="C10" i="1"/>
  <c r="C9" i="1"/>
  <c r="C8" i="1"/>
  <c r="C7" i="1"/>
  <c r="L16" i="12"/>
  <c r="D27" i="27" l="1"/>
  <c r="B18" i="16"/>
  <c r="D18" i="16"/>
  <c r="I18" i="16"/>
  <c r="L18" i="16"/>
  <c r="C19" i="16"/>
  <c r="J19" i="16"/>
  <c r="J20" i="16"/>
  <c r="C21" i="16"/>
  <c r="J21" i="16"/>
  <c r="C22" i="16"/>
  <c r="J22" i="16"/>
  <c r="C23" i="16"/>
  <c r="J23" i="16"/>
  <c r="C24" i="16"/>
  <c r="F24" i="16"/>
  <c r="F18" i="16" s="1"/>
  <c r="J24" i="16"/>
  <c r="C25" i="16"/>
  <c r="J25" i="16"/>
  <c r="J26" i="16"/>
  <c r="J27" i="16"/>
  <c r="J28" i="16"/>
  <c r="C29" i="16"/>
  <c r="J29" i="16"/>
  <c r="C30" i="16"/>
  <c r="J30" i="16"/>
  <c r="B18" i="15"/>
  <c r="C18" i="15"/>
  <c r="E18" i="15"/>
  <c r="F18" i="15"/>
  <c r="G18" i="15"/>
  <c r="I18" i="15"/>
  <c r="K18" i="15"/>
  <c r="L18" i="15"/>
  <c r="N18" i="15"/>
  <c r="D19" i="15"/>
  <c r="J19" i="15"/>
  <c r="M19" i="15"/>
  <c r="J20" i="15"/>
  <c r="M20" i="15"/>
  <c r="D21" i="15"/>
  <c r="J21" i="15"/>
  <c r="M21" i="15"/>
  <c r="D22" i="15"/>
  <c r="J22" i="15"/>
  <c r="M22" i="15"/>
  <c r="D23" i="15"/>
  <c r="J23" i="15"/>
  <c r="M23" i="15"/>
  <c r="D24" i="15"/>
  <c r="J24" i="15"/>
  <c r="M24" i="15"/>
  <c r="D25" i="15"/>
  <c r="J25" i="15"/>
  <c r="M25" i="15"/>
  <c r="D26" i="15"/>
  <c r="J26" i="15"/>
  <c r="M26" i="15"/>
  <c r="D27" i="15"/>
  <c r="J27" i="15"/>
  <c r="M27" i="15"/>
  <c r="D28" i="15"/>
  <c r="J28" i="15"/>
  <c r="M28" i="15"/>
  <c r="D29" i="15"/>
  <c r="J29" i="15"/>
  <c r="M29" i="15"/>
  <c r="D30" i="15"/>
  <c r="J30" i="15"/>
  <c r="M30" i="15"/>
  <c r="D18" i="14"/>
  <c r="E18" i="14"/>
  <c r="F18" i="14"/>
  <c r="G18" i="14"/>
  <c r="I18" i="14"/>
  <c r="K18" i="14"/>
  <c r="M18" i="14"/>
  <c r="N18" i="14"/>
  <c r="C20" i="14"/>
  <c r="C21" i="14"/>
  <c r="C22" i="14"/>
  <c r="C23" i="14"/>
  <c r="H23" i="14"/>
  <c r="L23" i="14"/>
  <c r="B23" i="14" s="1"/>
  <c r="C24" i="14"/>
  <c r="H24" i="14"/>
  <c r="L24" i="14"/>
  <c r="B24" i="14" s="1"/>
  <c r="C25" i="14"/>
  <c r="H25" i="14"/>
  <c r="L25" i="14"/>
  <c r="B25" i="14" s="1"/>
  <c r="C26" i="14"/>
  <c r="H26" i="14"/>
  <c r="L26" i="14"/>
  <c r="B26" i="14" s="1"/>
  <c r="C27" i="14"/>
  <c r="H27" i="14"/>
  <c r="L27" i="14"/>
  <c r="B27" i="14" s="1"/>
  <c r="C28" i="14"/>
  <c r="H28" i="14"/>
  <c r="L28" i="14"/>
  <c r="B28" i="14" s="1"/>
  <c r="C29" i="14"/>
  <c r="H29" i="14"/>
  <c r="L29" i="14"/>
  <c r="B29" i="14" s="1"/>
  <c r="C30" i="14"/>
  <c r="H30" i="14"/>
  <c r="L30" i="14"/>
  <c r="C18" i="13"/>
  <c r="B18" i="13" s="1"/>
  <c r="C19" i="13"/>
  <c r="B19" i="13" s="1"/>
  <c r="C20" i="13"/>
  <c r="B20" i="13" s="1"/>
  <c r="C21" i="13"/>
  <c r="B21" i="13" s="1"/>
  <c r="C22" i="13"/>
  <c r="B22" i="13" s="1"/>
  <c r="C23" i="13"/>
  <c r="B23" i="13" s="1"/>
  <c r="C24" i="13"/>
  <c r="B24" i="13" s="1"/>
  <c r="C25" i="13"/>
  <c r="B25" i="13" s="1"/>
  <c r="C26" i="13"/>
  <c r="B26" i="13" s="1"/>
  <c r="C27" i="13"/>
  <c r="B27" i="13" s="1"/>
  <c r="C28" i="13"/>
  <c r="B28" i="13" s="1"/>
  <c r="C29" i="13"/>
  <c r="B29" i="13" s="1"/>
  <c r="C15" i="4"/>
  <c r="G15" i="4"/>
  <c r="H15" i="4"/>
  <c r="I15" i="4"/>
  <c r="J15" i="4"/>
  <c r="L15" i="4"/>
  <c r="M15" i="4"/>
  <c r="B18" i="4"/>
  <c r="C26" i="27" l="1"/>
  <c r="H27" i="27"/>
  <c r="C27" i="27" s="1"/>
  <c r="J18" i="16"/>
  <c r="C18" i="16"/>
  <c r="M18" i="15"/>
  <c r="J18" i="15"/>
  <c r="D18" i="15"/>
  <c r="H18" i="14"/>
  <c r="B19" i="14"/>
  <c r="C18" i="14"/>
  <c r="B15" i="4"/>
  <c r="L18" i="14"/>
</calcChain>
</file>

<file path=xl/comments1.xml><?xml version="1.0" encoding="utf-8"?>
<comments xmlns="http://schemas.openxmlformats.org/spreadsheetml/2006/main">
  <authors>
    <author>簡呈澔</author>
  </authors>
  <commentList>
    <comment ref="Q13" authorId="0" shapeId="0">
      <text>
        <r>
          <rPr>
            <sz val="9"/>
            <color indexed="81"/>
            <rFont val="Tahoma"/>
            <family val="2"/>
          </rPr>
          <t xml:space="preserve">
</t>
        </r>
      </text>
    </comment>
  </commentList>
</comments>
</file>

<file path=xl/comments2.xml><?xml version="1.0" encoding="utf-8"?>
<comments xmlns="http://schemas.openxmlformats.org/spreadsheetml/2006/main">
  <authors>
    <author>簡呈澔</author>
  </authors>
  <commentList>
    <comment ref="P15" authorId="0" shapeId="0">
      <text/>
    </comment>
  </commentList>
</comments>
</file>

<file path=xl/sharedStrings.xml><?xml version="1.0" encoding="utf-8"?>
<sst xmlns="http://schemas.openxmlformats.org/spreadsheetml/2006/main" count="2350" uniqueCount="789">
  <si>
    <t>Finance and Taxation</t>
    <phoneticPr fontId="3" type="noConversion"/>
  </si>
  <si>
    <t>Table 6-6. No. of Actual Collection of Various Taxes</t>
    <phoneticPr fontId="3" type="noConversion"/>
  </si>
  <si>
    <t>Unit : N.T.$1,000</t>
    <phoneticPr fontId="2" type="noConversion"/>
  </si>
  <si>
    <t>Grand Total</t>
    <phoneticPr fontId="2" type="noConversion"/>
  </si>
  <si>
    <t>Total</t>
    <phoneticPr fontId="2" type="noConversion"/>
  </si>
  <si>
    <t>Tobacco and Alcohol Tax</t>
    <phoneticPr fontId="2" type="noConversion"/>
  </si>
  <si>
    <t xml:space="preserve">Source : Department of Taxation,Taoyuan City Gov. </t>
    <phoneticPr fontId="2" type="noConversion"/>
  </si>
  <si>
    <t>City    Taxes</t>
    <phoneticPr fontId="2" type="noConversion"/>
  </si>
  <si>
    <t>Stamp Tax</t>
  </si>
  <si>
    <t>Vehicle License Tax</t>
    <phoneticPr fontId="2" type="noConversion"/>
  </si>
  <si>
    <t>Land Value Tax</t>
  </si>
  <si>
    <t>Land Value
Increment Tax</t>
  </si>
  <si>
    <t>Building Tax</t>
    <phoneticPr fontId="2" type="noConversion"/>
  </si>
  <si>
    <t>Amusement Tax</t>
    <phoneticPr fontId="2" type="noConversion"/>
  </si>
  <si>
    <t>Education Surtax</t>
    <phoneticPr fontId="2" type="noConversion"/>
  </si>
  <si>
    <t>Temporary Tax</t>
    <phoneticPr fontId="2" type="noConversion"/>
  </si>
  <si>
    <t>-</t>
  </si>
  <si>
    <t>Table 6-7. No. of Various Taxes Paid to Treasury</t>
    <phoneticPr fontId="3" type="noConversion"/>
  </si>
  <si>
    <t>Net Actual Collection</t>
    <phoneticPr fontId="2" type="noConversion"/>
  </si>
  <si>
    <t>Unified Taxation
by Central Gov't</t>
    <phoneticPr fontId="2" type="noConversion"/>
  </si>
  <si>
    <t>Reconstruction Fund</t>
    <phoneticPr fontId="2" type="noConversion"/>
  </si>
  <si>
    <t>Unified Taxation 
by City Gov't</t>
    <phoneticPr fontId="2" type="noConversion"/>
  </si>
  <si>
    <t>Land Value Tax</t>
    <phoneticPr fontId="2" type="noConversion"/>
  </si>
  <si>
    <t>Land Value Increment Tax</t>
    <phoneticPr fontId="2" type="noConversion"/>
  </si>
  <si>
    <t>Stamp Tax</t>
    <phoneticPr fontId="2" type="noConversion"/>
  </si>
  <si>
    <t xml:space="preserve">           Treasury by Provincial Gov't allocated funds revenue for 2011 came to -167 thousand dollars, caused by tax refunds. </t>
    <phoneticPr fontId="2" type="noConversion"/>
  </si>
  <si>
    <t xml:space="preserve">              respective financial institutions.</t>
    <phoneticPr fontId="2" type="noConversion"/>
  </si>
  <si>
    <t xml:space="preserve">              representatives' offices do not count.</t>
    <phoneticPr fontId="2" type="noConversion"/>
  </si>
  <si>
    <t>Note: 1. Every head office and branch counts as one. All other branches do not count.</t>
    <phoneticPr fontId="2" type="noConversion"/>
  </si>
  <si>
    <t>Source : Central Bank.</t>
    <phoneticPr fontId="3" type="noConversion"/>
  </si>
  <si>
    <t>-</t>
    <phoneticPr fontId="2" type="noConversion"/>
  </si>
  <si>
    <t>Financial Holding Companies</t>
    <phoneticPr fontId="3" type="noConversion"/>
  </si>
  <si>
    <t>Reinsurance Companies</t>
  </si>
  <si>
    <t>Foreign Property and Casualty Insurance Companies</t>
    <phoneticPr fontId="2" type="noConversion"/>
  </si>
  <si>
    <t>Foreign Life Insurance Companies</t>
    <phoneticPr fontId="2" type="noConversion"/>
  </si>
  <si>
    <t>Domestic Property and Casualty Insurance Companies</t>
    <phoneticPr fontId="2" type="noConversion"/>
  </si>
  <si>
    <t>Domestic Life
Insurance Companies</t>
    <phoneticPr fontId="2" type="noConversion"/>
  </si>
  <si>
    <t>Securities Finance Companies</t>
    <phoneticPr fontId="2" type="noConversion"/>
  </si>
  <si>
    <t>Bills Finance Companies</t>
    <phoneticPr fontId="2" type="noConversion"/>
  </si>
  <si>
    <t>Credit Departments of Fishermen's Associations</t>
    <phoneticPr fontId="2" type="noConversion"/>
  </si>
  <si>
    <t>Credit Departments of Farmers' Associations</t>
    <phoneticPr fontId="2" type="noConversion"/>
  </si>
  <si>
    <t>Credit
Cooperative Associations</t>
    <phoneticPr fontId="2" type="noConversion"/>
  </si>
  <si>
    <t>Mainland Chinese Banks</t>
    <phoneticPr fontId="2" type="noConversion"/>
  </si>
  <si>
    <t>Investment and Trust Companies</t>
    <phoneticPr fontId="2" type="noConversion"/>
  </si>
  <si>
    <t xml:space="preserve"> Foreign Banks</t>
    <phoneticPr fontId="2" type="noConversion"/>
  </si>
  <si>
    <t>Domestic Banks</t>
    <phoneticPr fontId="2" type="noConversion"/>
  </si>
  <si>
    <t>Unit : Establishments</t>
    <phoneticPr fontId="2" type="noConversion"/>
  </si>
  <si>
    <t>Table 6-1. Distribution of Financial Institutions</t>
    <phoneticPr fontId="3" type="noConversion"/>
  </si>
  <si>
    <t>Note : 1.Balance of deposits of domestic banks included postal savings.</t>
    <phoneticPr fontId="2" type="noConversion"/>
  </si>
  <si>
    <t>Source : Banking Bureau, Financial Supervisory Commission.</t>
    <phoneticPr fontId="2" type="noConversion"/>
  </si>
  <si>
    <t>Credit Cooperative Associations</t>
  </si>
  <si>
    <t>Local Branches of Mainland Chinese Banks</t>
  </si>
  <si>
    <t>Investment and Trust 
Companies</t>
    <phoneticPr fontId="2" type="noConversion"/>
  </si>
  <si>
    <t>Local Branches of 
Foreign Banks</t>
    <phoneticPr fontId="2" type="noConversion"/>
  </si>
  <si>
    <t>Chunghwa Post Company</t>
    <phoneticPr fontId="2" type="noConversion"/>
  </si>
  <si>
    <t>Credit Cooperative Associations</t>
    <phoneticPr fontId="2" type="noConversion"/>
  </si>
  <si>
    <t>Local Branches of Mainland Chinese Banks</t>
    <phoneticPr fontId="2" type="noConversion"/>
  </si>
  <si>
    <t>Local Branches of Foreign Banks</t>
    <phoneticPr fontId="2" type="noConversion"/>
  </si>
  <si>
    <t>Unit : N.T.$100,000,000</t>
    <phoneticPr fontId="2" type="noConversion"/>
  </si>
  <si>
    <t>Table 6-2. Balance of Deposits and Loans of Main Financial Institutions</t>
    <phoneticPr fontId="3" type="noConversion"/>
  </si>
  <si>
    <t xml:space="preserve"> the data of every district has been included from 2015.</t>
    <phoneticPr fontId="2" type="noConversion"/>
  </si>
  <si>
    <t>Note :Taoyuan was reorganized and changed its name to Taoyuan City on 25th of  December, 2014. Except Fuxing District,</t>
    <phoneticPr fontId="2" type="noConversion"/>
  </si>
  <si>
    <t>Source : Department of Budget, Accounting and Statistics, Taoyuan City Gov.</t>
    <phoneticPr fontId="2" type="noConversion"/>
  </si>
  <si>
    <t>…</t>
    <phoneticPr fontId="2" type="noConversion"/>
  </si>
  <si>
    <t>…</t>
  </si>
  <si>
    <t>-</t>
    <phoneticPr fontId="2" type="noConversion"/>
  </si>
  <si>
    <t>Others</t>
    <phoneticPr fontId="2" type="noConversion"/>
  </si>
  <si>
    <t>Donation and Contribution Revenues</t>
    <phoneticPr fontId="2" type="noConversion"/>
  </si>
  <si>
    <t>Subsidy and Assistance Revenues</t>
    <phoneticPr fontId="2" type="noConversion"/>
  </si>
  <si>
    <t>Government Operating Surplus and Public Enterprise Revenues</t>
    <phoneticPr fontId="2" type="noConversion"/>
  </si>
  <si>
    <t>Property Revenues</t>
    <phoneticPr fontId="2" type="noConversion"/>
  </si>
  <si>
    <t>Trust Management Fee Revenues</t>
    <phoneticPr fontId="2" type="noConversion"/>
  </si>
  <si>
    <t>Official Fee Revenues</t>
    <phoneticPr fontId="2" type="noConversion"/>
  </si>
  <si>
    <t>Fine and Compensation Revenues</t>
    <phoneticPr fontId="2" type="noConversion"/>
  </si>
  <si>
    <t>Construction Benefit Fee Revenues</t>
    <phoneticPr fontId="2" type="noConversion"/>
  </si>
  <si>
    <t>Tax Revenues</t>
    <phoneticPr fontId="2" type="noConversion"/>
  </si>
  <si>
    <t>Fiscal Year</t>
    <phoneticPr fontId="2" type="noConversion"/>
  </si>
  <si>
    <t>Budget</t>
    <phoneticPr fontId="3" type="noConversion"/>
  </si>
  <si>
    <t>Table 6-3. The Budget and Final Accounts of Annual Revenues by Source</t>
    <phoneticPr fontId="3" type="noConversion"/>
  </si>
  <si>
    <t xml:space="preserve"> </t>
    <phoneticPr fontId="2" type="noConversion"/>
  </si>
  <si>
    <t>the data of every district has been included from 2015.</t>
    <phoneticPr fontId="3" type="noConversion"/>
  </si>
  <si>
    <t xml:space="preserve"> 2.Taoyuan was reorganized and changed its name to Taoyuan City on 25th of  December, 2014. Except Fuxing District,</t>
    <phoneticPr fontId="3" type="noConversion"/>
  </si>
  <si>
    <t>Source:Department of Budget, Accounting and Statistics, Taoyuan City Gov. and Taoyuan City Audit Division, NAO.</t>
    <phoneticPr fontId="2" type="noConversion"/>
  </si>
  <si>
    <t>Others</t>
  </si>
  <si>
    <t>Donation and Contribution Revenues</t>
  </si>
  <si>
    <t>Subsidy and Assistance Revenues</t>
  </si>
  <si>
    <t>Government Operating Surplus and Public Enterprise Revenues</t>
  </si>
  <si>
    <t>Property Revenues</t>
  </si>
  <si>
    <t>Trust Management Fee Revenues</t>
  </si>
  <si>
    <t>Official Fee Revenues</t>
  </si>
  <si>
    <t>Fine and Compensation Revenues</t>
  </si>
  <si>
    <t>Construction Benefit Fee Revenues</t>
  </si>
  <si>
    <t>Tax Revenues</t>
  </si>
  <si>
    <t>Grand Total</t>
  </si>
  <si>
    <t>Final Accounts</t>
    <phoneticPr fontId="2" type="noConversion"/>
  </si>
  <si>
    <t>Final Accounts</t>
    <phoneticPr fontId="3" type="noConversion"/>
  </si>
  <si>
    <t>Table 6-3. The Budget and Final Accounts of Annual Revenues by Source (Cont.)</t>
    <phoneticPr fontId="3" type="noConversion"/>
  </si>
  <si>
    <t xml:space="preserve"> the data of every district has been included from 2015.</t>
    <phoneticPr fontId="2" type="noConversion"/>
  </si>
  <si>
    <t>Note : Taoyuan was reorganized and changed its name to Taoyuan City on 25th of  December, 2014. Except Fuxing District,</t>
    <phoneticPr fontId="2" type="noConversion"/>
  </si>
  <si>
    <t>Source : Department of Budget, Accounting and Statistics, Taoyuan City Gov.</t>
    <phoneticPr fontId="2" type="noConversion"/>
  </si>
  <si>
    <t>Expenditures
for Social Assistance</t>
    <phoneticPr fontId="2" type="noConversion"/>
  </si>
  <si>
    <t>Expenditures
for Social Insurance</t>
    <phoneticPr fontId="2" type="noConversion"/>
  </si>
  <si>
    <t>Expenditures for Other Economic Service</t>
    <phoneticPr fontId="2" type="noConversion"/>
  </si>
  <si>
    <t xml:space="preserve">Expenditures for Transportation and Communication </t>
    <phoneticPr fontId="2" type="noConversion"/>
  </si>
  <si>
    <t xml:space="preserve">Expenditures for Industry  </t>
    <phoneticPr fontId="2" type="noConversion"/>
  </si>
  <si>
    <t>Expenditures for Agriculture</t>
    <phoneticPr fontId="2" type="noConversion"/>
  </si>
  <si>
    <t xml:space="preserve"> Expenditures for Culture</t>
    <phoneticPr fontId="2" type="noConversion"/>
  </si>
  <si>
    <t>Expenditures for Science</t>
    <phoneticPr fontId="2" type="noConversion"/>
  </si>
  <si>
    <t>Expenditures for Education</t>
    <phoneticPr fontId="2" type="noConversion"/>
  </si>
  <si>
    <t>Expenditures for Finance</t>
    <phoneticPr fontId="2" type="noConversion"/>
  </si>
  <si>
    <t xml:space="preserve">Expenditures for Civil Affairs </t>
    <phoneticPr fontId="2" type="noConversion"/>
  </si>
  <si>
    <t>Expenditures for Administration</t>
    <phoneticPr fontId="2" type="noConversion"/>
  </si>
  <si>
    <t>Expenditures for the Exercise of Political Power</t>
    <phoneticPr fontId="2" type="noConversion"/>
  </si>
  <si>
    <t>Table 6-4. The Budget and Final Accounts of Annual Expenditures by Functions</t>
    <phoneticPr fontId="3" type="noConversion"/>
  </si>
  <si>
    <t>Secondary Reserve Fund</t>
    <phoneticPr fontId="2" type="noConversion"/>
  </si>
  <si>
    <t>Expenditures for Assistance</t>
    <phoneticPr fontId="2" type="noConversion"/>
  </si>
  <si>
    <t>Expenditures for Transfers of General Characters</t>
    <phoneticPr fontId="2" type="noConversion"/>
  </si>
  <si>
    <t>Expenditures for Transfers of Special Characters</t>
    <phoneticPr fontId="2" type="noConversion"/>
  </si>
  <si>
    <t>Debt Servicing Management Fees</t>
    <phoneticPr fontId="2" type="noConversion"/>
  </si>
  <si>
    <t xml:space="preserve">Interest Payment </t>
    <phoneticPr fontId="2" type="noConversion"/>
  </si>
  <si>
    <t>Expenditures
for Police Affairs</t>
    <phoneticPr fontId="2" type="noConversion"/>
  </si>
  <si>
    <t>Retirement and Compassionate Adminstrative Aid Payment</t>
    <phoneticPr fontId="2" type="noConversion"/>
  </si>
  <si>
    <t>Retirement and Compassionate Aid Payment</t>
    <phoneticPr fontId="2" type="noConversion"/>
  </si>
  <si>
    <t>Expenditures for Environmental Protection</t>
    <phoneticPr fontId="2" type="noConversion"/>
  </si>
  <si>
    <t>Expenditures for Community Development</t>
    <phoneticPr fontId="2" type="noConversion"/>
  </si>
  <si>
    <t>Expenditures for Medical and Health Matters</t>
    <phoneticPr fontId="2" type="noConversion"/>
  </si>
  <si>
    <t>Expenditures for Employment Service</t>
    <phoneticPr fontId="2" type="noConversion"/>
  </si>
  <si>
    <t>Expenditures for Welfare Service</t>
    <phoneticPr fontId="2" type="noConversion"/>
  </si>
  <si>
    <t>the data of every district has been included from 2015.</t>
    <phoneticPr fontId="3" type="noConversion"/>
  </si>
  <si>
    <t xml:space="preserve">  2.Taoyuan was reorganized and changed its name to Taoyuan City on 25th of  December, 2014. Except Fuxing District,</t>
    <phoneticPr fontId="3" type="noConversion"/>
  </si>
  <si>
    <t>Note : 1.Except 2015, final accounts were approved before being finalized.</t>
    <phoneticPr fontId="2" type="noConversion"/>
  </si>
  <si>
    <t>Source : Department of Budget, Accounting and Statistics, Taoyuan City Gov. and Taoyuan City Audit Division, NAO.</t>
    <phoneticPr fontId="2" type="noConversion"/>
  </si>
  <si>
    <t>Expenditures
for Social Insurance</t>
  </si>
  <si>
    <t>Expenditures for Other Economic Service</t>
  </si>
  <si>
    <t xml:space="preserve">Expenditures for Transportation and Communication </t>
  </si>
  <si>
    <t xml:space="preserve">Expenditures for Industry  </t>
  </si>
  <si>
    <t>Expenditures for Agriculture</t>
  </si>
  <si>
    <t>Expenditures for Culture</t>
    <phoneticPr fontId="2" type="noConversion"/>
  </si>
  <si>
    <t>Expenditures for Science</t>
  </si>
  <si>
    <t>Expenditures for Education</t>
  </si>
  <si>
    <t>Expenditures for Finance</t>
  </si>
  <si>
    <t xml:space="preserve">Expenditures for Civil Affairs </t>
  </si>
  <si>
    <t>Expenditures for Administration</t>
  </si>
  <si>
    <t>Secondary Reserve Fund</t>
  </si>
  <si>
    <t>Expenditures for Assistance</t>
  </si>
  <si>
    <t>Expenditures for Transfers of General Characters</t>
  </si>
  <si>
    <t>Expenditures for Transfers of Special Characters</t>
  </si>
  <si>
    <t>Debt Servicing Management Fees</t>
    <phoneticPr fontId="2" type="noConversion"/>
  </si>
  <si>
    <t xml:space="preserve"> Interest Payment </t>
    <phoneticPr fontId="2" type="noConversion"/>
  </si>
  <si>
    <t>Expenditures
for Police Affairs</t>
  </si>
  <si>
    <t>Retirement and Compassionate Adminstrative Aid Payment</t>
    <phoneticPr fontId="2" type="noConversion"/>
  </si>
  <si>
    <t>Retirement and Compassionate Aid Payment</t>
  </si>
  <si>
    <t>Expenditures for Environmental Protection</t>
  </si>
  <si>
    <t>Expenditures for Community Development</t>
  </si>
  <si>
    <t>Expenditures for Medical and Health Matters</t>
  </si>
  <si>
    <t>Expenditures for Employment Service</t>
  </si>
  <si>
    <t>Expenditures for Welfare Service</t>
  </si>
  <si>
    <t>Fiscal Year</t>
    <phoneticPr fontId="2" type="noConversion"/>
  </si>
  <si>
    <t xml:space="preserve">              the data of every district has been included from 2015.</t>
    <phoneticPr fontId="2" type="noConversion"/>
  </si>
  <si>
    <t xml:space="preserve">           5.Taoyuan was reorganized and changed its name to Taoyuan City on 25th of  December, 2014. Except Fuxing District,</t>
    <phoneticPr fontId="2" type="noConversion"/>
  </si>
  <si>
    <t xml:space="preserve">           3.Degree of Dependence on Subsidy and Assistance = Subsidy and Assistance Revenues / Annual Expenditures*100</t>
    <phoneticPr fontId="3" type="noConversion"/>
  </si>
  <si>
    <t xml:space="preserve">           2.Degree of Dependence on Taxes = Tax Revenues / Annual Expenditure*100</t>
    <phoneticPr fontId="3" type="noConversion"/>
  </si>
  <si>
    <t xml:space="preserve">              Revenues) / Annual Revenues]*100</t>
    <phoneticPr fontId="2" type="noConversion"/>
  </si>
  <si>
    <t>Note : 1.Rate of Owner Financial Resources = [(Annual Revenues-Subsidy and Assistance Revenues-Centrally-funded Tax</t>
    <phoneticPr fontId="3" type="noConversion"/>
  </si>
  <si>
    <t>Source : Department of Budget, Accounting and Statistics, Taoyuan City Gov. and Taoyuan City Audit Division, NAO.</t>
    <phoneticPr fontId="2" type="noConversion"/>
  </si>
  <si>
    <t>As a Percentage of Annual Expenditures</t>
    <phoneticPr fontId="2" type="noConversion"/>
  </si>
  <si>
    <t>Degree of Dependence on Subsidy and Assistance</t>
    <phoneticPr fontId="2" type="noConversion"/>
  </si>
  <si>
    <t>Degree of Dependence on Taxes</t>
    <phoneticPr fontId="2" type="noConversion"/>
  </si>
  <si>
    <t>Rate of Owner Financial Resources</t>
    <phoneticPr fontId="2" type="noConversion"/>
  </si>
  <si>
    <t>Appropriation from Previous Year's Surplus</t>
    <phoneticPr fontId="2" type="noConversion"/>
  </si>
  <si>
    <t>Borrowing</t>
    <phoneticPr fontId="2" type="noConversion"/>
  </si>
  <si>
    <t>Debt Repayment</t>
    <phoneticPr fontId="2" type="noConversion"/>
  </si>
  <si>
    <t>Deficit of Annual Revenues &amp; Expenditures</t>
    <phoneticPr fontId="2" type="noConversion"/>
  </si>
  <si>
    <t>Outstanding Debt</t>
    <phoneticPr fontId="2" type="noConversion"/>
  </si>
  <si>
    <t>Finance-Scheduling Financial Resources</t>
    <phoneticPr fontId="2" type="noConversion"/>
  </si>
  <si>
    <t>Finance-Scheduling Requirements</t>
    <phoneticPr fontId="2" type="noConversion"/>
  </si>
  <si>
    <t>Table 6-5. Financial Condition of Previous Years</t>
    <phoneticPr fontId="3" type="noConversion"/>
  </si>
  <si>
    <t>Finance and Taxation</t>
    <phoneticPr fontId="3" type="noConversion"/>
  </si>
  <si>
    <t>the data of every district has been included from 2015.</t>
    <phoneticPr fontId="2" type="noConversion"/>
  </si>
  <si>
    <t xml:space="preserve"> 4.Taoyuan was reorganized and changed its name to Taoyuan City on 25th of  December, 2014. Except Fuxing District,</t>
    <phoneticPr fontId="2" type="noConversion"/>
  </si>
  <si>
    <t xml:space="preserve"> 3.From 2015, amount of "Balances of Treasuries" at the end of December excludes unpresented check.</t>
    <phoneticPr fontId="2" type="noConversion"/>
  </si>
  <si>
    <t xml:space="preserve">     expenditures, custody fee expenses and debt payment. </t>
    <phoneticPr fontId="2" type="noConversion"/>
  </si>
  <si>
    <t xml:space="preserve"> 2. Expenditures of extra-budget  includes appropriation in advance, refund of annual revenue, prepaid advances, other </t>
    <phoneticPr fontId="2" type="noConversion"/>
  </si>
  <si>
    <t xml:space="preserve">     previous years' annual revenue, income from custody fees, short-term loans,  borrowed funds or overdraft. </t>
    <phoneticPr fontId="2" type="noConversion"/>
  </si>
  <si>
    <t xml:space="preserve">Note: 1. Revenues of extra-budget includes removal of funds, advance receipt (including advance tax income), recovery of </t>
    <phoneticPr fontId="2" type="noConversion"/>
  </si>
  <si>
    <t>Source : Department of Finance,Taoyuan City Gov.</t>
    <phoneticPr fontId="2" type="noConversion"/>
  </si>
  <si>
    <t>Revenues of Special Budget</t>
    <phoneticPr fontId="2" type="noConversion"/>
  </si>
  <si>
    <t>Revenues of Extra-budget</t>
    <phoneticPr fontId="2" type="noConversion"/>
  </si>
  <si>
    <t>Revenues of Previous Fiscal Year</t>
    <phoneticPr fontId="2" type="noConversion"/>
  </si>
  <si>
    <t>Others</t>
    <phoneticPr fontId="2" type="noConversion"/>
  </si>
  <si>
    <t>Borrowing Revenues</t>
    <phoneticPr fontId="2" type="noConversion"/>
  </si>
  <si>
    <t>Property Revenues</t>
    <phoneticPr fontId="2" type="noConversion"/>
  </si>
  <si>
    <t>Official Fee Revenues</t>
    <phoneticPr fontId="2" type="noConversion"/>
  </si>
  <si>
    <t>Construction Benefit Fee Revenues</t>
    <phoneticPr fontId="2" type="noConversion"/>
  </si>
  <si>
    <t>Tax Revenues</t>
    <phoneticPr fontId="2" type="noConversion"/>
  </si>
  <si>
    <t>Total</t>
    <phoneticPr fontId="2" type="noConversion"/>
  </si>
  <si>
    <t>Grand Total</t>
    <phoneticPr fontId="2" type="noConversion"/>
  </si>
  <si>
    <t>Revenues of Current Fiscal Year</t>
    <phoneticPr fontId="2" type="noConversion"/>
  </si>
  <si>
    <t>Unit : N.T.$1,000</t>
    <phoneticPr fontId="2" type="noConversion"/>
  </si>
  <si>
    <t>Revenues</t>
    <phoneticPr fontId="2" type="noConversion"/>
  </si>
  <si>
    <t>Table 6-8. Revenues and Expenditures of Treasury</t>
    <phoneticPr fontId="3" type="noConversion"/>
  </si>
  <si>
    <t xml:space="preserve"> Expenditures for Culture</t>
  </si>
  <si>
    <t>Fiscal Year &amp; Month</t>
    <phoneticPr fontId="2" type="noConversion"/>
  </si>
  <si>
    <t>Expenditures of Current Fiscal Year</t>
    <phoneticPr fontId="2" type="noConversion"/>
  </si>
  <si>
    <t>Expenditures</t>
    <phoneticPr fontId="3" type="noConversion"/>
  </si>
  <si>
    <t>Table 6-8. Revenues and Expenditures of Treasury (Cont.1)</t>
    <phoneticPr fontId="3" type="noConversion"/>
  </si>
  <si>
    <t>-</t>
    <phoneticPr fontId="2" type="noConversion"/>
  </si>
  <si>
    <t>Retirement and Compassionate Adminstrative Aid Payment</t>
    <phoneticPr fontId="2" type="noConversion"/>
  </si>
  <si>
    <t>Total</t>
    <phoneticPr fontId="2" type="noConversion"/>
  </si>
  <si>
    <t>Expenditures of Current Fiscal Year</t>
    <phoneticPr fontId="2" type="noConversion"/>
  </si>
  <si>
    <t>Table 6-8. Revenues and Expenditures of Treasury (Cont. 2)</t>
    <phoneticPr fontId="3" type="noConversion"/>
  </si>
  <si>
    <t>Expenditures for Transfers of Special Characters</t>
    <phoneticPr fontId="2" type="noConversion"/>
  </si>
  <si>
    <t>Debt Servicing Management Fees</t>
  </si>
  <si>
    <t xml:space="preserve">Interest Payment </t>
    <phoneticPr fontId="2" type="noConversion"/>
  </si>
  <si>
    <t>Balances of Treasuries</t>
    <phoneticPr fontId="2" type="noConversion"/>
  </si>
  <si>
    <t>Expenditures of Special Budget</t>
    <phoneticPr fontId="2" type="noConversion"/>
  </si>
  <si>
    <t>Expenditures of Extra-budget</t>
    <phoneticPr fontId="2" type="noConversion"/>
  </si>
  <si>
    <t>Expenditures of Previous Fiscal Year</t>
    <phoneticPr fontId="2" type="noConversion"/>
  </si>
  <si>
    <t>Fiscal Year &amp; Month</t>
    <phoneticPr fontId="2" type="noConversion"/>
  </si>
  <si>
    <t>Expenditures of Current Fiscal Year</t>
  </si>
  <si>
    <t>Expenditures</t>
    <phoneticPr fontId="3" type="noConversion"/>
  </si>
  <si>
    <t>Table 6-8. Revenues and Expenditures of Treasury (Cont.3 End)</t>
    <phoneticPr fontId="3" type="noConversion"/>
  </si>
  <si>
    <t>Finance and Taxation</t>
    <phoneticPr fontId="3" type="noConversion"/>
  </si>
  <si>
    <t xml:space="preserve">           3.As from 2014, the Chinese name of Taoyuan City Medical Operation Fund was revised.</t>
    <phoneticPr fontId="2" type="noConversion"/>
  </si>
  <si>
    <t>Source : Department of Budget, Accounting and Statistics, Taoyuan City Gov. and Taoyuan City Audit Division, Ministry of Audit.</t>
    <phoneticPr fontId="2" type="noConversion"/>
  </si>
  <si>
    <t>Taoyuan City Parking Lot Operation Fund</t>
    <phoneticPr fontId="2" type="noConversion"/>
  </si>
  <si>
    <t>Taoyuan City Firefighter Security Fund</t>
    <phoneticPr fontId="2" type="noConversion"/>
  </si>
  <si>
    <t>Taoyuan City Egualigation of Land Rights Plan Fund</t>
    <phoneticPr fontId="2" type="noConversion"/>
  </si>
  <si>
    <t>Taoyuan City Land Consolidation Fund</t>
    <phoneticPr fontId="2" type="noConversion"/>
  </si>
  <si>
    <t>Taoyuan City Public Servant Housing and Emergent Loan Fund</t>
    <phoneticPr fontId="2" type="noConversion"/>
  </si>
  <si>
    <t>Subtotal</t>
    <phoneticPr fontId="2" type="noConversion"/>
  </si>
  <si>
    <t>Taoyuan Fruit &amp; Vegetable Co., Ltd.</t>
    <phoneticPr fontId="2" type="noConversion"/>
  </si>
  <si>
    <t>Taoyuan Aerotropolis Co., Ltd.</t>
    <phoneticPr fontId="2" type="noConversion"/>
  </si>
  <si>
    <t>Taoyuan MRT Co., Ltd.</t>
    <phoneticPr fontId="2" type="noConversion"/>
  </si>
  <si>
    <t>Unit : N.T.$1,000</t>
  </si>
  <si>
    <t>Taoyuan City Wire Radio Broadcasting and Television Development Fund</t>
    <phoneticPr fontId="2" type="noConversion"/>
  </si>
  <si>
    <t>Taoyuan City
Police Security Fund</t>
    <phoneticPr fontId="2" type="noConversion"/>
  </si>
  <si>
    <t>Nonprofit Special Funds</t>
  </si>
  <si>
    <t>Taoyuan City Food Safty Protection Fund</t>
    <phoneticPr fontId="2" type="noConversion"/>
  </si>
  <si>
    <t>Taoyuan City Disabled Employment Fund</t>
    <phoneticPr fontId="2" type="noConversion"/>
  </si>
  <si>
    <t>Taoyuan City Road Fund</t>
    <phoneticPr fontId="2" type="noConversion"/>
  </si>
  <si>
    <t>Taoyuan City Common Duct Fund</t>
    <phoneticPr fontId="2" type="noConversion"/>
  </si>
  <si>
    <t>Taoyuan City Barrier-free Equipment and Facilities Improvement Fund</t>
    <phoneticPr fontId="2" type="noConversion"/>
  </si>
  <si>
    <t>Taoyuan City Public Welfare Lottery Surplus Distrubution Fund</t>
    <phoneticPr fontId="2" type="noConversion"/>
  </si>
  <si>
    <t>Taoyuan City Garbage Management Reward Fund</t>
    <phoneticPr fontId="2" type="noConversion"/>
  </si>
  <si>
    <t xml:space="preserve">Taoyuan International Airport Noise Control and Reward Fund </t>
    <phoneticPr fontId="2" type="noConversion"/>
  </si>
  <si>
    <t>Taoyuan City Enviromental Education Fund</t>
    <phoneticPr fontId="2" type="noConversion"/>
  </si>
  <si>
    <t>Taoyuan City General Waste Management Fund</t>
    <phoneticPr fontId="2" type="noConversion"/>
  </si>
  <si>
    <t>Taoyuan City
Air Pollution Control Fund</t>
    <phoneticPr fontId="2" type="noConversion"/>
  </si>
  <si>
    <t>Special Revenue Funds</t>
  </si>
  <si>
    <t xml:space="preserve">
 and Subsidies</t>
    <phoneticPr fontId="2" type="noConversion"/>
  </si>
  <si>
    <t>Expenditures for Social Assistance</t>
    <phoneticPr fontId="2" type="noConversion"/>
  </si>
  <si>
    <t>Finance and Taxation</t>
    <phoneticPr fontId="2" type="noConversion"/>
  </si>
  <si>
    <t>National Taxes</t>
    <phoneticPr fontId="2" type="noConversion"/>
  </si>
  <si>
    <r>
      <rPr>
        <sz val="10"/>
        <rFont val="華康粗圓體"/>
        <family val="3"/>
        <charset val="136"/>
      </rPr>
      <t>合計</t>
    </r>
    <phoneticPr fontId="2" type="noConversion"/>
  </si>
  <si>
    <r>
      <rPr>
        <sz val="10"/>
        <rFont val="華康粗圓體"/>
        <family val="3"/>
        <charset val="136"/>
      </rPr>
      <t>營利事業所得稅</t>
    </r>
    <phoneticPr fontId="2" type="noConversion"/>
  </si>
  <si>
    <r>
      <rPr>
        <sz val="10"/>
        <rFont val="華康粗圓體"/>
        <family val="3"/>
        <charset val="136"/>
      </rPr>
      <t>綜合所得稅</t>
    </r>
    <phoneticPr fontId="2" type="noConversion"/>
  </si>
  <si>
    <r>
      <rPr>
        <sz val="10"/>
        <rFont val="華康粗圓體"/>
        <family val="3"/>
        <charset val="136"/>
      </rPr>
      <t>遺產及贈與稅</t>
    </r>
    <phoneticPr fontId="2" type="noConversion"/>
  </si>
  <si>
    <r>
      <rPr>
        <sz val="10"/>
        <rFont val="華康粗圓體"/>
        <family val="3"/>
        <charset val="136"/>
      </rPr>
      <t>貨物稅</t>
    </r>
    <phoneticPr fontId="2" type="noConversion"/>
  </si>
  <si>
    <r>
      <rPr>
        <sz val="10"/>
        <rFont val="華康粗圓體"/>
        <family val="3"/>
        <charset val="136"/>
      </rPr>
      <t>證券交易稅</t>
    </r>
    <phoneticPr fontId="2" type="noConversion"/>
  </si>
  <si>
    <r>
      <rPr>
        <sz val="10"/>
        <rFont val="華康粗圓體"/>
        <family val="3"/>
        <charset val="136"/>
      </rPr>
      <t>期貨交易稅</t>
    </r>
    <phoneticPr fontId="2" type="noConversion"/>
  </si>
  <si>
    <r>
      <rPr>
        <sz val="10"/>
        <rFont val="華康粗圓體"/>
        <family val="3"/>
        <charset val="136"/>
      </rPr>
      <t>菸酒稅</t>
    </r>
  </si>
  <si>
    <t>Profit-seeking Enterprise Income Tax</t>
    <phoneticPr fontId="2" type="noConversion"/>
  </si>
  <si>
    <t>Individual Income Tax</t>
    <phoneticPr fontId="2" type="noConversion"/>
  </si>
  <si>
    <t>Estate and Gift Tax</t>
    <phoneticPr fontId="2" type="noConversion"/>
  </si>
  <si>
    <t>Commodities Tax</t>
    <phoneticPr fontId="2" type="noConversion"/>
  </si>
  <si>
    <t>Securities Transaction Tax</t>
    <phoneticPr fontId="2" type="noConversion"/>
  </si>
  <si>
    <t>Futures Transaction Tax</t>
    <phoneticPr fontId="2" type="noConversion"/>
  </si>
  <si>
    <t>Business Tax</t>
    <phoneticPr fontId="2" type="noConversion"/>
  </si>
  <si>
    <t>Specifically Selected Goods and
Services Tax</t>
    <phoneticPr fontId="2" type="noConversion"/>
  </si>
  <si>
    <r>
      <t>96</t>
    </r>
    <r>
      <rPr>
        <sz val="10"/>
        <rFont val="華康粗圓體"/>
        <family val="3"/>
        <charset val="136"/>
      </rPr>
      <t xml:space="preserve">年度
</t>
    </r>
    <r>
      <rPr>
        <sz val="10"/>
        <rFont val="Arial Narrow"/>
        <family val="2"/>
      </rPr>
      <t>2007</t>
    </r>
  </si>
  <si>
    <r>
      <t>97</t>
    </r>
    <r>
      <rPr>
        <sz val="10"/>
        <rFont val="華康粗圓體"/>
        <family val="3"/>
        <charset val="136"/>
      </rPr>
      <t xml:space="preserve">年度
</t>
    </r>
    <r>
      <rPr>
        <sz val="10"/>
        <rFont val="Arial Narrow"/>
        <family val="2"/>
      </rPr>
      <t>2008</t>
    </r>
  </si>
  <si>
    <r>
      <t>98</t>
    </r>
    <r>
      <rPr>
        <sz val="10"/>
        <rFont val="華康粗圓體"/>
        <family val="3"/>
        <charset val="136"/>
      </rPr>
      <t xml:space="preserve">年度
</t>
    </r>
    <r>
      <rPr>
        <sz val="10"/>
        <rFont val="Arial Narrow"/>
        <family val="2"/>
      </rPr>
      <t>2009</t>
    </r>
  </si>
  <si>
    <r>
      <t>99</t>
    </r>
    <r>
      <rPr>
        <sz val="10"/>
        <rFont val="華康粗圓體"/>
        <family val="3"/>
        <charset val="136"/>
      </rPr>
      <t xml:space="preserve">年度
</t>
    </r>
    <r>
      <rPr>
        <sz val="10"/>
        <rFont val="Arial Narrow"/>
        <family val="2"/>
      </rPr>
      <t>2010</t>
    </r>
  </si>
  <si>
    <r>
      <t>100</t>
    </r>
    <r>
      <rPr>
        <sz val="10"/>
        <rFont val="華康粗圓體"/>
        <family val="3"/>
        <charset val="136"/>
      </rPr>
      <t xml:space="preserve">年度
</t>
    </r>
    <r>
      <rPr>
        <sz val="10"/>
        <rFont val="Arial Narrow"/>
        <family val="2"/>
      </rPr>
      <t>2011</t>
    </r>
  </si>
  <si>
    <r>
      <t>101</t>
    </r>
    <r>
      <rPr>
        <sz val="10"/>
        <rFont val="華康粗圓體"/>
        <family val="3"/>
        <charset val="136"/>
      </rPr>
      <t xml:space="preserve">年度
</t>
    </r>
    <r>
      <rPr>
        <sz val="10"/>
        <rFont val="Arial Narrow"/>
        <family val="2"/>
      </rPr>
      <t>2012</t>
    </r>
  </si>
  <si>
    <r>
      <t>102</t>
    </r>
    <r>
      <rPr>
        <sz val="10"/>
        <rFont val="華康粗圓體"/>
        <family val="3"/>
        <charset val="136"/>
      </rPr>
      <t xml:space="preserve">年度
</t>
    </r>
    <r>
      <rPr>
        <sz val="10"/>
        <rFont val="Arial Narrow"/>
        <family val="2"/>
      </rPr>
      <t>2013</t>
    </r>
  </si>
  <si>
    <r>
      <t>103</t>
    </r>
    <r>
      <rPr>
        <sz val="10"/>
        <rFont val="華康粗圓體"/>
        <family val="3"/>
        <charset val="136"/>
      </rPr>
      <t xml:space="preserve">年度
</t>
    </r>
    <r>
      <rPr>
        <sz val="10"/>
        <rFont val="Arial Narrow"/>
        <family val="2"/>
      </rPr>
      <t>2014</t>
    </r>
    <phoneticPr fontId="2" type="noConversion"/>
  </si>
  <si>
    <r>
      <t>104</t>
    </r>
    <r>
      <rPr>
        <sz val="10"/>
        <rFont val="華康粗圓體"/>
        <family val="3"/>
        <charset val="136"/>
      </rPr>
      <t xml:space="preserve">年度
</t>
    </r>
    <r>
      <rPr>
        <sz val="10"/>
        <rFont val="Arial Narrow"/>
        <family val="2"/>
      </rPr>
      <t>2015</t>
    </r>
    <phoneticPr fontId="2" type="noConversion"/>
  </si>
  <si>
    <r>
      <t>105</t>
    </r>
    <r>
      <rPr>
        <sz val="10"/>
        <rFont val="華康粗圓體"/>
        <family val="3"/>
        <charset val="136"/>
      </rPr>
      <t xml:space="preserve">年度
</t>
    </r>
    <r>
      <rPr>
        <sz val="10"/>
        <rFont val="Arial Narrow"/>
        <family val="2"/>
      </rPr>
      <t>2016</t>
    </r>
    <phoneticPr fontId="2" type="noConversion"/>
  </si>
  <si>
    <r>
      <rPr>
        <sz val="10"/>
        <rFont val="華康粗圓體"/>
        <family val="3"/>
        <charset val="136"/>
      </rPr>
      <t>資料來源：本府地方稅務局。</t>
    </r>
    <phoneticPr fontId="3" type="noConversion"/>
  </si>
  <si>
    <r>
      <rPr>
        <sz val="10"/>
        <rFont val="華康粗圓體"/>
        <family val="3"/>
        <charset val="136"/>
      </rPr>
      <t>說明：</t>
    </r>
    <r>
      <rPr>
        <sz val="10"/>
        <rFont val="Arial Narrow"/>
        <family val="2"/>
      </rPr>
      <t>1.</t>
    </r>
    <r>
      <rPr>
        <sz val="10"/>
        <rFont val="華康粗圓體"/>
        <family val="3"/>
        <charset val="136"/>
      </rPr>
      <t>本表皆採用實徵淨額。</t>
    </r>
    <phoneticPr fontId="3" type="noConversion"/>
  </si>
  <si>
    <t>Note : 1.Figures in the form were net actual collection.</t>
    <phoneticPr fontId="2" type="noConversion"/>
  </si>
  <si>
    <r>
      <rPr>
        <sz val="10"/>
        <rFont val="華康粗圓體"/>
        <family val="3"/>
        <charset val="136"/>
      </rPr>
      <t>　　　</t>
    </r>
    <r>
      <rPr>
        <sz val="10"/>
        <rFont val="Arial Narrow"/>
        <family val="2"/>
      </rPr>
      <t>2.</t>
    </r>
    <r>
      <rPr>
        <sz val="10"/>
        <rFont val="華康粗圓體"/>
        <family val="3"/>
        <charset val="136"/>
      </rPr>
      <t>罰鍰為國稅及市稅合計數。</t>
    </r>
    <phoneticPr fontId="2" type="noConversion"/>
  </si>
  <si>
    <t xml:space="preserve">           2.Fines were the total of national tax and city tax. </t>
    <phoneticPr fontId="2" type="noConversion"/>
  </si>
  <si>
    <r>
      <rPr>
        <sz val="10"/>
        <rFont val="華康粗圓體"/>
        <family val="3"/>
        <charset val="136"/>
      </rPr>
      <t>　　　</t>
    </r>
    <r>
      <rPr>
        <sz val="10"/>
        <rFont val="Arial Narrow"/>
        <family val="2"/>
      </rPr>
      <t>3.96</t>
    </r>
    <r>
      <rPr>
        <sz val="10"/>
        <rFont val="華康粗圓體"/>
        <family val="3"/>
        <charset val="136"/>
      </rPr>
      <t>年起海關代徵之營業稅已分配至營業人所在地之各國稅分局，不再單獨列入各海關所在地之</t>
    </r>
    <phoneticPr fontId="3" type="noConversion"/>
  </si>
  <si>
    <t xml:space="preserve">           3.As from 2007, business tax collected by Customs has been assigned to the various branches of the National Taxation </t>
    <phoneticPr fontId="2" type="noConversion"/>
  </si>
  <si>
    <r>
      <rPr>
        <sz val="10"/>
        <rFont val="華康粗圓體"/>
        <family val="3"/>
        <charset val="136"/>
      </rPr>
      <t>　　</t>
    </r>
    <r>
      <rPr>
        <sz val="10"/>
        <rFont val="Arial Narrow"/>
        <family val="2"/>
      </rPr>
      <t xml:space="preserve"> </t>
    </r>
    <r>
      <rPr>
        <sz val="10"/>
        <rFont val="華康粗圓體"/>
        <family val="3"/>
        <charset val="136"/>
      </rPr>
      <t>　</t>
    </r>
    <r>
      <rPr>
        <sz val="10"/>
        <rFont val="Arial Narrow"/>
        <family val="2"/>
      </rPr>
      <t xml:space="preserve">  </t>
    </r>
    <r>
      <rPr>
        <sz val="10"/>
        <rFont val="華康粗圓體"/>
        <family val="3"/>
        <charset val="136"/>
      </rPr>
      <t>國稅局實徵數。</t>
    </r>
    <phoneticPr fontId="2" type="noConversion"/>
  </si>
  <si>
    <t xml:space="preserve">              Bureau for the business location. It shall no longer be separatedly accounted as the actual tax revenue for the various</t>
    <phoneticPr fontId="2" type="noConversion"/>
  </si>
  <si>
    <t xml:space="preserve">              National Taxation Bureau at the location of the Customs. </t>
    <phoneticPr fontId="2" type="noConversion"/>
  </si>
  <si>
    <r>
      <rPr>
        <sz val="10"/>
        <color theme="0"/>
        <rFont val="Arial Narrow"/>
        <family val="2"/>
      </rPr>
      <t xml:space="preserve">Note : </t>
    </r>
    <r>
      <rPr>
        <sz val="10"/>
        <rFont val="Arial Narrow"/>
        <family val="2"/>
      </rPr>
      <t>4.The item of "specifically selected goods and services tax" was calculated since 2016.</t>
    </r>
    <phoneticPr fontId="2" type="noConversion"/>
  </si>
  <si>
    <r>
      <rPr>
        <sz val="10"/>
        <rFont val="華康粗圓體"/>
        <family val="3"/>
        <charset val="136"/>
      </rPr>
      <t>金融、財稅</t>
    </r>
    <phoneticPr fontId="3" type="noConversion"/>
  </si>
  <si>
    <r>
      <rPr>
        <sz val="10"/>
        <rFont val="華康粗圓體"/>
        <family val="3"/>
        <charset val="136"/>
      </rPr>
      <t>總　計</t>
    </r>
    <phoneticPr fontId="3" type="noConversion"/>
  </si>
  <si>
    <r>
      <rPr>
        <sz val="10"/>
        <color theme="0"/>
        <rFont val="華康粗圓體"/>
        <family val="3"/>
        <charset val="136"/>
      </rPr>
      <t>說明：</t>
    </r>
    <r>
      <rPr>
        <sz val="10"/>
        <rFont val="Arial Narrow"/>
        <family val="2"/>
      </rPr>
      <t>4.</t>
    </r>
    <r>
      <rPr>
        <sz val="10"/>
        <rFont val="華康粗圓體"/>
        <family val="3"/>
        <charset val="136"/>
      </rPr>
      <t>自</t>
    </r>
    <r>
      <rPr>
        <sz val="10"/>
        <rFont val="Arial Narrow"/>
        <family val="2"/>
      </rPr>
      <t>105</t>
    </r>
    <r>
      <rPr>
        <sz val="10"/>
        <rFont val="華康粗圓體"/>
        <family val="3"/>
        <charset val="136"/>
      </rPr>
      <t>年起，本表新增「特種貨物及勞務稅」統計項目。</t>
    </r>
    <phoneticPr fontId="3" type="noConversion"/>
  </si>
  <si>
    <t>Table 6-6. No. of Actual Collection of Various Taxes (Cont.)</t>
    <phoneticPr fontId="3" type="noConversion"/>
  </si>
  <si>
    <t>Agricultural Land Tax</t>
    <phoneticPr fontId="2" type="noConversion"/>
  </si>
  <si>
    <t>Deed Tax</t>
    <phoneticPr fontId="2" type="noConversion"/>
  </si>
  <si>
    <t>Fines</t>
    <phoneticPr fontId="2" type="noConversion"/>
  </si>
  <si>
    <r>
      <rPr>
        <sz val="10"/>
        <rFont val="華康粗圓體"/>
        <family val="3"/>
        <charset val="136"/>
      </rPr>
      <t>單位：千元</t>
    </r>
    <phoneticPr fontId="3" type="noConversion"/>
  </si>
  <si>
    <t>No. of Paid to Treasury</t>
    <phoneticPr fontId="2" type="noConversion"/>
  </si>
  <si>
    <t>National Treasury</t>
    <phoneticPr fontId="2" type="noConversion"/>
  </si>
  <si>
    <t>City Treasury</t>
    <phoneticPr fontId="2" type="noConversion"/>
  </si>
  <si>
    <t>District Treasuries</t>
    <phoneticPr fontId="2" type="noConversion"/>
  </si>
  <si>
    <t>Temporary Tax by County Gov't</t>
    <phoneticPr fontId="2" type="noConversion"/>
  </si>
  <si>
    <t>No. of Unpaid to Treasury</t>
    <phoneticPr fontId="2" type="noConversion"/>
  </si>
  <si>
    <r>
      <t xml:space="preserve">  96</t>
    </r>
    <r>
      <rPr>
        <sz val="10"/>
        <rFont val="華康粗圓體"/>
        <family val="3"/>
        <charset val="136"/>
      </rPr>
      <t>年度</t>
    </r>
    <r>
      <rPr>
        <sz val="10"/>
        <rFont val="Arial Narrow"/>
        <family val="2"/>
      </rPr>
      <t xml:space="preserve">   2007</t>
    </r>
  </si>
  <si>
    <r>
      <t xml:space="preserve">  97</t>
    </r>
    <r>
      <rPr>
        <sz val="10"/>
        <rFont val="華康粗圓體"/>
        <family val="3"/>
        <charset val="136"/>
      </rPr>
      <t>年度</t>
    </r>
    <r>
      <rPr>
        <sz val="10"/>
        <rFont val="Arial Narrow"/>
        <family val="2"/>
      </rPr>
      <t xml:space="preserve">   2008</t>
    </r>
  </si>
  <si>
    <r>
      <t xml:space="preserve">  98</t>
    </r>
    <r>
      <rPr>
        <sz val="10"/>
        <rFont val="華康粗圓體"/>
        <family val="3"/>
        <charset val="136"/>
      </rPr>
      <t>年度</t>
    </r>
    <r>
      <rPr>
        <sz val="10"/>
        <rFont val="Arial Narrow"/>
        <family val="2"/>
      </rPr>
      <t xml:space="preserve">   2009</t>
    </r>
  </si>
  <si>
    <r>
      <t xml:space="preserve">  99</t>
    </r>
    <r>
      <rPr>
        <sz val="10"/>
        <rFont val="華康粗圓體"/>
        <family val="3"/>
        <charset val="136"/>
      </rPr>
      <t>年度</t>
    </r>
    <r>
      <rPr>
        <sz val="10"/>
        <rFont val="Arial Narrow"/>
        <family val="2"/>
      </rPr>
      <t xml:space="preserve">   2010</t>
    </r>
  </si>
  <si>
    <r>
      <t xml:space="preserve">  100</t>
    </r>
    <r>
      <rPr>
        <sz val="10"/>
        <rFont val="華康粗圓體"/>
        <family val="3"/>
        <charset val="136"/>
      </rPr>
      <t>年度</t>
    </r>
    <r>
      <rPr>
        <sz val="10"/>
        <rFont val="Arial Narrow"/>
        <family val="2"/>
      </rPr>
      <t xml:space="preserve">  2011</t>
    </r>
  </si>
  <si>
    <r>
      <t xml:space="preserve">  101</t>
    </r>
    <r>
      <rPr>
        <sz val="10"/>
        <rFont val="華康粗圓體"/>
        <family val="3"/>
        <charset val="136"/>
      </rPr>
      <t>年度</t>
    </r>
    <r>
      <rPr>
        <sz val="10"/>
        <rFont val="Arial Narrow"/>
        <family val="2"/>
      </rPr>
      <t xml:space="preserve">  2012</t>
    </r>
  </si>
  <si>
    <r>
      <t xml:space="preserve">  102</t>
    </r>
    <r>
      <rPr>
        <sz val="10"/>
        <rFont val="華康粗圓體"/>
        <family val="3"/>
        <charset val="136"/>
      </rPr>
      <t>年度</t>
    </r>
    <r>
      <rPr>
        <sz val="10"/>
        <rFont val="Arial Narrow"/>
        <family val="2"/>
      </rPr>
      <t xml:space="preserve">  2013</t>
    </r>
  </si>
  <si>
    <r>
      <t xml:space="preserve">  103</t>
    </r>
    <r>
      <rPr>
        <sz val="10"/>
        <rFont val="華康粗圓體"/>
        <family val="3"/>
        <charset val="136"/>
      </rPr>
      <t>年度</t>
    </r>
    <r>
      <rPr>
        <sz val="10"/>
        <rFont val="Arial Narrow"/>
        <family val="2"/>
      </rPr>
      <t xml:space="preserve">  2014</t>
    </r>
    <phoneticPr fontId="2" type="noConversion"/>
  </si>
  <si>
    <r>
      <t xml:space="preserve">  104</t>
    </r>
    <r>
      <rPr>
        <sz val="10"/>
        <rFont val="華康粗圓體"/>
        <family val="3"/>
        <charset val="136"/>
      </rPr>
      <t>年度</t>
    </r>
    <r>
      <rPr>
        <sz val="10"/>
        <rFont val="Arial Narrow"/>
        <family val="2"/>
      </rPr>
      <t xml:space="preserve">  2015</t>
    </r>
    <phoneticPr fontId="2" type="noConversion"/>
  </si>
  <si>
    <r>
      <t xml:space="preserve">  105</t>
    </r>
    <r>
      <rPr>
        <sz val="10"/>
        <rFont val="華康粗圓體"/>
        <family val="3"/>
        <charset val="136"/>
      </rPr>
      <t>年度</t>
    </r>
    <r>
      <rPr>
        <sz val="10"/>
        <rFont val="Arial Narrow"/>
        <family val="2"/>
      </rPr>
      <t xml:space="preserve">   2016</t>
    </r>
    <phoneticPr fontId="2" type="noConversion"/>
  </si>
  <si>
    <r>
      <rPr>
        <sz val="10"/>
        <rFont val="華康粗圓體"/>
        <family val="3"/>
        <charset val="136"/>
      </rPr>
      <t>　地　價　稅</t>
    </r>
  </si>
  <si>
    <r>
      <rPr>
        <sz val="10"/>
        <rFont val="華康粗圓體"/>
        <family val="3"/>
        <charset val="136"/>
      </rPr>
      <t>　土地增值稅</t>
    </r>
  </si>
  <si>
    <r>
      <rPr>
        <sz val="10"/>
        <rFont val="華康粗圓體"/>
        <family val="3"/>
        <charset val="136"/>
      </rPr>
      <t>　房　屋　稅</t>
    </r>
  </si>
  <si>
    <r>
      <rPr>
        <sz val="10"/>
        <rFont val="華康粗圓體"/>
        <family val="3"/>
        <charset val="136"/>
      </rPr>
      <t>　使用牌照稅</t>
    </r>
  </si>
  <si>
    <r>
      <rPr>
        <sz val="10"/>
        <rFont val="華康粗圓體"/>
        <family val="3"/>
        <charset val="136"/>
      </rPr>
      <t>　契　　　稅</t>
    </r>
  </si>
  <si>
    <r>
      <rPr>
        <sz val="10"/>
        <rFont val="華康粗圓體"/>
        <family val="3"/>
        <charset val="136"/>
      </rPr>
      <t>　印　花　稅</t>
    </r>
  </si>
  <si>
    <r>
      <rPr>
        <sz val="10"/>
        <rFont val="華康粗圓體"/>
        <family val="3"/>
        <charset val="136"/>
      </rPr>
      <t>　娛　樂　稅</t>
    </r>
  </si>
  <si>
    <r>
      <rPr>
        <sz val="10"/>
        <rFont val="華康粗圓體"/>
        <family val="3"/>
        <charset val="136"/>
      </rPr>
      <t>　教　育　捐</t>
    </r>
  </si>
  <si>
    <r>
      <rPr>
        <sz val="10"/>
        <rFont val="華康粗圓體"/>
        <family val="3"/>
        <charset val="136"/>
      </rPr>
      <t>　臨　時　捐</t>
    </r>
  </si>
  <si>
    <r>
      <rPr>
        <sz val="10"/>
        <rFont val="華康粗圓體"/>
        <family val="3"/>
        <charset val="136"/>
      </rPr>
      <t>　罰　　　鍰</t>
    </r>
  </si>
  <si>
    <r>
      <rPr>
        <sz val="10"/>
        <rFont val="華康粗圓體"/>
        <family val="3"/>
        <charset val="136"/>
      </rPr>
      <t>說明：自</t>
    </r>
    <r>
      <rPr>
        <sz val="10"/>
        <rFont val="Arial Narrow"/>
        <family val="2"/>
      </rPr>
      <t>100</t>
    </r>
    <r>
      <rPr>
        <sz val="10"/>
        <rFont val="華康粗圓體"/>
        <family val="3"/>
        <charset val="136"/>
      </rPr>
      <t>年度起，已無中央統籌分配款，</t>
    </r>
    <r>
      <rPr>
        <sz val="10"/>
        <rFont val="Arial Narrow"/>
        <family val="2"/>
      </rPr>
      <t>100</t>
    </r>
    <r>
      <rPr>
        <sz val="10"/>
        <rFont val="華康粗圓體"/>
        <family val="3"/>
        <charset val="136"/>
      </rPr>
      <t>年度中央統籌科目為</t>
    </r>
    <r>
      <rPr>
        <sz val="10"/>
        <rFont val="Arial Narrow"/>
        <family val="2"/>
      </rPr>
      <t>-167</t>
    </r>
    <r>
      <rPr>
        <sz val="10"/>
        <rFont val="華康粗圓體"/>
        <family val="3"/>
        <charset val="136"/>
      </rPr>
      <t>千元，乃因退稅所致。</t>
    </r>
    <phoneticPr fontId="2" type="noConversion"/>
  </si>
  <si>
    <t xml:space="preserve">Note : As from 2011, there will no longer be allocations of National Treasury by Provincial Gov't funded revenues. The National </t>
    <phoneticPr fontId="2" type="noConversion"/>
  </si>
  <si>
    <r>
      <rPr>
        <sz val="13"/>
        <rFont val="華康粗圓體"/>
        <family val="3"/>
        <charset val="136"/>
      </rPr>
      <t>表</t>
    </r>
    <r>
      <rPr>
        <sz val="13"/>
        <rFont val="Arial Narrow"/>
        <family val="2"/>
      </rPr>
      <t>6-7</t>
    </r>
    <r>
      <rPr>
        <sz val="13"/>
        <rFont val="華康粗圓體"/>
        <family val="3"/>
        <charset val="136"/>
      </rPr>
      <t>、各項稅捐納庫數</t>
    </r>
    <phoneticPr fontId="3" type="noConversion"/>
  </si>
  <si>
    <r>
      <rPr>
        <sz val="10"/>
        <rFont val="華康粗圓體"/>
        <family val="3"/>
        <charset val="136"/>
      </rPr>
      <t>民國</t>
    </r>
    <r>
      <rPr>
        <sz val="10"/>
        <rFont val="Arial Narrow"/>
        <family val="2"/>
      </rPr>
      <t>96</t>
    </r>
    <r>
      <rPr>
        <sz val="10"/>
        <rFont val="華康粗圓體"/>
        <family val="3"/>
        <charset val="136"/>
      </rPr>
      <t>年底</t>
    </r>
    <r>
      <rPr>
        <sz val="10"/>
        <rFont val="Arial Narrow"/>
        <family val="2"/>
      </rPr>
      <t xml:space="preserve"> End of 2007</t>
    </r>
  </si>
  <si>
    <r>
      <rPr>
        <sz val="10"/>
        <rFont val="華康粗圓體"/>
        <family val="3"/>
        <charset val="136"/>
      </rPr>
      <t>民國</t>
    </r>
    <r>
      <rPr>
        <sz val="10"/>
        <rFont val="Arial Narrow"/>
        <family val="2"/>
      </rPr>
      <t>97</t>
    </r>
    <r>
      <rPr>
        <sz val="10"/>
        <rFont val="華康粗圓體"/>
        <family val="3"/>
        <charset val="136"/>
      </rPr>
      <t>年底</t>
    </r>
    <r>
      <rPr>
        <sz val="10"/>
        <rFont val="Arial Narrow"/>
        <family val="2"/>
      </rPr>
      <t xml:space="preserve"> End of 2008</t>
    </r>
  </si>
  <si>
    <r>
      <rPr>
        <sz val="10"/>
        <rFont val="華康粗圓體"/>
        <family val="3"/>
        <charset val="136"/>
      </rPr>
      <t>民國</t>
    </r>
    <r>
      <rPr>
        <sz val="10"/>
        <rFont val="Arial Narrow"/>
        <family val="2"/>
      </rPr>
      <t>98</t>
    </r>
    <r>
      <rPr>
        <sz val="10"/>
        <rFont val="華康粗圓體"/>
        <family val="3"/>
        <charset val="136"/>
      </rPr>
      <t>年底</t>
    </r>
    <r>
      <rPr>
        <sz val="10"/>
        <rFont val="Arial Narrow"/>
        <family val="2"/>
      </rPr>
      <t xml:space="preserve"> End of 2009</t>
    </r>
  </si>
  <si>
    <r>
      <rPr>
        <sz val="10"/>
        <rFont val="華康粗圓體"/>
        <family val="3"/>
        <charset val="136"/>
      </rPr>
      <t>民國</t>
    </r>
    <r>
      <rPr>
        <sz val="10"/>
        <rFont val="Arial Narrow"/>
        <family val="2"/>
      </rPr>
      <t>99</t>
    </r>
    <r>
      <rPr>
        <sz val="10"/>
        <rFont val="華康粗圓體"/>
        <family val="3"/>
        <charset val="136"/>
      </rPr>
      <t>年底</t>
    </r>
    <r>
      <rPr>
        <sz val="10"/>
        <rFont val="Arial Narrow"/>
        <family val="2"/>
      </rPr>
      <t xml:space="preserve"> End of 2010</t>
    </r>
  </si>
  <si>
    <r>
      <rPr>
        <sz val="10"/>
        <rFont val="華康粗圓體"/>
        <family val="3"/>
        <charset val="136"/>
      </rPr>
      <t>民國</t>
    </r>
    <r>
      <rPr>
        <sz val="10"/>
        <rFont val="Arial Narrow"/>
        <family val="2"/>
      </rPr>
      <t>100</t>
    </r>
    <r>
      <rPr>
        <sz val="10"/>
        <rFont val="華康粗圓體"/>
        <family val="3"/>
        <charset val="136"/>
      </rPr>
      <t>年底</t>
    </r>
    <r>
      <rPr>
        <sz val="10"/>
        <rFont val="Arial Narrow"/>
        <family val="2"/>
      </rPr>
      <t xml:space="preserve"> End of 2011</t>
    </r>
  </si>
  <si>
    <r>
      <rPr>
        <sz val="10"/>
        <rFont val="華康粗圓體"/>
        <family val="3"/>
        <charset val="136"/>
      </rPr>
      <t>民國</t>
    </r>
    <r>
      <rPr>
        <sz val="10"/>
        <rFont val="Arial Narrow"/>
        <family val="2"/>
      </rPr>
      <t>101</t>
    </r>
    <r>
      <rPr>
        <sz val="10"/>
        <rFont val="華康粗圓體"/>
        <family val="3"/>
        <charset val="136"/>
      </rPr>
      <t>年底</t>
    </r>
    <r>
      <rPr>
        <sz val="10"/>
        <rFont val="Arial Narrow"/>
        <family val="2"/>
      </rPr>
      <t xml:space="preserve"> End of 2012</t>
    </r>
  </si>
  <si>
    <r>
      <rPr>
        <sz val="10"/>
        <rFont val="華康粗圓體"/>
        <family val="3"/>
        <charset val="136"/>
      </rPr>
      <t>民國</t>
    </r>
    <r>
      <rPr>
        <sz val="10"/>
        <rFont val="Arial Narrow"/>
        <family val="2"/>
      </rPr>
      <t>102</t>
    </r>
    <r>
      <rPr>
        <sz val="10"/>
        <rFont val="華康粗圓體"/>
        <family val="3"/>
        <charset val="136"/>
      </rPr>
      <t>年底</t>
    </r>
    <r>
      <rPr>
        <sz val="10"/>
        <rFont val="Arial Narrow"/>
        <family val="2"/>
      </rPr>
      <t xml:space="preserve"> End of 2013</t>
    </r>
  </si>
  <si>
    <r>
      <rPr>
        <sz val="10"/>
        <rFont val="華康粗圓體"/>
        <family val="3"/>
        <charset val="136"/>
      </rPr>
      <t>民國</t>
    </r>
    <r>
      <rPr>
        <sz val="10"/>
        <rFont val="Arial Narrow"/>
        <family val="2"/>
      </rPr>
      <t>103</t>
    </r>
    <r>
      <rPr>
        <sz val="10"/>
        <rFont val="華康粗圓體"/>
        <family val="3"/>
        <charset val="136"/>
      </rPr>
      <t>年底</t>
    </r>
    <r>
      <rPr>
        <sz val="10"/>
        <rFont val="Arial Narrow"/>
        <family val="2"/>
      </rPr>
      <t xml:space="preserve"> End of 2014</t>
    </r>
  </si>
  <si>
    <r>
      <t xml:space="preserve">   </t>
    </r>
    <r>
      <rPr>
        <sz val="10"/>
        <rFont val="華康粗圓體"/>
        <family val="3"/>
        <charset val="136"/>
      </rPr>
      <t>桃園區</t>
    </r>
    <r>
      <rPr>
        <sz val="10"/>
        <rFont val="Arial Narrow"/>
        <family val="2"/>
      </rPr>
      <t xml:space="preserve"> Taoyuan District</t>
    </r>
  </si>
  <si>
    <r>
      <t xml:space="preserve">   </t>
    </r>
    <r>
      <rPr>
        <sz val="10"/>
        <rFont val="華康粗圓體"/>
        <family val="3"/>
        <charset val="136"/>
      </rPr>
      <t>中壢區</t>
    </r>
    <r>
      <rPr>
        <sz val="10"/>
        <rFont val="Arial Narrow"/>
        <family val="2"/>
      </rPr>
      <t xml:space="preserve"> Zhongli District</t>
    </r>
  </si>
  <si>
    <r>
      <t xml:space="preserve">   </t>
    </r>
    <r>
      <rPr>
        <sz val="10"/>
        <rFont val="華康粗圓體"/>
        <family val="3"/>
        <charset val="136"/>
      </rPr>
      <t>大溪區</t>
    </r>
    <r>
      <rPr>
        <sz val="10"/>
        <rFont val="Arial Narrow"/>
        <family val="2"/>
      </rPr>
      <t xml:space="preserve"> Daxi District</t>
    </r>
  </si>
  <si>
    <r>
      <t xml:space="preserve">   </t>
    </r>
    <r>
      <rPr>
        <sz val="10"/>
        <rFont val="華康粗圓體"/>
        <family val="3"/>
        <charset val="136"/>
      </rPr>
      <t>楊梅區</t>
    </r>
    <r>
      <rPr>
        <sz val="10"/>
        <rFont val="Arial Narrow"/>
        <family val="2"/>
      </rPr>
      <t xml:space="preserve"> Yangmei District</t>
    </r>
  </si>
  <si>
    <r>
      <t xml:space="preserve">   </t>
    </r>
    <r>
      <rPr>
        <sz val="10"/>
        <rFont val="華康粗圓體"/>
        <family val="3"/>
        <charset val="136"/>
      </rPr>
      <t>蘆竹區</t>
    </r>
    <r>
      <rPr>
        <sz val="10"/>
        <rFont val="Arial Narrow"/>
        <family val="2"/>
      </rPr>
      <t xml:space="preserve"> Luzhu District</t>
    </r>
  </si>
  <si>
    <r>
      <t xml:space="preserve">   </t>
    </r>
    <r>
      <rPr>
        <sz val="10"/>
        <rFont val="華康粗圓體"/>
        <family val="3"/>
        <charset val="136"/>
      </rPr>
      <t>大園區</t>
    </r>
    <r>
      <rPr>
        <sz val="10"/>
        <rFont val="Arial Narrow"/>
        <family val="2"/>
      </rPr>
      <t xml:space="preserve"> Dayuan District</t>
    </r>
  </si>
  <si>
    <r>
      <t xml:space="preserve">   </t>
    </r>
    <r>
      <rPr>
        <sz val="10"/>
        <rFont val="華康粗圓體"/>
        <family val="3"/>
        <charset val="136"/>
      </rPr>
      <t>龜山區</t>
    </r>
    <r>
      <rPr>
        <sz val="10"/>
        <rFont val="Arial Narrow"/>
        <family val="2"/>
      </rPr>
      <t xml:space="preserve"> Guishan District</t>
    </r>
  </si>
  <si>
    <r>
      <t xml:space="preserve">   </t>
    </r>
    <r>
      <rPr>
        <sz val="10"/>
        <rFont val="華康粗圓體"/>
        <family val="3"/>
        <charset val="136"/>
      </rPr>
      <t>八德區</t>
    </r>
    <r>
      <rPr>
        <sz val="10"/>
        <rFont val="Arial Narrow"/>
        <family val="2"/>
      </rPr>
      <t xml:space="preserve"> Bade District</t>
    </r>
  </si>
  <si>
    <r>
      <t xml:space="preserve">   </t>
    </r>
    <r>
      <rPr>
        <sz val="10"/>
        <rFont val="華康粗圓體"/>
        <family val="3"/>
        <charset val="136"/>
      </rPr>
      <t>龍潭區</t>
    </r>
    <r>
      <rPr>
        <sz val="10"/>
        <rFont val="Arial Narrow"/>
        <family val="2"/>
      </rPr>
      <t xml:space="preserve"> Longtan District</t>
    </r>
  </si>
  <si>
    <r>
      <t xml:space="preserve">   </t>
    </r>
    <r>
      <rPr>
        <sz val="10"/>
        <rFont val="華康粗圓體"/>
        <family val="3"/>
        <charset val="136"/>
      </rPr>
      <t>平鎮區</t>
    </r>
    <r>
      <rPr>
        <sz val="10"/>
        <rFont val="Arial Narrow"/>
        <family val="2"/>
      </rPr>
      <t xml:space="preserve"> Pingzhen District</t>
    </r>
  </si>
  <si>
    <r>
      <t xml:space="preserve">   </t>
    </r>
    <r>
      <rPr>
        <sz val="10"/>
        <rFont val="華康粗圓體"/>
        <family val="3"/>
        <charset val="136"/>
      </rPr>
      <t>新屋區</t>
    </r>
    <r>
      <rPr>
        <sz val="10"/>
        <rFont val="Arial Narrow"/>
        <family val="2"/>
      </rPr>
      <t xml:space="preserve"> Xinwu District</t>
    </r>
  </si>
  <si>
    <r>
      <t xml:space="preserve">   </t>
    </r>
    <r>
      <rPr>
        <sz val="10"/>
        <rFont val="華康粗圓體"/>
        <family val="3"/>
        <charset val="136"/>
      </rPr>
      <t>觀音區</t>
    </r>
    <r>
      <rPr>
        <sz val="10"/>
        <rFont val="Arial Narrow"/>
        <family val="2"/>
      </rPr>
      <t xml:space="preserve"> Guanyin District</t>
    </r>
  </si>
  <si>
    <r>
      <t xml:space="preserve">   </t>
    </r>
    <r>
      <rPr>
        <sz val="10"/>
        <rFont val="華康粗圓體"/>
        <family val="3"/>
        <charset val="136"/>
      </rPr>
      <t>復興區</t>
    </r>
    <r>
      <rPr>
        <sz val="10"/>
        <rFont val="Arial Narrow"/>
        <family val="2"/>
      </rPr>
      <t xml:space="preserve"> Fuxing District</t>
    </r>
  </si>
  <si>
    <r>
      <rPr>
        <sz val="10"/>
        <rFont val="華康粗圓體"/>
        <family val="3"/>
        <charset val="136"/>
      </rPr>
      <t>資料來源：中央銀行。</t>
    </r>
    <phoneticPr fontId="2" type="noConversion"/>
  </si>
  <si>
    <r>
      <rPr>
        <sz val="10"/>
        <rFont val="華康粗圓體"/>
        <family val="3"/>
        <charset val="136"/>
      </rPr>
      <t>說明：</t>
    </r>
    <r>
      <rPr>
        <sz val="10"/>
        <rFont val="Arial Narrow"/>
        <family val="2"/>
      </rPr>
      <t>1.</t>
    </r>
    <r>
      <rPr>
        <sz val="10"/>
        <rFont val="華康粗圓體"/>
        <family val="3"/>
        <charset val="136"/>
      </rPr>
      <t>總機構算一單位，分行</t>
    </r>
    <r>
      <rPr>
        <sz val="10"/>
        <rFont val="Arial Narrow"/>
        <family val="2"/>
      </rPr>
      <t>(</t>
    </r>
    <r>
      <rPr>
        <sz val="10"/>
        <rFont val="華康粗圓體"/>
        <family val="3"/>
        <charset val="136"/>
      </rPr>
      <t>局、庫、社、部、公司</t>
    </r>
    <r>
      <rPr>
        <sz val="10"/>
        <rFont val="Arial Narrow"/>
        <family val="2"/>
      </rPr>
      <t>)</t>
    </r>
    <r>
      <rPr>
        <sz val="10"/>
        <rFont val="華康粗圓體"/>
        <family val="3"/>
        <charset val="136"/>
      </rPr>
      <t>等分支機構算一單位，其餘分支單位不納入統計。</t>
    </r>
    <phoneticPr fontId="2" type="noConversion"/>
  </si>
  <si>
    <r>
      <t xml:space="preserve">              2.</t>
    </r>
    <r>
      <rPr>
        <sz val="10"/>
        <rFont val="華康粗圓體"/>
        <family val="3"/>
        <charset val="136"/>
      </rPr>
      <t>中央銀行、中央存款保險公司及信用卡公司不納入統計。</t>
    </r>
    <phoneticPr fontId="2" type="noConversion"/>
  </si>
  <si>
    <r>
      <rPr>
        <sz val="10"/>
        <rFont val="華康粗圓體"/>
        <family val="3"/>
        <charset val="136"/>
      </rPr>
      <t>　</t>
    </r>
    <r>
      <rPr>
        <sz val="10"/>
        <rFont val="Arial Narrow"/>
        <family val="2"/>
      </rPr>
      <t xml:space="preserve"> </t>
    </r>
    <r>
      <rPr>
        <sz val="10"/>
        <rFont val="華康粗圓體"/>
        <family val="3"/>
        <charset val="136"/>
      </rPr>
      <t>　</t>
    </r>
    <r>
      <rPr>
        <sz val="10"/>
        <rFont val="Arial Narrow"/>
        <family val="2"/>
      </rPr>
      <t>2. Central Bank, Central Deposit Insurance Corporation and credit card companies do not count.</t>
    </r>
    <phoneticPr fontId="2" type="noConversion"/>
  </si>
  <si>
    <r>
      <t xml:space="preserve">              3.</t>
    </r>
    <r>
      <rPr>
        <sz val="10"/>
        <rFont val="華康粗圓體"/>
        <family val="3"/>
        <charset val="136"/>
      </rPr>
      <t>本國銀行及本國人壽保險公司部分不包括中華郵政公司。</t>
    </r>
    <phoneticPr fontId="2" type="noConversion"/>
  </si>
  <si>
    <r>
      <rPr>
        <sz val="10"/>
        <rFont val="華康粗圓體"/>
        <family val="3"/>
        <charset val="136"/>
      </rPr>
      <t>　</t>
    </r>
    <r>
      <rPr>
        <sz val="10"/>
        <rFont val="Arial Narrow"/>
        <family val="2"/>
      </rPr>
      <t xml:space="preserve"> </t>
    </r>
    <r>
      <rPr>
        <sz val="10"/>
        <rFont val="華康粗圓體"/>
        <family val="3"/>
        <charset val="136"/>
      </rPr>
      <t>　</t>
    </r>
    <r>
      <rPr>
        <sz val="10"/>
        <rFont val="Arial Narrow"/>
        <family val="2"/>
      </rPr>
      <t>3. Domestic banks and insurance companies excluding branches of the Chunghwa Post Company.</t>
    </r>
    <phoneticPr fontId="2" type="noConversion"/>
  </si>
  <si>
    <r>
      <t xml:space="preserve">              4.</t>
    </r>
    <r>
      <rPr>
        <sz val="10"/>
        <rFont val="華康粗圓體"/>
        <family val="3"/>
        <charset val="136"/>
      </rPr>
      <t>產物保險合作社納入本國產物保險公司計算。</t>
    </r>
    <phoneticPr fontId="2" type="noConversion"/>
  </si>
  <si>
    <r>
      <rPr>
        <sz val="10"/>
        <rFont val="華康粗圓體"/>
        <family val="3"/>
        <charset val="136"/>
      </rPr>
      <t>　</t>
    </r>
    <r>
      <rPr>
        <sz val="10"/>
        <rFont val="Arial Narrow"/>
        <family val="2"/>
      </rPr>
      <t xml:space="preserve"> </t>
    </r>
    <r>
      <rPr>
        <sz val="10"/>
        <rFont val="華康粗圓體"/>
        <family val="3"/>
        <charset val="136"/>
      </rPr>
      <t>　</t>
    </r>
    <r>
      <rPr>
        <sz val="10"/>
        <rFont val="Arial Narrow"/>
        <family val="2"/>
      </rPr>
      <t>4. Property insurance credit unions count as domestic property insurance companies.</t>
    </r>
    <phoneticPr fontId="2" type="noConversion"/>
  </si>
  <si>
    <r>
      <t xml:space="preserve">              5.</t>
    </r>
    <r>
      <rPr>
        <sz val="10"/>
        <rFont val="華康粗圓體"/>
        <family val="3"/>
        <charset val="136"/>
      </rPr>
      <t>外國銀行、外國人壽保險公司、外國產物保險公司及外國銀行駐台代表人辦事處之總機構不納入統計。</t>
    </r>
    <phoneticPr fontId="2" type="noConversion"/>
  </si>
  <si>
    <r>
      <rPr>
        <sz val="10"/>
        <rFont val="華康粗圓體"/>
        <family val="3"/>
        <charset val="136"/>
      </rPr>
      <t>　</t>
    </r>
    <r>
      <rPr>
        <sz val="10"/>
        <rFont val="Arial Narrow"/>
        <family val="2"/>
      </rPr>
      <t xml:space="preserve"> </t>
    </r>
    <r>
      <rPr>
        <sz val="10"/>
        <rFont val="華康粗圓體"/>
        <family val="3"/>
        <charset val="136"/>
      </rPr>
      <t>　</t>
    </r>
    <r>
      <rPr>
        <sz val="10"/>
        <rFont val="Arial Narrow"/>
        <family val="2"/>
      </rPr>
      <t>5. Foreign banks, life insurance companies, property insurance companies and the head offices of foreign banks' Taiwan</t>
    </r>
    <phoneticPr fontId="2" type="noConversion"/>
  </si>
  <si>
    <r>
      <t xml:space="preserve">              6.</t>
    </r>
    <r>
      <rPr>
        <sz val="10"/>
        <rFont val="華康粗圓體"/>
        <family val="3"/>
        <charset val="136"/>
      </rPr>
      <t>金融控股公司之子公司及其分支機構，如係金融機構，納入各該金融機構統計。</t>
    </r>
    <phoneticPr fontId="2" type="noConversion"/>
  </si>
  <si>
    <r>
      <rPr>
        <sz val="10"/>
        <rFont val="華康粗圓體"/>
        <family val="3"/>
        <charset val="136"/>
      </rPr>
      <t>　</t>
    </r>
    <r>
      <rPr>
        <sz val="10"/>
        <rFont val="Arial Narrow"/>
        <family val="2"/>
      </rPr>
      <t xml:space="preserve"> </t>
    </r>
    <r>
      <rPr>
        <sz val="10"/>
        <rFont val="華康粗圓體"/>
        <family val="3"/>
        <charset val="136"/>
      </rPr>
      <t>　</t>
    </r>
    <r>
      <rPr>
        <sz val="10"/>
        <rFont val="Arial Narrow"/>
        <family val="2"/>
      </rPr>
      <t>6. If the subsidiaries and affiliated companies of financial holding companies are financial institutions, they are included in their</t>
    </r>
    <phoneticPr fontId="2" type="noConversion"/>
  </si>
  <si>
    <r>
      <rPr>
        <sz val="10"/>
        <rFont val="華康粗圓體"/>
        <family val="3"/>
        <charset val="136"/>
      </rPr>
      <t>民國</t>
    </r>
    <r>
      <rPr>
        <sz val="10"/>
        <rFont val="Arial Narrow"/>
        <family val="2"/>
      </rPr>
      <t>105</t>
    </r>
    <r>
      <rPr>
        <sz val="10"/>
        <rFont val="華康粗圓體"/>
        <family val="3"/>
        <charset val="136"/>
      </rPr>
      <t>年底</t>
    </r>
    <r>
      <rPr>
        <sz val="10"/>
        <rFont val="Arial Narrow"/>
        <family val="2"/>
      </rPr>
      <t xml:space="preserve"> End of 2016</t>
    </r>
    <phoneticPr fontId="2" type="noConversion"/>
  </si>
  <si>
    <r>
      <rPr>
        <sz val="13"/>
        <rFont val="華康粗圓體"/>
        <family val="3"/>
        <charset val="136"/>
      </rPr>
      <t>表</t>
    </r>
    <r>
      <rPr>
        <sz val="13"/>
        <rFont val="Arial Narrow"/>
        <family val="2"/>
      </rPr>
      <t>6-1</t>
    </r>
    <r>
      <rPr>
        <sz val="13"/>
        <rFont val="華康粗圓體"/>
        <family val="3"/>
        <charset val="136"/>
      </rPr>
      <t>、金融機構分布</t>
    </r>
    <phoneticPr fontId="3" type="noConversion"/>
  </si>
  <si>
    <r>
      <rPr>
        <sz val="10"/>
        <rFont val="華康粗圓體"/>
        <family val="3"/>
        <charset val="136"/>
      </rPr>
      <t>單位：家</t>
    </r>
    <phoneticPr fontId="3" type="noConversion"/>
  </si>
  <si>
    <r>
      <rPr>
        <sz val="10"/>
        <rFont val="華康粗圓體"/>
        <family val="3"/>
        <charset val="136"/>
      </rPr>
      <t>年</t>
    </r>
    <r>
      <rPr>
        <sz val="10"/>
        <rFont val="Arial Narrow"/>
        <family val="2"/>
      </rPr>
      <t xml:space="preserve"> </t>
    </r>
    <r>
      <rPr>
        <sz val="10"/>
        <rFont val="華康粗圓體"/>
        <family val="3"/>
        <charset val="136"/>
      </rPr>
      <t>底</t>
    </r>
    <r>
      <rPr>
        <sz val="10"/>
        <rFont val="Arial Narrow"/>
        <family val="2"/>
      </rPr>
      <t xml:space="preserve"> </t>
    </r>
    <r>
      <rPr>
        <sz val="10"/>
        <rFont val="華康粗圓體"/>
        <family val="3"/>
        <charset val="136"/>
      </rPr>
      <t>及</t>
    </r>
    <r>
      <rPr>
        <sz val="10"/>
        <rFont val="Arial Narrow"/>
        <family val="2"/>
      </rPr>
      <t xml:space="preserve"> </t>
    </r>
    <r>
      <rPr>
        <sz val="10"/>
        <rFont val="華康粗圓體"/>
        <family val="3"/>
        <charset val="136"/>
      </rPr>
      <t>區</t>
    </r>
    <r>
      <rPr>
        <sz val="10"/>
        <rFont val="Arial Narrow"/>
        <family val="2"/>
      </rPr>
      <t xml:space="preserve"> </t>
    </r>
    <r>
      <rPr>
        <sz val="10"/>
        <rFont val="華康粗圓體"/>
        <family val="3"/>
        <charset val="136"/>
      </rPr>
      <t xml:space="preserve">別
</t>
    </r>
    <r>
      <rPr>
        <sz val="10"/>
        <rFont val="Arial Narrow"/>
        <family val="2"/>
      </rPr>
      <t>End of Year &amp; District</t>
    </r>
    <phoneticPr fontId="2" type="noConversion"/>
  </si>
  <si>
    <r>
      <rPr>
        <sz val="10"/>
        <rFont val="華康粗圓體"/>
        <family val="3"/>
        <charset val="136"/>
      </rPr>
      <t>總計</t>
    </r>
    <phoneticPr fontId="2" type="noConversion"/>
  </si>
  <si>
    <r>
      <rPr>
        <sz val="10"/>
        <rFont val="華康粗圓體"/>
        <family val="3"/>
        <charset val="136"/>
      </rPr>
      <t>本國銀行</t>
    </r>
    <phoneticPr fontId="2" type="noConversion"/>
  </si>
  <si>
    <r>
      <rPr>
        <sz val="10"/>
        <rFont val="華康粗圓體"/>
        <family val="3"/>
        <charset val="136"/>
      </rPr>
      <t>外國銀行</t>
    </r>
    <phoneticPr fontId="2" type="noConversion"/>
  </si>
  <si>
    <r>
      <rPr>
        <sz val="10"/>
        <rFont val="華康粗圓體"/>
        <family val="3"/>
        <charset val="136"/>
      </rPr>
      <t>信託投資
公　　司</t>
    </r>
    <phoneticPr fontId="2" type="noConversion"/>
  </si>
  <si>
    <r>
      <rPr>
        <sz val="10"/>
        <rFont val="華康粗圓體"/>
        <family val="3"/>
        <charset val="136"/>
      </rPr>
      <t>陸商銀行</t>
    </r>
    <phoneticPr fontId="2" type="noConversion"/>
  </si>
  <si>
    <r>
      <rPr>
        <sz val="10"/>
        <rFont val="華康粗圓體"/>
        <family val="3"/>
        <charset val="136"/>
      </rPr>
      <t>信　用
合作社</t>
    </r>
    <phoneticPr fontId="2" type="noConversion"/>
  </si>
  <si>
    <r>
      <rPr>
        <sz val="10"/>
        <rFont val="華康粗圓體"/>
        <family val="3"/>
        <charset val="136"/>
      </rPr>
      <t>農會信用部</t>
    </r>
    <phoneticPr fontId="2" type="noConversion"/>
  </si>
  <si>
    <r>
      <rPr>
        <sz val="10"/>
        <rFont val="華康粗圓體"/>
        <family val="3"/>
        <charset val="136"/>
      </rPr>
      <t>漁會信用部</t>
    </r>
    <phoneticPr fontId="2" type="noConversion"/>
  </si>
  <si>
    <r>
      <rPr>
        <sz val="10"/>
        <rFont val="華康粗圓體"/>
        <family val="3"/>
        <charset val="136"/>
      </rPr>
      <t>票券金融
公　　司</t>
    </r>
    <phoneticPr fontId="2" type="noConversion"/>
  </si>
  <si>
    <r>
      <rPr>
        <sz val="10"/>
        <rFont val="華康粗圓體"/>
        <family val="3"/>
        <charset val="136"/>
      </rPr>
      <t>證券金融
公　　司</t>
    </r>
    <phoneticPr fontId="2" type="noConversion"/>
  </si>
  <si>
    <r>
      <rPr>
        <sz val="10"/>
        <rFont val="華康粗圓體"/>
        <family val="3"/>
        <charset val="136"/>
      </rPr>
      <t>本國壽險
公　　司</t>
    </r>
    <phoneticPr fontId="2" type="noConversion"/>
  </si>
  <si>
    <r>
      <rPr>
        <sz val="10"/>
        <rFont val="華康粗圓體"/>
        <family val="3"/>
        <charset val="136"/>
      </rPr>
      <t>本國產險
公　　司</t>
    </r>
    <phoneticPr fontId="2" type="noConversion"/>
  </si>
  <si>
    <r>
      <rPr>
        <sz val="10"/>
        <rFont val="華康粗圓體"/>
        <family val="3"/>
        <charset val="136"/>
      </rPr>
      <t>外國壽險
公　　司</t>
    </r>
    <phoneticPr fontId="2" type="noConversion"/>
  </si>
  <si>
    <r>
      <rPr>
        <sz val="10"/>
        <rFont val="華康粗圓體"/>
        <family val="3"/>
        <charset val="136"/>
      </rPr>
      <t>外國產險
公　　司</t>
    </r>
    <phoneticPr fontId="2" type="noConversion"/>
  </si>
  <si>
    <r>
      <rPr>
        <sz val="10"/>
        <rFont val="華康粗圓體"/>
        <family val="3"/>
        <charset val="136"/>
      </rPr>
      <t>再保險
公</t>
    </r>
    <r>
      <rPr>
        <sz val="10"/>
        <rFont val="Arial Narrow"/>
        <family val="2"/>
      </rPr>
      <t xml:space="preserve">  </t>
    </r>
    <r>
      <rPr>
        <sz val="10"/>
        <rFont val="華康粗圓體"/>
        <family val="3"/>
        <charset val="136"/>
      </rPr>
      <t>司</t>
    </r>
    <phoneticPr fontId="2" type="noConversion"/>
  </si>
  <si>
    <r>
      <rPr>
        <sz val="10"/>
        <rFont val="華康粗圓體"/>
        <family val="3"/>
        <charset val="136"/>
      </rPr>
      <t>金融控股
公</t>
    </r>
    <r>
      <rPr>
        <sz val="10"/>
        <rFont val="Arial Narrow"/>
        <family val="2"/>
      </rPr>
      <t xml:space="preserve">    </t>
    </r>
    <r>
      <rPr>
        <sz val="10"/>
        <rFont val="華康粗圓體"/>
        <family val="3"/>
        <charset val="136"/>
      </rPr>
      <t>司</t>
    </r>
    <phoneticPr fontId="2" type="noConversion"/>
  </si>
  <si>
    <r>
      <rPr>
        <sz val="10"/>
        <rFont val="華康粗圓體"/>
        <family val="3"/>
        <charset val="136"/>
      </rPr>
      <t>民國</t>
    </r>
    <r>
      <rPr>
        <sz val="10"/>
        <rFont val="Arial Narrow"/>
        <family val="2"/>
      </rPr>
      <t>104</t>
    </r>
    <r>
      <rPr>
        <sz val="10"/>
        <rFont val="華康粗圓體"/>
        <family val="3"/>
        <charset val="136"/>
      </rPr>
      <t>年底</t>
    </r>
    <r>
      <rPr>
        <sz val="10"/>
        <rFont val="Arial Narrow"/>
        <family val="2"/>
      </rPr>
      <t xml:space="preserve"> End of 2015</t>
    </r>
  </si>
  <si>
    <r>
      <rPr>
        <sz val="10"/>
        <rFont val="華康粗圓體"/>
        <family val="3"/>
        <charset val="136"/>
      </rPr>
      <t>民國</t>
    </r>
    <r>
      <rPr>
        <sz val="10"/>
        <rFont val="Arial Narrow"/>
        <family val="2"/>
      </rPr>
      <t>105</t>
    </r>
    <r>
      <rPr>
        <sz val="10"/>
        <rFont val="華康粗圓體"/>
        <family val="3"/>
        <charset val="136"/>
      </rPr>
      <t>年</t>
    </r>
    <r>
      <rPr>
        <sz val="10"/>
        <rFont val="Arial Narrow"/>
        <family val="2"/>
      </rPr>
      <t xml:space="preserve">  2016</t>
    </r>
    <phoneticPr fontId="2" type="noConversion"/>
  </si>
  <si>
    <r>
      <rPr>
        <sz val="10"/>
        <rFont val="華康粗圓體"/>
        <family val="3"/>
        <charset val="136"/>
      </rPr>
      <t>　　</t>
    </r>
    <r>
      <rPr>
        <sz val="10"/>
        <rFont val="Arial Narrow"/>
        <family val="2"/>
      </rPr>
      <t>6</t>
    </r>
    <r>
      <rPr>
        <sz val="10"/>
        <rFont val="華康粗圓體"/>
        <family val="3"/>
        <charset val="136"/>
      </rPr>
      <t>月底</t>
    </r>
    <r>
      <rPr>
        <sz val="10"/>
        <rFont val="Arial Narrow"/>
        <family val="2"/>
      </rPr>
      <t xml:space="preserve">   End of June</t>
    </r>
    <phoneticPr fontId="2" type="noConversion"/>
  </si>
  <si>
    <r>
      <rPr>
        <sz val="10"/>
        <rFont val="華康粗圓體"/>
        <family val="3"/>
        <charset val="136"/>
      </rPr>
      <t>　　</t>
    </r>
    <r>
      <rPr>
        <sz val="10"/>
        <rFont val="Arial Narrow"/>
        <family val="2"/>
      </rPr>
      <t>12</t>
    </r>
    <r>
      <rPr>
        <sz val="10"/>
        <rFont val="華康粗圓體"/>
        <family val="3"/>
        <charset val="136"/>
      </rPr>
      <t>月底</t>
    </r>
    <r>
      <rPr>
        <sz val="10"/>
        <rFont val="Arial Narrow"/>
        <family val="2"/>
      </rPr>
      <t xml:space="preserve">  End of December</t>
    </r>
    <phoneticPr fontId="2" type="noConversion"/>
  </si>
  <si>
    <r>
      <rPr>
        <sz val="10"/>
        <rFont val="華康粗圓體"/>
        <family val="3"/>
        <charset val="136"/>
      </rPr>
      <t>資料來源：行政院金融監督管理委員會銀行局。</t>
    </r>
    <phoneticPr fontId="3" type="noConversion"/>
  </si>
  <si>
    <r>
      <rPr>
        <sz val="10"/>
        <rFont val="華康粗圓體"/>
        <family val="3"/>
        <charset val="136"/>
      </rPr>
      <t>說明：</t>
    </r>
    <r>
      <rPr>
        <sz val="10"/>
        <rFont val="Arial Narrow"/>
        <family val="2"/>
      </rPr>
      <t>1.</t>
    </r>
    <r>
      <rPr>
        <sz val="10"/>
        <rFont val="華康粗圓體"/>
        <family val="3"/>
        <charset val="136"/>
      </rPr>
      <t>本國銀行存款餘額含郵匯轉存款。</t>
    </r>
    <phoneticPr fontId="2" type="noConversion"/>
  </si>
  <si>
    <r>
      <rPr>
        <sz val="10"/>
        <rFont val="華康粗圓體"/>
        <family val="3"/>
        <charset val="136"/>
      </rPr>
      <t>單位：億元</t>
    </r>
    <phoneticPr fontId="3" type="noConversion"/>
  </si>
  <si>
    <r>
      <rPr>
        <sz val="10"/>
        <rFont val="華康粗圓體"/>
        <family val="3"/>
        <charset val="136"/>
      </rPr>
      <t xml:space="preserve">年（月）底別
</t>
    </r>
    <r>
      <rPr>
        <sz val="10"/>
        <rFont val="Arial Narrow"/>
        <family val="2"/>
      </rPr>
      <t>End of Year (Month)</t>
    </r>
    <phoneticPr fontId="3" type="noConversion"/>
  </si>
  <si>
    <r>
      <rPr>
        <sz val="10"/>
        <rFont val="華康粗圓體"/>
        <family val="3"/>
        <charset val="136"/>
      </rPr>
      <t xml:space="preserve">存款餘額
</t>
    </r>
    <r>
      <rPr>
        <sz val="10"/>
        <rFont val="Arial Narrow"/>
        <family val="2"/>
      </rPr>
      <t>Balance of Deposits</t>
    </r>
    <phoneticPr fontId="2" type="noConversion"/>
  </si>
  <si>
    <r>
      <rPr>
        <sz val="10"/>
        <rFont val="華康粗圓體"/>
        <family val="3"/>
        <charset val="136"/>
      </rPr>
      <t xml:space="preserve">放款餘額
</t>
    </r>
    <r>
      <rPr>
        <sz val="10"/>
        <rFont val="Arial Narrow"/>
        <family val="2"/>
      </rPr>
      <t>Balance of Loans</t>
    </r>
    <phoneticPr fontId="2" type="noConversion"/>
  </si>
  <si>
    <r>
      <rPr>
        <sz val="10"/>
        <rFont val="華康粗圓體"/>
        <family val="3"/>
        <charset val="136"/>
      </rPr>
      <t>外國銀行
在臺分行</t>
    </r>
    <phoneticPr fontId="2" type="noConversion"/>
  </si>
  <si>
    <r>
      <rPr>
        <sz val="10"/>
        <rFont val="華康粗圓體"/>
        <family val="3"/>
        <charset val="136"/>
      </rPr>
      <t>大陸地區銀行在臺分行</t>
    </r>
    <phoneticPr fontId="2" type="noConversion"/>
  </si>
  <si>
    <r>
      <rPr>
        <sz val="10"/>
        <rFont val="華康粗圓體"/>
        <family val="3"/>
        <charset val="136"/>
      </rPr>
      <t>信</t>
    </r>
    <r>
      <rPr>
        <sz val="10"/>
        <rFont val="Arial Narrow"/>
        <family val="2"/>
      </rPr>
      <t xml:space="preserve">  </t>
    </r>
    <r>
      <rPr>
        <sz val="10"/>
        <rFont val="華康粗圓體"/>
        <family val="3"/>
        <charset val="136"/>
      </rPr>
      <t>用
合作社</t>
    </r>
    <phoneticPr fontId="2" type="noConversion"/>
  </si>
  <si>
    <r>
      <rPr>
        <sz val="10"/>
        <rFont val="華康粗圓體"/>
        <family val="3"/>
        <charset val="136"/>
      </rPr>
      <t>中華郵政
公司</t>
    </r>
    <phoneticPr fontId="2" type="noConversion"/>
  </si>
  <si>
    <r>
      <rPr>
        <sz val="10"/>
        <rFont val="華康粗圓體"/>
        <family val="3"/>
        <charset val="136"/>
      </rPr>
      <t>大陸地區銀行
在臺分行</t>
    </r>
    <phoneticPr fontId="2" type="noConversion"/>
  </si>
  <si>
    <r>
      <rPr>
        <sz val="10"/>
        <rFont val="華康粗圓體"/>
        <family val="3"/>
        <charset val="136"/>
      </rPr>
      <t>信用合作社</t>
    </r>
    <phoneticPr fontId="2" type="noConversion"/>
  </si>
  <si>
    <r>
      <rPr>
        <sz val="10"/>
        <rFont val="華康粗圓體"/>
        <family val="3"/>
        <charset val="136"/>
      </rPr>
      <t>民國</t>
    </r>
    <r>
      <rPr>
        <sz val="10"/>
        <rFont val="Arial Narrow"/>
        <family val="2"/>
      </rPr>
      <t>96</t>
    </r>
    <r>
      <rPr>
        <sz val="10"/>
        <rFont val="華康粗圓體"/>
        <family val="3"/>
        <charset val="136"/>
      </rPr>
      <t>年</t>
    </r>
    <r>
      <rPr>
        <sz val="10"/>
        <rFont val="Arial Narrow"/>
        <family val="2"/>
      </rPr>
      <t xml:space="preserve">    2007</t>
    </r>
  </si>
  <si>
    <r>
      <rPr>
        <sz val="10"/>
        <rFont val="華康粗圓體"/>
        <family val="3"/>
        <charset val="136"/>
      </rPr>
      <t>　　</t>
    </r>
    <r>
      <rPr>
        <sz val="10"/>
        <rFont val="Arial Narrow"/>
        <family val="2"/>
      </rPr>
      <t>6</t>
    </r>
    <r>
      <rPr>
        <sz val="10"/>
        <rFont val="華康粗圓體"/>
        <family val="3"/>
        <charset val="136"/>
      </rPr>
      <t>月底</t>
    </r>
    <r>
      <rPr>
        <sz val="10"/>
        <rFont val="Arial Narrow"/>
        <family val="2"/>
      </rPr>
      <t xml:space="preserve">   End of June</t>
    </r>
  </si>
  <si>
    <r>
      <rPr>
        <sz val="10"/>
        <rFont val="華康粗圓體"/>
        <family val="3"/>
        <charset val="136"/>
      </rPr>
      <t>　　</t>
    </r>
    <r>
      <rPr>
        <sz val="10"/>
        <rFont val="Arial Narrow"/>
        <family val="2"/>
      </rPr>
      <t>12</t>
    </r>
    <r>
      <rPr>
        <sz val="10"/>
        <rFont val="華康粗圓體"/>
        <family val="3"/>
        <charset val="136"/>
      </rPr>
      <t>月底</t>
    </r>
    <r>
      <rPr>
        <sz val="10"/>
        <rFont val="Arial Narrow"/>
        <family val="2"/>
      </rPr>
      <t xml:space="preserve">  End of December</t>
    </r>
  </si>
  <si>
    <r>
      <rPr>
        <sz val="10"/>
        <rFont val="華康粗圓體"/>
        <family val="3"/>
        <charset val="136"/>
      </rPr>
      <t>民國</t>
    </r>
    <r>
      <rPr>
        <sz val="10"/>
        <rFont val="Arial Narrow"/>
        <family val="2"/>
      </rPr>
      <t>97</t>
    </r>
    <r>
      <rPr>
        <sz val="10"/>
        <rFont val="華康粗圓體"/>
        <family val="3"/>
        <charset val="136"/>
      </rPr>
      <t>年</t>
    </r>
    <r>
      <rPr>
        <sz val="10"/>
        <rFont val="Arial Narrow"/>
        <family val="2"/>
      </rPr>
      <t xml:space="preserve">    2008</t>
    </r>
  </si>
  <si>
    <r>
      <rPr>
        <sz val="10"/>
        <rFont val="華康粗圓體"/>
        <family val="3"/>
        <charset val="136"/>
      </rPr>
      <t>民國</t>
    </r>
    <r>
      <rPr>
        <sz val="10"/>
        <rFont val="Arial Narrow"/>
        <family val="2"/>
      </rPr>
      <t>98</t>
    </r>
    <r>
      <rPr>
        <sz val="10"/>
        <rFont val="華康粗圓體"/>
        <family val="3"/>
        <charset val="136"/>
      </rPr>
      <t>年</t>
    </r>
    <r>
      <rPr>
        <sz val="10"/>
        <rFont val="Arial Narrow"/>
        <family val="2"/>
      </rPr>
      <t xml:space="preserve">    2009</t>
    </r>
  </si>
  <si>
    <r>
      <rPr>
        <sz val="10"/>
        <rFont val="華康粗圓體"/>
        <family val="3"/>
        <charset val="136"/>
      </rPr>
      <t>民國</t>
    </r>
    <r>
      <rPr>
        <sz val="10"/>
        <rFont val="Arial Narrow"/>
        <family val="2"/>
      </rPr>
      <t>99</t>
    </r>
    <r>
      <rPr>
        <sz val="10"/>
        <rFont val="華康粗圓體"/>
        <family val="3"/>
        <charset val="136"/>
      </rPr>
      <t>年</t>
    </r>
    <r>
      <rPr>
        <sz val="10"/>
        <rFont val="Arial Narrow"/>
        <family val="2"/>
      </rPr>
      <t xml:space="preserve">    2010</t>
    </r>
  </si>
  <si>
    <r>
      <rPr>
        <sz val="10"/>
        <rFont val="華康粗圓體"/>
        <family val="3"/>
        <charset val="136"/>
      </rPr>
      <t>民國</t>
    </r>
    <r>
      <rPr>
        <sz val="10"/>
        <rFont val="Arial Narrow"/>
        <family val="2"/>
      </rPr>
      <t>100</t>
    </r>
    <r>
      <rPr>
        <sz val="10"/>
        <rFont val="華康粗圓體"/>
        <family val="3"/>
        <charset val="136"/>
      </rPr>
      <t>年</t>
    </r>
    <r>
      <rPr>
        <sz val="10"/>
        <rFont val="Arial Narrow"/>
        <family val="2"/>
      </rPr>
      <t xml:space="preserve">   2011</t>
    </r>
  </si>
  <si>
    <r>
      <rPr>
        <sz val="10"/>
        <rFont val="華康粗圓體"/>
        <family val="3"/>
        <charset val="136"/>
      </rPr>
      <t>民國</t>
    </r>
    <r>
      <rPr>
        <sz val="10"/>
        <rFont val="Arial Narrow"/>
        <family val="2"/>
      </rPr>
      <t>101</t>
    </r>
    <r>
      <rPr>
        <sz val="10"/>
        <rFont val="華康粗圓體"/>
        <family val="3"/>
        <charset val="136"/>
      </rPr>
      <t>年</t>
    </r>
    <r>
      <rPr>
        <sz val="10"/>
        <rFont val="Arial Narrow"/>
        <family val="2"/>
      </rPr>
      <t xml:space="preserve">  2012</t>
    </r>
  </si>
  <si>
    <r>
      <rPr>
        <sz val="10"/>
        <rFont val="華康粗圓體"/>
        <family val="3"/>
        <charset val="136"/>
      </rPr>
      <t>民國</t>
    </r>
    <r>
      <rPr>
        <sz val="10"/>
        <rFont val="Arial Narrow"/>
        <family val="2"/>
      </rPr>
      <t>102</t>
    </r>
    <r>
      <rPr>
        <sz val="10"/>
        <rFont val="華康粗圓體"/>
        <family val="3"/>
        <charset val="136"/>
      </rPr>
      <t>年</t>
    </r>
    <r>
      <rPr>
        <sz val="10"/>
        <rFont val="Arial Narrow"/>
        <family val="2"/>
      </rPr>
      <t xml:space="preserve">  2013</t>
    </r>
  </si>
  <si>
    <r>
      <rPr>
        <sz val="10"/>
        <rFont val="華康粗圓體"/>
        <family val="3"/>
        <charset val="136"/>
      </rPr>
      <t>民國</t>
    </r>
    <r>
      <rPr>
        <sz val="10"/>
        <rFont val="Arial Narrow"/>
        <family val="2"/>
      </rPr>
      <t>103</t>
    </r>
    <r>
      <rPr>
        <sz val="10"/>
        <rFont val="華康粗圓體"/>
        <family val="3"/>
        <charset val="136"/>
      </rPr>
      <t>年</t>
    </r>
    <r>
      <rPr>
        <sz val="10"/>
        <rFont val="Arial Narrow"/>
        <family val="2"/>
      </rPr>
      <t xml:space="preserve">  2014</t>
    </r>
  </si>
  <si>
    <r>
      <rPr>
        <sz val="10"/>
        <rFont val="華康粗圓體"/>
        <family val="3"/>
        <charset val="136"/>
      </rPr>
      <t>民國</t>
    </r>
    <r>
      <rPr>
        <sz val="10"/>
        <rFont val="Arial Narrow"/>
        <family val="2"/>
      </rPr>
      <t>104</t>
    </r>
    <r>
      <rPr>
        <sz val="10"/>
        <rFont val="華康粗圓體"/>
        <family val="3"/>
        <charset val="136"/>
      </rPr>
      <t>年</t>
    </r>
    <r>
      <rPr>
        <sz val="10"/>
        <rFont val="Arial Narrow"/>
        <family val="2"/>
      </rPr>
      <t xml:space="preserve">  2015</t>
    </r>
  </si>
  <si>
    <r>
      <rPr>
        <sz val="13"/>
        <rFont val="華康粗圓體"/>
        <family val="3"/>
        <charset val="136"/>
      </rPr>
      <t>表</t>
    </r>
    <r>
      <rPr>
        <sz val="13"/>
        <rFont val="Arial Narrow"/>
        <family val="2"/>
      </rPr>
      <t>6-2</t>
    </r>
    <r>
      <rPr>
        <sz val="13"/>
        <rFont val="華康粗圓體"/>
        <family val="3"/>
        <charset val="136"/>
      </rPr>
      <t>、主要金融機構存、放款餘額</t>
    </r>
    <phoneticPr fontId="3" type="noConversion"/>
  </si>
  <si>
    <r>
      <rPr>
        <sz val="10"/>
        <rFont val="華康粗圓體"/>
        <family val="3"/>
        <charset val="136"/>
      </rPr>
      <t>　　　</t>
    </r>
    <r>
      <rPr>
        <sz val="10"/>
        <rFont val="Arial Narrow"/>
        <family val="2"/>
      </rPr>
      <t>2.97</t>
    </r>
    <r>
      <rPr>
        <sz val="10"/>
        <rFont val="華康粗圓體"/>
        <family val="3"/>
        <charset val="136"/>
      </rPr>
      <t>年</t>
    </r>
    <r>
      <rPr>
        <sz val="10"/>
        <rFont val="Arial Narrow"/>
        <family val="2"/>
      </rPr>
      <t>12</t>
    </r>
    <r>
      <rPr>
        <sz val="10"/>
        <rFont val="華康粗圓體"/>
        <family val="3"/>
        <charset val="136"/>
      </rPr>
      <t>月起無信託投資公司。</t>
    </r>
    <phoneticPr fontId="2" type="noConversion"/>
  </si>
  <si>
    <t xml:space="preserve">           2.As from December 2008, Investment and Trust Companies are no longer exist.</t>
    <phoneticPr fontId="2" type="noConversion"/>
  </si>
  <si>
    <r>
      <t xml:space="preserve">              7.97</t>
    </r>
    <r>
      <rPr>
        <sz val="10"/>
        <rFont val="華康粗圓體"/>
        <family val="3"/>
        <charset val="136"/>
      </rPr>
      <t>年起無信託投資公司。</t>
    </r>
    <phoneticPr fontId="2" type="noConversion"/>
  </si>
  <si>
    <r>
      <rPr>
        <sz val="10"/>
        <rFont val="華康粗圓體"/>
        <family val="3"/>
        <charset val="136"/>
      </rPr>
      <t>　</t>
    </r>
    <r>
      <rPr>
        <sz val="10"/>
        <rFont val="Arial Narrow"/>
        <family val="2"/>
      </rPr>
      <t xml:space="preserve"> </t>
    </r>
    <r>
      <rPr>
        <sz val="10"/>
        <rFont val="華康粗圓體"/>
        <family val="3"/>
        <charset val="136"/>
      </rPr>
      <t>　</t>
    </r>
    <r>
      <rPr>
        <sz val="10"/>
        <rFont val="Arial Narrow"/>
        <family val="2"/>
      </rPr>
      <t>7. As from 2008, Investment and Trust Companies are no longer exist.</t>
    </r>
    <phoneticPr fontId="2" type="noConversion"/>
  </si>
  <si>
    <t>-</t>
    <phoneticPr fontId="2" type="noConversion"/>
  </si>
  <si>
    <r>
      <t>105</t>
    </r>
    <r>
      <rPr>
        <sz val="10"/>
        <rFont val="華康粗圓體"/>
        <family val="3"/>
        <charset val="136"/>
      </rPr>
      <t>年度</t>
    </r>
    <r>
      <rPr>
        <sz val="10"/>
        <rFont val="Arial Narrow"/>
        <family val="2"/>
      </rPr>
      <t xml:space="preserve">  2016</t>
    </r>
    <phoneticPr fontId="2" type="noConversion"/>
  </si>
  <si>
    <r>
      <t xml:space="preserve">    1</t>
    </r>
    <r>
      <rPr>
        <sz val="10"/>
        <rFont val="華康粗圓體"/>
        <family val="3"/>
        <charset val="136"/>
      </rPr>
      <t>月</t>
    </r>
    <r>
      <rPr>
        <sz val="10"/>
        <rFont val="Arial Narrow"/>
        <family val="2"/>
      </rPr>
      <t xml:space="preserve"> January</t>
    </r>
  </si>
  <si>
    <r>
      <t xml:space="preserve">    2</t>
    </r>
    <r>
      <rPr>
        <sz val="10"/>
        <rFont val="華康粗圓體"/>
        <family val="3"/>
        <charset val="136"/>
      </rPr>
      <t>月</t>
    </r>
    <r>
      <rPr>
        <sz val="10"/>
        <rFont val="Arial Narrow"/>
        <family val="2"/>
      </rPr>
      <t xml:space="preserve"> February</t>
    </r>
  </si>
  <si>
    <r>
      <t xml:space="preserve">    3</t>
    </r>
    <r>
      <rPr>
        <sz val="10"/>
        <rFont val="華康粗圓體"/>
        <family val="3"/>
        <charset val="136"/>
      </rPr>
      <t>月</t>
    </r>
    <r>
      <rPr>
        <sz val="10"/>
        <rFont val="Arial Narrow"/>
        <family val="2"/>
      </rPr>
      <t xml:space="preserve"> March</t>
    </r>
  </si>
  <si>
    <r>
      <t xml:space="preserve">    4</t>
    </r>
    <r>
      <rPr>
        <sz val="10"/>
        <rFont val="華康粗圓體"/>
        <family val="3"/>
        <charset val="136"/>
      </rPr>
      <t>月</t>
    </r>
    <r>
      <rPr>
        <sz val="10"/>
        <rFont val="Arial Narrow"/>
        <family val="2"/>
      </rPr>
      <t xml:space="preserve"> April</t>
    </r>
  </si>
  <si>
    <r>
      <t xml:space="preserve">    5</t>
    </r>
    <r>
      <rPr>
        <sz val="10"/>
        <rFont val="華康粗圓體"/>
        <family val="3"/>
        <charset val="136"/>
      </rPr>
      <t>月</t>
    </r>
    <r>
      <rPr>
        <sz val="10"/>
        <rFont val="Arial Narrow"/>
        <family val="2"/>
      </rPr>
      <t xml:space="preserve"> May</t>
    </r>
  </si>
  <si>
    <r>
      <t xml:space="preserve">    6</t>
    </r>
    <r>
      <rPr>
        <sz val="10"/>
        <rFont val="華康粗圓體"/>
        <family val="3"/>
        <charset val="136"/>
      </rPr>
      <t>月</t>
    </r>
    <r>
      <rPr>
        <sz val="10"/>
        <rFont val="Arial Narrow"/>
        <family val="2"/>
      </rPr>
      <t xml:space="preserve"> June</t>
    </r>
  </si>
  <si>
    <r>
      <t xml:space="preserve">    7</t>
    </r>
    <r>
      <rPr>
        <sz val="10"/>
        <rFont val="華康粗圓體"/>
        <family val="3"/>
        <charset val="136"/>
      </rPr>
      <t>月</t>
    </r>
    <r>
      <rPr>
        <sz val="10"/>
        <rFont val="Arial Narrow"/>
        <family val="2"/>
      </rPr>
      <t xml:space="preserve"> July</t>
    </r>
  </si>
  <si>
    <r>
      <t xml:space="preserve">    8</t>
    </r>
    <r>
      <rPr>
        <sz val="10"/>
        <rFont val="華康粗圓體"/>
        <family val="3"/>
        <charset val="136"/>
      </rPr>
      <t>月</t>
    </r>
    <r>
      <rPr>
        <sz val="10"/>
        <rFont val="Arial Narrow"/>
        <family val="2"/>
      </rPr>
      <t xml:space="preserve"> August</t>
    </r>
  </si>
  <si>
    <r>
      <t xml:space="preserve">    9</t>
    </r>
    <r>
      <rPr>
        <sz val="10"/>
        <rFont val="華康粗圓體"/>
        <family val="3"/>
        <charset val="136"/>
      </rPr>
      <t>月</t>
    </r>
    <r>
      <rPr>
        <sz val="10"/>
        <rFont val="Arial Narrow"/>
        <family val="2"/>
      </rPr>
      <t xml:space="preserve"> September</t>
    </r>
  </si>
  <si>
    <r>
      <t xml:space="preserve">    10</t>
    </r>
    <r>
      <rPr>
        <sz val="10"/>
        <rFont val="華康粗圓體"/>
        <family val="3"/>
        <charset val="136"/>
      </rPr>
      <t>月</t>
    </r>
    <r>
      <rPr>
        <sz val="10"/>
        <rFont val="Arial Narrow"/>
        <family val="2"/>
      </rPr>
      <t xml:space="preserve"> October</t>
    </r>
  </si>
  <si>
    <r>
      <t xml:space="preserve">    11</t>
    </r>
    <r>
      <rPr>
        <sz val="10"/>
        <rFont val="華康粗圓體"/>
        <family val="3"/>
        <charset val="136"/>
      </rPr>
      <t>月</t>
    </r>
    <r>
      <rPr>
        <sz val="10"/>
        <rFont val="Arial Narrow"/>
        <family val="2"/>
      </rPr>
      <t xml:space="preserve"> November</t>
    </r>
  </si>
  <si>
    <r>
      <t xml:space="preserve">    12</t>
    </r>
    <r>
      <rPr>
        <sz val="10"/>
        <rFont val="華康粗圓體"/>
        <family val="3"/>
        <charset val="136"/>
      </rPr>
      <t>月</t>
    </r>
    <r>
      <rPr>
        <sz val="10"/>
        <rFont val="Arial Narrow"/>
        <family val="2"/>
      </rPr>
      <t xml:space="preserve"> December</t>
    </r>
  </si>
  <si>
    <t>-</t>
    <phoneticPr fontId="2" type="noConversion"/>
  </si>
  <si>
    <r>
      <rPr>
        <sz val="10"/>
        <rFont val="華康粗圓體"/>
        <family val="3"/>
        <charset val="136"/>
      </rPr>
      <t xml:space="preserve">年度及月別
</t>
    </r>
    <r>
      <rPr>
        <sz val="10"/>
        <rFont val="Arial Narrow"/>
        <family val="2"/>
      </rPr>
      <t>Fiscal Year &amp; Month</t>
    </r>
    <phoneticPr fontId="2" type="noConversion"/>
  </si>
  <si>
    <r>
      <rPr>
        <sz val="10"/>
        <rFont val="華康粗圓體"/>
        <family val="3"/>
        <charset val="136"/>
      </rPr>
      <t>本年度收入</t>
    </r>
    <phoneticPr fontId="3" type="noConversion"/>
  </si>
  <si>
    <r>
      <rPr>
        <sz val="10"/>
        <rFont val="華康粗圓體"/>
        <family val="3"/>
        <charset val="136"/>
      </rPr>
      <t>以前年度
收　　入</t>
    </r>
    <phoneticPr fontId="3" type="noConversion"/>
  </si>
  <si>
    <r>
      <rPr>
        <sz val="10"/>
        <rFont val="華康粗圓體"/>
        <family val="3"/>
        <charset val="136"/>
      </rPr>
      <t>預</t>
    </r>
    <r>
      <rPr>
        <sz val="10"/>
        <rFont val="Arial Narrow"/>
        <family val="2"/>
      </rPr>
      <t xml:space="preserve"> </t>
    </r>
    <r>
      <rPr>
        <sz val="10"/>
        <rFont val="華康粗圓體"/>
        <family val="3"/>
        <charset val="136"/>
      </rPr>
      <t>算</t>
    </r>
    <r>
      <rPr>
        <sz val="10"/>
        <rFont val="Arial Narrow"/>
        <family val="2"/>
      </rPr>
      <t xml:space="preserve"> </t>
    </r>
    <r>
      <rPr>
        <sz val="10"/>
        <rFont val="華康粗圓體"/>
        <family val="3"/>
        <charset val="136"/>
      </rPr>
      <t>外
收</t>
    </r>
    <r>
      <rPr>
        <sz val="10"/>
        <rFont val="Arial Narrow"/>
        <family val="2"/>
      </rPr>
      <t xml:space="preserve">   </t>
    </r>
    <r>
      <rPr>
        <sz val="10"/>
        <rFont val="華康粗圓體"/>
        <family val="3"/>
        <charset val="136"/>
      </rPr>
      <t>入</t>
    </r>
    <phoneticPr fontId="3" type="noConversion"/>
  </si>
  <si>
    <r>
      <rPr>
        <sz val="10"/>
        <rFont val="華康粗圓體"/>
        <family val="3"/>
        <charset val="136"/>
      </rPr>
      <t>特別預算
收　　入</t>
    </r>
    <phoneticPr fontId="3" type="noConversion"/>
  </si>
  <si>
    <r>
      <rPr>
        <sz val="10"/>
        <rFont val="華康粗圓體"/>
        <family val="3"/>
        <charset val="136"/>
      </rPr>
      <t>合　計</t>
    </r>
    <phoneticPr fontId="3" type="noConversion"/>
  </si>
  <si>
    <r>
      <rPr>
        <sz val="10"/>
        <rFont val="華康粗圓體"/>
        <family val="3"/>
        <charset val="136"/>
      </rPr>
      <t>稅課收入</t>
    </r>
    <phoneticPr fontId="3" type="noConversion"/>
  </si>
  <si>
    <r>
      <rPr>
        <sz val="10"/>
        <rFont val="華康粗圓體"/>
        <family val="3"/>
        <charset val="136"/>
      </rPr>
      <t>工程受益費
收　　　入</t>
    </r>
    <phoneticPr fontId="3" type="noConversion"/>
  </si>
  <si>
    <r>
      <rPr>
        <sz val="10"/>
        <rFont val="華康粗圓體"/>
        <family val="3"/>
        <charset val="136"/>
      </rPr>
      <t>罰款及賠償
收　　　入</t>
    </r>
    <phoneticPr fontId="3" type="noConversion"/>
  </si>
  <si>
    <r>
      <rPr>
        <sz val="10"/>
        <rFont val="華康粗圓體"/>
        <family val="3"/>
        <charset val="136"/>
      </rPr>
      <t>規費收入</t>
    </r>
    <phoneticPr fontId="3" type="noConversion"/>
  </si>
  <si>
    <r>
      <rPr>
        <sz val="10"/>
        <rFont val="華康粗圓體"/>
        <family val="3"/>
        <charset val="136"/>
      </rPr>
      <t>信託管理
收　　入</t>
    </r>
    <phoneticPr fontId="3" type="noConversion"/>
  </si>
  <si>
    <r>
      <rPr>
        <sz val="10"/>
        <rFont val="華康粗圓體"/>
        <family val="3"/>
        <charset val="136"/>
      </rPr>
      <t>財產收入</t>
    </r>
    <phoneticPr fontId="3" type="noConversion"/>
  </si>
  <si>
    <r>
      <rPr>
        <sz val="10"/>
        <rFont val="華康粗圓體"/>
        <family val="3"/>
        <charset val="136"/>
      </rPr>
      <t>營業盈餘及
事業收入</t>
    </r>
    <phoneticPr fontId="3" type="noConversion"/>
  </si>
  <si>
    <r>
      <rPr>
        <sz val="10"/>
        <rFont val="華康粗圓體"/>
        <family val="3"/>
        <charset val="136"/>
      </rPr>
      <t>補</t>
    </r>
    <r>
      <rPr>
        <sz val="10"/>
        <rFont val="Arial Narrow"/>
        <family val="2"/>
      </rPr>
      <t xml:space="preserve">  </t>
    </r>
    <r>
      <rPr>
        <sz val="10"/>
        <rFont val="華康粗圓體"/>
        <family val="3"/>
        <charset val="136"/>
      </rPr>
      <t>助</t>
    </r>
    <r>
      <rPr>
        <sz val="10"/>
        <rFont val="Arial Narrow"/>
        <family val="2"/>
      </rPr>
      <t xml:space="preserve">  </t>
    </r>
    <r>
      <rPr>
        <sz val="10"/>
        <rFont val="華康粗圓體"/>
        <family val="3"/>
        <charset val="136"/>
      </rPr>
      <t>及</t>
    </r>
    <r>
      <rPr>
        <sz val="10"/>
        <rFont val="Arial Narrow"/>
        <family val="2"/>
      </rPr>
      <t xml:space="preserve"> 
</t>
    </r>
    <r>
      <rPr>
        <sz val="10"/>
        <rFont val="華康粗圓體"/>
        <family val="3"/>
        <charset val="136"/>
      </rPr>
      <t>協助收入</t>
    </r>
    <phoneticPr fontId="3" type="noConversion"/>
  </si>
  <si>
    <r>
      <rPr>
        <sz val="10"/>
        <rFont val="華康粗圓體"/>
        <family val="3"/>
        <charset val="136"/>
      </rPr>
      <t>捐</t>
    </r>
    <r>
      <rPr>
        <sz val="10"/>
        <rFont val="Arial Narrow"/>
        <family val="2"/>
      </rPr>
      <t xml:space="preserve">  </t>
    </r>
    <r>
      <rPr>
        <sz val="10"/>
        <rFont val="華康粗圓體"/>
        <family val="3"/>
        <charset val="136"/>
      </rPr>
      <t>獻</t>
    </r>
    <r>
      <rPr>
        <sz val="10"/>
        <rFont val="Arial Narrow"/>
        <family val="2"/>
      </rPr>
      <t xml:space="preserve">  </t>
    </r>
    <r>
      <rPr>
        <sz val="10"/>
        <rFont val="華康粗圓體"/>
        <family val="3"/>
        <charset val="136"/>
      </rPr>
      <t>及
贈與收入</t>
    </r>
    <phoneticPr fontId="3" type="noConversion"/>
  </si>
  <si>
    <r>
      <rPr>
        <sz val="10"/>
        <rFont val="華康粗圓體"/>
        <family val="3"/>
        <charset val="136"/>
      </rPr>
      <t>賒借收入</t>
    </r>
    <phoneticPr fontId="3" type="noConversion"/>
  </si>
  <si>
    <r>
      <rPr>
        <sz val="10"/>
        <rFont val="華康粗圓體"/>
        <family val="3"/>
        <charset val="136"/>
      </rPr>
      <t>其他收入</t>
    </r>
    <phoneticPr fontId="3" type="noConversion"/>
  </si>
  <si>
    <r>
      <rPr>
        <sz val="10"/>
        <rFont val="華康粗圓體"/>
        <family val="3"/>
        <charset val="136"/>
      </rPr>
      <t>資料來源：本府財政局。</t>
    </r>
    <phoneticPr fontId="3" type="noConversion"/>
  </si>
  <si>
    <r>
      <rPr>
        <sz val="10"/>
        <rFont val="華康粗圓體"/>
        <family val="3"/>
        <charset val="136"/>
      </rPr>
      <t>說明：</t>
    </r>
    <r>
      <rPr>
        <sz val="10"/>
        <rFont val="Arial Narrow"/>
        <family val="2"/>
      </rPr>
      <t>1.</t>
    </r>
    <r>
      <rPr>
        <sz val="10"/>
        <rFont val="華康粗圓體"/>
        <family val="3"/>
        <charset val="136"/>
      </rPr>
      <t>預算外收入包含剔除經費、暫收款</t>
    </r>
    <r>
      <rPr>
        <sz val="10"/>
        <rFont val="Arial Narrow"/>
        <family val="2"/>
      </rPr>
      <t>(</t>
    </r>
    <r>
      <rPr>
        <sz val="10"/>
        <rFont val="華康粗圓體"/>
        <family val="3"/>
        <charset val="136"/>
      </rPr>
      <t>含暫收稅款</t>
    </r>
    <r>
      <rPr>
        <sz val="10"/>
        <rFont val="Arial Narrow"/>
        <family val="2"/>
      </rPr>
      <t>)</t>
    </r>
    <r>
      <rPr>
        <sz val="10"/>
        <rFont val="華康粗圓體"/>
        <family val="3"/>
        <charset val="136"/>
      </rPr>
      <t>、收回以前年度歲出款、保管款收入、短期借款</t>
    </r>
    <phoneticPr fontId="2" type="noConversion"/>
  </si>
  <si>
    <r>
      <rPr>
        <sz val="10"/>
        <rFont val="華康粗圓體"/>
        <family val="3"/>
        <charset val="136"/>
      </rPr>
      <t>　　　</t>
    </r>
    <r>
      <rPr>
        <sz val="10"/>
        <rFont val="Arial Narrow"/>
        <family val="2"/>
      </rPr>
      <t xml:space="preserve">   </t>
    </r>
    <r>
      <rPr>
        <sz val="10"/>
        <rFont val="華康粗圓體"/>
        <family val="3"/>
        <charset val="136"/>
      </rPr>
      <t>及借入款或透支款等項。</t>
    </r>
    <phoneticPr fontId="2" type="noConversion"/>
  </si>
  <si>
    <r>
      <rPr>
        <sz val="10"/>
        <rFont val="華康粗圓體"/>
        <family val="3"/>
        <charset val="136"/>
      </rPr>
      <t>　　　</t>
    </r>
    <r>
      <rPr>
        <sz val="10"/>
        <rFont val="Arial Narrow"/>
        <family val="2"/>
      </rPr>
      <t>2.</t>
    </r>
    <r>
      <rPr>
        <sz val="10"/>
        <rFont val="華康粗圓體"/>
        <family val="3"/>
        <charset val="136"/>
      </rPr>
      <t>預算外支出包含預撥經費、退還以前年度歲入款、預付墊付款、其他支出、保管款支出及債務</t>
    </r>
    <phoneticPr fontId="2" type="noConversion"/>
  </si>
  <si>
    <r>
      <rPr>
        <sz val="10"/>
        <rFont val="華康粗圓體"/>
        <family val="3"/>
        <charset val="136"/>
      </rPr>
      <t>　　　</t>
    </r>
    <r>
      <rPr>
        <sz val="10"/>
        <rFont val="Arial Narrow"/>
        <family val="2"/>
      </rPr>
      <t xml:space="preserve">   </t>
    </r>
    <r>
      <rPr>
        <sz val="10"/>
        <rFont val="華康粗圓體"/>
        <family val="3"/>
        <charset val="136"/>
      </rPr>
      <t>還本支出等項。</t>
    </r>
    <phoneticPr fontId="2" type="noConversion"/>
  </si>
  <si>
    <r>
      <t>3.</t>
    </r>
    <r>
      <rPr>
        <sz val="10"/>
        <rFont val="華康粗圓體"/>
        <family val="3"/>
        <charset val="136"/>
      </rPr>
      <t>自</t>
    </r>
    <r>
      <rPr>
        <sz val="10"/>
        <rFont val="Arial Narrow"/>
        <family val="2"/>
      </rPr>
      <t>104</t>
    </r>
    <r>
      <rPr>
        <sz val="10"/>
        <rFont val="華康粗圓體"/>
        <family val="3"/>
        <charset val="136"/>
      </rPr>
      <t>年起</t>
    </r>
    <r>
      <rPr>
        <sz val="10"/>
        <rFont val="Arial Narrow"/>
        <family val="2"/>
      </rPr>
      <t>12</t>
    </r>
    <r>
      <rPr>
        <sz val="10"/>
        <rFont val="華康粗圓體"/>
        <family val="3"/>
        <charset val="136"/>
      </rPr>
      <t>月公庫結存未含未兌付支票款。</t>
    </r>
    <phoneticPr fontId="2" type="noConversion"/>
  </si>
  <si>
    <r>
      <t>4.103</t>
    </r>
    <r>
      <rPr>
        <sz val="10"/>
        <rFont val="華康粗圓體"/>
        <family val="3"/>
        <charset val="136"/>
      </rPr>
      <t>年</t>
    </r>
    <r>
      <rPr>
        <sz val="10"/>
        <rFont val="Arial Narrow"/>
        <family val="2"/>
      </rPr>
      <t>12</t>
    </r>
    <r>
      <rPr>
        <sz val="10"/>
        <rFont val="華康粗圓體"/>
        <family val="3"/>
        <charset val="136"/>
      </rPr>
      <t>月</t>
    </r>
    <r>
      <rPr>
        <sz val="10"/>
        <rFont val="Arial Narrow"/>
        <family val="2"/>
      </rPr>
      <t>25</t>
    </r>
    <r>
      <rPr>
        <sz val="10"/>
        <rFont val="華康粗圓體"/>
        <family val="3"/>
        <charset val="136"/>
      </rPr>
      <t>日本市改制為直轄市，</t>
    </r>
    <r>
      <rPr>
        <sz val="10"/>
        <rFont val="Arial Narrow"/>
        <family val="2"/>
      </rPr>
      <t>104</t>
    </r>
    <r>
      <rPr>
        <sz val="10"/>
        <rFont val="華康粗圓體"/>
        <family val="3"/>
        <charset val="136"/>
      </rPr>
      <t>年度起統計資料含各區（復興區除外）。</t>
    </r>
    <phoneticPr fontId="2" type="noConversion"/>
  </si>
  <si>
    <r>
      <rPr>
        <sz val="13"/>
        <rFont val="華康粗圓體"/>
        <family val="3"/>
        <charset val="136"/>
      </rPr>
      <t>表</t>
    </r>
    <r>
      <rPr>
        <sz val="13"/>
        <rFont val="Arial Narrow"/>
        <family val="2"/>
      </rPr>
      <t>6-8</t>
    </r>
    <r>
      <rPr>
        <sz val="13"/>
        <rFont val="華康粗圓體"/>
        <family val="3"/>
        <charset val="136"/>
      </rPr>
      <t>、公庫收支</t>
    </r>
    <phoneticPr fontId="3" type="noConversion"/>
  </si>
  <si>
    <r>
      <rPr>
        <sz val="10"/>
        <rFont val="華康粗圓體"/>
        <family val="3"/>
        <charset val="136"/>
      </rPr>
      <t>單位：千元</t>
    </r>
  </si>
  <si>
    <r>
      <rPr>
        <sz val="10"/>
        <rFont val="華康粗圓體"/>
        <family val="3"/>
        <charset val="136"/>
      </rPr>
      <t>年度及月別</t>
    </r>
    <phoneticPr fontId="3" type="noConversion"/>
  </si>
  <si>
    <r>
      <rPr>
        <sz val="10"/>
        <rFont val="華康粗圓體"/>
        <family val="3"/>
        <charset val="136"/>
      </rPr>
      <t>總　　計</t>
    </r>
    <phoneticPr fontId="3" type="noConversion"/>
  </si>
  <si>
    <r>
      <rPr>
        <sz val="10"/>
        <rFont val="華康粗圓體"/>
        <family val="3"/>
        <charset val="136"/>
      </rPr>
      <t xml:space="preserve">一般政務支出
</t>
    </r>
    <r>
      <rPr>
        <sz val="10"/>
        <rFont val="Arial Narrow"/>
        <family val="2"/>
      </rPr>
      <t>Expenditures for General Administration</t>
    </r>
    <phoneticPr fontId="2" type="noConversion"/>
  </si>
  <si>
    <r>
      <rPr>
        <sz val="10"/>
        <rFont val="華康粗圓體"/>
        <family val="3"/>
        <charset val="136"/>
      </rPr>
      <t xml:space="preserve">教育科學文化支出
</t>
    </r>
    <r>
      <rPr>
        <sz val="10"/>
        <rFont val="Arial Narrow"/>
        <family val="2"/>
      </rPr>
      <t xml:space="preserve">Expenditures for Education, Science, and Culture </t>
    </r>
    <phoneticPr fontId="2" type="noConversion"/>
  </si>
  <si>
    <r>
      <rPr>
        <sz val="10"/>
        <rFont val="華康粗圓體"/>
        <family val="3"/>
        <charset val="136"/>
      </rPr>
      <t>合　</t>
    </r>
    <r>
      <rPr>
        <sz val="10"/>
        <rFont val="Arial Narrow"/>
        <family val="2"/>
      </rPr>
      <t xml:space="preserve">  </t>
    </r>
    <r>
      <rPr>
        <sz val="10"/>
        <rFont val="華康粗圓體"/>
        <family val="3"/>
        <charset val="136"/>
      </rPr>
      <t>計</t>
    </r>
    <phoneticPr fontId="3" type="noConversion"/>
  </si>
  <si>
    <r>
      <rPr>
        <sz val="10"/>
        <rFont val="華康粗圓體"/>
        <family val="3"/>
        <charset val="136"/>
      </rPr>
      <t>政權行使支出</t>
    </r>
    <phoneticPr fontId="3" type="noConversion"/>
  </si>
  <si>
    <r>
      <rPr>
        <sz val="10"/>
        <rFont val="華康粗圓體"/>
        <family val="3"/>
        <charset val="136"/>
      </rPr>
      <t>行政支出</t>
    </r>
    <phoneticPr fontId="2" type="noConversion"/>
  </si>
  <si>
    <r>
      <rPr>
        <sz val="10"/>
        <rFont val="華康粗圓體"/>
        <family val="3"/>
        <charset val="136"/>
      </rPr>
      <t>民政支出</t>
    </r>
    <phoneticPr fontId="2" type="noConversion"/>
  </si>
  <si>
    <r>
      <t xml:space="preserve">    1</t>
    </r>
    <r>
      <rPr>
        <sz val="10"/>
        <rFont val="華康粗圓體"/>
        <family val="3"/>
        <charset val="136"/>
      </rPr>
      <t>月</t>
    </r>
    <r>
      <rPr>
        <sz val="10"/>
        <rFont val="Arial Narrow"/>
        <family val="2"/>
      </rPr>
      <t xml:space="preserve"> January</t>
    </r>
    <phoneticPr fontId="2" type="noConversion"/>
  </si>
  <si>
    <r>
      <t xml:space="preserve">    2</t>
    </r>
    <r>
      <rPr>
        <sz val="10"/>
        <rFont val="華康粗圓體"/>
        <family val="3"/>
        <charset val="136"/>
      </rPr>
      <t>月</t>
    </r>
    <r>
      <rPr>
        <sz val="10"/>
        <rFont val="Arial Narrow"/>
        <family val="2"/>
      </rPr>
      <t xml:space="preserve"> February</t>
    </r>
    <phoneticPr fontId="2" type="noConversion"/>
  </si>
  <si>
    <r>
      <t xml:space="preserve">    3</t>
    </r>
    <r>
      <rPr>
        <sz val="10"/>
        <rFont val="華康粗圓體"/>
        <family val="3"/>
        <charset val="136"/>
      </rPr>
      <t>月</t>
    </r>
    <r>
      <rPr>
        <sz val="10"/>
        <rFont val="Arial Narrow"/>
        <family val="2"/>
      </rPr>
      <t xml:space="preserve"> March</t>
    </r>
    <phoneticPr fontId="2" type="noConversion"/>
  </si>
  <si>
    <r>
      <t xml:space="preserve">    4</t>
    </r>
    <r>
      <rPr>
        <sz val="10"/>
        <rFont val="華康粗圓體"/>
        <family val="3"/>
        <charset val="136"/>
      </rPr>
      <t>月</t>
    </r>
    <r>
      <rPr>
        <sz val="10"/>
        <rFont val="Arial Narrow"/>
        <family val="2"/>
      </rPr>
      <t xml:space="preserve"> April</t>
    </r>
    <phoneticPr fontId="2" type="noConversion"/>
  </si>
  <si>
    <r>
      <t xml:space="preserve">    5</t>
    </r>
    <r>
      <rPr>
        <sz val="10"/>
        <rFont val="華康粗圓體"/>
        <family val="3"/>
        <charset val="136"/>
      </rPr>
      <t>月</t>
    </r>
    <r>
      <rPr>
        <sz val="10"/>
        <rFont val="Arial Narrow"/>
        <family val="2"/>
      </rPr>
      <t xml:space="preserve"> May</t>
    </r>
    <phoneticPr fontId="2" type="noConversion"/>
  </si>
  <si>
    <r>
      <t xml:space="preserve">    6</t>
    </r>
    <r>
      <rPr>
        <sz val="10"/>
        <rFont val="華康粗圓體"/>
        <family val="3"/>
        <charset val="136"/>
      </rPr>
      <t>月</t>
    </r>
    <r>
      <rPr>
        <sz val="10"/>
        <rFont val="Arial Narrow"/>
        <family val="2"/>
      </rPr>
      <t xml:space="preserve"> June</t>
    </r>
    <phoneticPr fontId="2" type="noConversion"/>
  </si>
  <si>
    <r>
      <t xml:space="preserve">    7</t>
    </r>
    <r>
      <rPr>
        <sz val="10"/>
        <rFont val="華康粗圓體"/>
        <family val="3"/>
        <charset val="136"/>
      </rPr>
      <t>月</t>
    </r>
    <r>
      <rPr>
        <sz val="10"/>
        <rFont val="Arial Narrow"/>
        <family val="2"/>
      </rPr>
      <t xml:space="preserve"> July</t>
    </r>
    <phoneticPr fontId="2" type="noConversion"/>
  </si>
  <si>
    <r>
      <t xml:space="preserve">    8</t>
    </r>
    <r>
      <rPr>
        <sz val="10"/>
        <rFont val="華康粗圓體"/>
        <family val="3"/>
        <charset val="136"/>
      </rPr>
      <t>月</t>
    </r>
    <r>
      <rPr>
        <sz val="10"/>
        <rFont val="Arial Narrow"/>
        <family val="2"/>
      </rPr>
      <t xml:space="preserve"> August</t>
    </r>
    <phoneticPr fontId="2" type="noConversion"/>
  </si>
  <si>
    <r>
      <t xml:space="preserve">    9</t>
    </r>
    <r>
      <rPr>
        <sz val="10"/>
        <rFont val="華康粗圓體"/>
        <family val="3"/>
        <charset val="136"/>
      </rPr>
      <t>月</t>
    </r>
    <r>
      <rPr>
        <sz val="10"/>
        <rFont val="Arial Narrow"/>
        <family val="2"/>
      </rPr>
      <t xml:space="preserve"> September</t>
    </r>
    <phoneticPr fontId="2" type="noConversion"/>
  </si>
  <si>
    <r>
      <t xml:space="preserve">    10</t>
    </r>
    <r>
      <rPr>
        <sz val="10"/>
        <rFont val="華康粗圓體"/>
        <family val="3"/>
        <charset val="136"/>
      </rPr>
      <t>月</t>
    </r>
    <r>
      <rPr>
        <sz val="10"/>
        <rFont val="Arial Narrow"/>
        <family val="2"/>
      </rPr>
      <t xml:space="preserve"> October</t>
    </r>
    <phoneticPr fontId="2" type="noConversion"/>
  </si>
  <si>
    <r>
      <t xml:space="preserve">    11</t>
    </r>
    <r>
      <rPr>
        <sz val="10"/>
        <rFont val="華康粗圓體"/>
        <family val="3"/>
        <charset val="136"/>
      </rPr>
      <t>月</t>
    </r>
    <r>
      <rPr>
        <sz val="10"/>
        <rFont val="Arial Narrow"/>
        <family val="2"/>
      </rPr>
      <t xml:space="preserve"> November</t>
    </r>
    <phoneticPr fontId="2" type="noConversion"/>
  </si>
  <si>
    <r>
      <t xml:space="preserve">    12</t>
    </r>
    <r>
      <rPr>
        <sz val="10"/>
        <rFont val="華康粗圓體"/>
        <family val="3"/>
        <charset val="136"/>
      </rPr>
      <t>月</t>
    </r>
    <r>
      <rPr>
        <sz val="10"/>
        <rFont val="Arial Narrow"/>
        <family val="2"/>
      </rPr>
      <t xml:space="preserve"> December</t>
    </r>
    <phoneticPr fontId="2" type="noConversion"/>
  </si>
  <si>
    <r>
      <rPr>
        <sz val="13"/>
        <rFont val="華康粗圓體"/>
        <family val="3"/>
        <charset val="136"/>
      </rPr>
      <t>表</t>
    </r>
    <r>
      <rPr>
        <sz val="13"/>
        <rFont val="Arial Narrow"/>
        <family val="2"/>
      </rPr>
      <t>6-8</t>
    </r>
    <r>
      <rPr>
        <sz val="13"/>
        <rFont val="華康粗圓體"/>
        <family val="3"/>
        <charset val="136"/>
      </rPr>
      <t>、公庫收支（續</t>
    </r>
    <r>
      <rPr>
        <sz val="13"/>
        <rFont val="Arial Narrow"/>
        <family val="2"/>
      </rPr>
      <t xml:space="preserve"> 1</t>
    </r>
    <r>
      <rPr>
        <sz val="13"/>
        <rFont val="華康粗圓體"/>
        <family val="3"/>
        <charset val="136"/>
      </rPr>
      <t>）</t>
    </r>
    <phoneticPr fontId="3" type="noConversion"/>
  </si>
  <si>
    <r>
      <rPr>
        <sz val="10"/>
        <rFont val="華康粗圓體"/>
        <family val="3"/>
        <charset val="136"/>
      </rPr>
      <t xml:space="preserve">社會福利支出
</t>
    </r>
    <r>
      <rPr>
        <sz val="10"/>
        <rFont val="Arial Narrow"/>
        <family val="2"/>
      </rPr>
      <t>Expenditures for Social Welfare</t>
    </r>
    <phoneticPr fontId="2" type="noConversion"/>
  </si>
  <si>
    <r>
      <rPr>
        <sz val="10"/>
        <rFont val="華康粗圓體"/>
        <family val="3"/>
        <charset val="136"/>
      </rPr>
      <t xml:space="preserve">社區發展及環境保護支出
</t>
    </r>
    <r>
      <rPr>
        <sz val="10"/>
        <rFont val="Arial Narrow"/>
        <family val="2"/>
      </rPr>
      <t>Expenditures for Community Development and 
Environmental Protection</t>
    </r>
    <phoneticPr fontId="2" type="noConversion"/>
  </si>
  <si>
    <r>
      <rPr>
        <sz val="10"/>
        <rFont val="華康粗圓體"/>
        <family val="3"/>
        <charset val="136"/>
      </rPr>
      <t xml:space="preserve">退休撫卹支出
</t>
    </r>
    <r>
      <rPr>
        <sz val="10"/>
        <rFont val="Arial Narrow"/>
        <family val="2"/>
      </rPr>
      <t>Expenditures for Retirement and Compassionate Aid</t>
    </r>
    <phoneticPr fontId="2" type="noConversion"/>
  </si>
  <si>
    <r>
      <rPr>
        <sz val="10"/>
        <rFont val="華康粗圓體"/>
        <family val="3"/>
        <charset val="136"/>
      </rPr>
      <t>交通支出</t>
    </r>
  </si>
  <si>
    <r>
      <rPr>
        <sz val="10"/>
        <rFont val="華康粗圓體"/>
        <family val="3"/>
        <charset val="136"/>
      </rPr>
      <t>社會保險
支　　出</t>
    </r>
    <phoneticPr fontId="2" type="noConversion"/>
  </si>
  <si>
    <r>
      <rPr>
        <sz val="10"/>
        <rFont val="華康粗圓體"/>
        <family val="3"/>
        <charset val="136"/>
      </rPr>
      <t>社會救助
支　　出</t>
    </r>
    <phoneticPr fontId="2" type="noConversion"/>
  </si>
  <si>
    <r>
      <rPr>
        <sz val="10"/>
        <rFont val="華康粗圓體"/>
        <family val="3"/>
        <charset val="136"/>
      </rPr>
      <t>福利服務
支　　出</t>
    </r>
    <phoneticPr fontId="2" type="noConversion"/>
  </si>
  <si>
    <r>
      <rPr>
        <sz val="10"/>
        <rFont val="華康粗圓體"/>
        <family val="3"/>
        <charset val="136"/>
      </rPr>
      <t>社區發展
支　　出</t>
    </r>
    <phoneticPr fontId="2" type="noConversion"/>
  </si>
  <si>
    <r>
      <rPr>
        <sz val="10"/>
        <rFont val="華康粗圓體"/>
        <family val="3"/>
        <charset val="136"/>
      </rPr>
      <t>環境保護
支　　出</t>
    </r>
    <phoneticPr fontId="2" type="noConversion"/>
  </si>
  <si>
    <r>
      <t>96</t>
    </r>
    <r>
      <rPr>
        <sz val="10"/>
        <rFont val="華康粗圓體"/>
        <family val="3"/>
        <charset val="136"/>
      </rPr>
      <t>年度</t>
    </r>
    <r>
      <rPr>
        <sz val="10"/>
        <rFont val="Arial Narrow"/>
        <family val="2"/>
      </rPr>
      <t xml:space="preserve">  2007</t>
    </r>
  </si>
  <si>
    <r>
      <t>97</t>
    </r>
    <r>
      <rPr>
        <sz val="10"/>
        <rFont val="華康粗圓體"/>
        <family val="3"/>
        <charset val="136"/>
      </rPr>
      <t>年度</t>
    </r>
    <r>
      <rPr>
        <sz val="10"/>
        <rFont val="Arial Narrow"/>
        <family val="2"/>
      </rPr>
      <t xml:space="preserve">  2008</t>
    </r>
  </si>
  <si>
    <r>
      <t>98</t>
    </r>
    <r>
      <rPr>
        <sz val="10"/>
        <rFont val="華康粗圓體"/>
        <family val="3"/>
        <charset val="136"/>
      </rPr>
      <t>年度</t>
    </r>
    <r>
      <rPr>
        <sz val="10"/>
        <rFont val="Arial Narrow"/>
        <family val="2"/>
      </rPr>
      <t xml:space="preserve">  2009</t>
    </r>
  </si>
  <si>
    <r>
      <t>99</t>
    </r>
    <r>
      <rPr>
        <sz val="10"/>
        <rFont val="華康粗圓體"/>
        <family val="3"/>
        <charset val="136"/>
      </rPr>
      <t>年度</t>
    </r>
    <r>
      <rPr>
        <sz val="10"/>
        <rFont val="Arial Narrow"/>
        <family val="2"/>
      </rPr>
      <t xml:space="preserve">  2010</t>
    </r>
  </si>
  <si>
    <r>
      <t>100</t>
    </r>
    <r>
      <rPr>
        <sz val="10"/>
        <rFont val="華康粗圓體"/>
        <family val="3"/>
        <charset val="136"/>
      </rPr>
      <t>年度</t>
    </r>
    <r>
      <rPr>
        <sz val="10"/>
        <rFont val="Arial Narrow"/>
        <family val="2"/>
      </rPr>
      <t xml:space="preserve">  2011</t>
    </r>
  </si>
  <si>
    <r>
      <t>101</t>
    </r>
    <r>
      <rPr>
        <sz val="10"/>
        <rFont val="華康粗圓體"/>
        <family val="3"/>
        <charset val="136"/>
      </rPr>
      <t>年度</t>
    </r>
    <r>
      <rPr>
        <sz val="10"/>
        <rFont val="Arial Narrow"/>
        <family val="2"/>
      </rPr>
      <t xml:space="preserve">  2012</t>
    </r>
  </si>
  <si>
    <r>
      <t>102</t>
    </r>
    <r>
      <rPr>
        <sz val="10"/>
        <rFont val="華康粗圓體"/>
        <family val="3"/>
        <charset val="136"/>
      </rPr>
      <t>年度</t>
    </r>
    <r>
      <rPr>
        <sz val="10"/>
        <rFont val="Arial Narrow"/>
        <family val="2"/>
      </rPr>
      <t xml:space="preserve">  2013</t>
    </r>
  </si>
  <si>
    <r>
      <t>103</t>
    </r>
    <r>
      <rPr>
        <sz val="10"/>
        <rFont val="華康粗圓體"/>
        <family val="3"/>
        <charset val="136"/>
      </rPr>
      <t>年度</t>
    </r>
    <r>
      <rPr>
        <sz val="10"/>
        <rFont val="Arial Narrow"/>
        <family val="2"/>
      </rPr>
      <t xml:space="preserve">  2014</t>
    </r>
  </si>
  <si>
    <r>
      <t>104</t>
    </r>
    <r>
      <rPr>
        <sz val="10"/>
        <rFont val="華康粗圓體"/>
        <family val="3"/>
        <charset val="136"/>
      </rPr>
      <t>年度</t>
    </r>
    <r>
      <rPr>
        <sz val="10"/>
        <rFont val="Arial Narrow"/>
        <family val="2"/>
      </rPr>
      <t xml:space="preserve">  2015</t>
    </r>
  </si>
  <si>
    <r>
      <rPr>
        <sz val="13"/>
        <rFont val="華康粗圓體"/>
        <family val="3"/>
        <charset val="136"/>
      </rPr>
      <t>表</t>
    </r>
    <r>
      <rPr>
        <sz val="13"/>
        <rFont val="Arial Narrow"/>
        <family val="2"/>
      </rPr>
      <t>6-8</t>
    </r>
    <r>
      <rPr>
        <sz val="13"/>
        <rFont val="華康粗圓體"/>
        <family val="3"/>
        <charset val="136"/>
      </rPr>
      <t>、公庫收支（續</t>
    </r>
    <r>
      <rPr>
        <sz val="13"/>
        <rFont val="Arial Narrow"/>
        <family val="2"/>
      </rPr>
      <t xml:space="preserve"> 3 </t>
    </r>
    <r>
      <rPr>
        <sz val="13"/>
        <rFont val="華康粗圓體"/>
        <family val="3"/>
        <charset val="136"/>
      </rPr>
      <t>完）</t>
    </r>
    <phoneticPr fontId="3" type="noConversion"/>
  </si>
  <si>
    <r>
      <rPr>
        <sz val="10"/>
        <rFont val="華康粗圓體"/>
        <family val="3"/>
        <charset val="136"/>
      </rPr>
      <t>本年度支出</t>
    </r>
    <phoneticPr fontId="2" type="noConversion"/>
  </si>
  <si>
    <r>
      <rPr>
        <sz val="10"/>
        <rFont val="華康粗圓體"/>
        <family val="3"/>
        <charset val="136"/>
      </rPr>
      <t>以前年度
支　　出</t>
    </r>
    <phoneticPr fontId="2" type="noConversion"/>
  </si>
  <si>
    <r>
      <rPr>
        <sz val="10"/>
        <rFont val="華康粗圓體"/>
        <family val="3"/>
        <charset val="136"/>
      </rPr>
      <t>預</t>
    </r>
    <r>
      <rPr>
        <sz val="10"/>
        <rFont val="Arial Narrow"/>
        <family val="2"/>
      </rPr>
      <t xml:space="preserve"> </t>
    </r>
    <r>
      <rPr>
        <sz val="10"/>
        <rFont val="華康粗圓體"/>
        <family val="3"/>
        <charset val="136"/>
      </rPr>
      <t>算</t>
    </r>
    <r>
      <rPr>
        <sz val="10"/>
        <rFont val="Arial Narrow"/>
        <family val="2"/>
      </rPr>
      <t xml:space="preserve"> </t>
    </r>
    <r>
      <rPr>
        <sz val="10"/>
        <rFont val="華康粗圓體"/>
        <family val="3"/>
        <charset val="136"/>
      </rPr>
      <t>外
支</t>
    </r>
    <r>
      <rPr>
        <sz val="10"/>
        <rFont val="Arial Narrow"/>
        <family val="2"/>
      </rPr>
      <t xml:space="preserve">   </t>
    </r>
    <r>
      <rPr>
        <sz val="10"/>
        <rFont val="華康粗圓體"/>
        <family val="3"/>
        <charset val="136"/>
      </rPr>
      <t>出</t>
    </r>
    <phoneticPr fontId="2" type="noConversion"/>
  </si>
  <si>
    <r>
      <rPr>
        <sz val="10"/>
        <rFont val="華康粗圓體"/>
        <family val="3"/>
        <charset val="136"/>
      </rPr>
      <t>特別預算
支　　出</t>
    </r>
    <phoneticPr fontId="2" type="noConversion"/>
  </si>
  <si>
    <r>
      <rPr>
        <sz val="10"/>
        <rFont val="華康粗圓體"/>
        <family val="3"/>
        <charset val="136"/>
      </rPr>
      <t>公庫結存</t>
    </r>
    <phoneticPr fontId="2" type="noConversion"/>
  </si>
  <si>
    <r>
      <rPr>
        <sz val="10"/>
        <rFont val="華康粗圓體"/>
        <family val="3"/>
        <charset val="136"/>
      </rPr>
      <t xml:space="preserve">警政支出
</t>
    </r>
    <r>
      <rPr>
        <sz val="10"/>
        <rFont val="Arial Narrow"/>
        <family val="2"/>
      </rPr>
      <t>Expenditures for Police Service</t>
    </r>
    <phoneticPr fontId="2" type="noConversion"/>
  </si>
  <si>
    <r>
      <rPr>
        <sz val="10"/>
        <rFont val="華康粗圓體"/>
        <family val="3"/>
        <charset val="136"/>
      </rPr>
      <t xml:space="preserve">債務支出
</t>
    </r>
    <r>
      <rPr>
        <sz val="10"/>
        <rFont val="Arial Narrow"/>
        <family val="2"/>
      </rPr>
      <t xml:space="preserve">Expenditures for Debt </t>
    </r>
    <phoneticPr fontId="2" type="noConversion"/>
  </si>
  <si>
    <r>
      <t xml:space="preserve">             </t>
    </r>
    <r>
      <rPr>
        <sz val="10"/>
        <rFont val="華康粗圓體"/>
        <family val="3"/>
        <charset val="136"/>
      </rPr>
      <t xml:space="preserve">協助及補助支出
</t>
    </r>
    <r>
      <rPr>
        <sz val="10"/>
        <rFont val="Arial Narrow"/>
        <family val="2"/>
      </rPr>
      <t xml:space="preserve">            Expenditures for Assistance </t>
    </r>
    <phoneticPr fontId="2" type="noConversion"/>
  </si>
  <si>
    <r>
      <rPr>
        <sz val="10"/>
        <rFont val="華康粗圓體"/>
        <family val="3"/>
        <charset val="136"/>
      </rPr>
      <t xml:space="preserve">其他支出
</t>
    </r>
    <r>
      <rPr>
        <sz val="10"/>
        <rFont val="Arial Narrow"/>
        <family val="2"/>
      </rPr>
      <t>Others</t>
    </r>
    <phoneticPr fontId="2" type="noConversion"/>
  </si>
  <si>
    <r>
      <rPr>
        <sz val="10"/>
        <rFont val="華康粗圓體"/>
        <family val="3"/>
        <charset val="136"/>
      </rPr>
      <t>債務付息
支　　出</t>
    </r>
    <phoneticPr fontId="2" type="noConversion"/>
  </si>
  <si>
    <r>
      <rPr>
        <sz val="10"/>
        <rFont val="華康粗圓體"/>
        <family val="3"/>
        <charset val="136"/>
      </rPr>
      <t>還本付息
事務支出</t>
    </r>
    <phoneticPr fontId="2" type="noConversion"/>
  </si>
  <si>
    <r>
      <rPr>
        <sz val="10"/>
        <rFont val="華康粗圓體"/>
        <family val="3"/>
        <charset val="136"/>
      </rPr>
      <t>協助支出</t>
    </r>
    <phoneticPr fontId="2" type="noConversion"/>
  </si>
  <si>
    <r>
      <rPr>
        <sz val="10"/>
        <rFont val="華康粗圓體"/>
        <family val="3"/>
        <charset val="136"/>
      </rPr>
      <t>專案補助
支　　出</t>
    </r>
    <phoneticPr fontId="2" type="noConversion"/>
  </si>
  <si>
    <r>
      <rPr>
        <sz val="10"/>
        <rFont val="華康粗圓體"/>
        <family val="3"/>
        <charset val="136"/>
      </rPr>
      <t>平衡預算
補助支出</t>
    </r>
    <phoneticPr fontId="2" type="noConversion"/>
  </si>
  <si>
    <r>
      <rPr>
        <sz val="10"/>
        <rFont val="華康粗圓體"/>
        <family val="3"/>
        <charset val="136"/>
      </rPr>
      <t>第　二
預備金</t>
    </r>
    <phoneticPr fontId="2" type="noConversion"/>
  </si>
  <si>
    <r>
      <rPr>
        <sz val="10"/>
        <rFont val="華康粗圓體"/>
        <family val="3"/>
        <charset val="136"/>
      </rPr>
      <t>其他支出</t>
    </r>
    <phoneticPr fontId="3" type="noConversion"/>
  </si>
  <si>
    <r>
      <rPr>
        <sz val="13"/>
        <rFont val="華康粗圓體"/>
        <family val="3"/>
        <charset val="136"/>
      </rPr>
      <t>表</t>
    </r>
    <r>
      <rPr>
        <sz val="13"/>
        <rFont val="Arial Narrow"/>
        <family val="2"/>
      </rPr>
      <t>6-8</t>
    </r>
    <r>
      <rPr>
        <sz val="13"/>
        <rFont val="華康粗圓體"/>
        <family val="3"/>
        <charset val="136"/>
      </rPr>
      <t>、公庫收支（續</t>
    </r>
    <r>
      <rPr>
        <sz val="13"/>
        <rFont val="Arial Narrow"/>
        <family val="2"/>
      </rPr>
      <t xml:space="preserve"> 2</t>
    </r>
    <r>
      <rPr>
        <sz val="13"/>
        <rFont val="華康粗圓體"/>
        <family val="3"/>
        <charset val="136"/>
      </rPr>
      <t>）</t>
    </r>
    <phoneticPr fontId="3" type="noConversion"/>
  </si>
  <si>
    <r>
      <rPr>
        <sz val="10"/>
        <rFont val="華康粗圓體"/>
        <family val="3"/>
        <charset val="136"/>
      </rPr>
      <t>醫療保健
支　　出</t>
    </r>
    <phoneticPr fontId="2" type="noConversion"/>
  </si>
  <si>
    <r>
      <rPr>
        <sz val="10"/>
        <rFont val="華康粗圓體"/>
        <family val="3"/>
        <charset val="136"/>
      </rPr>
      <t>合計</t>
    </r>
    <phoneticPr fontId="3" type="noConversion"/>
  </si>
  <si>
    <r>
      <rPr>
        <sz val="10"/>
        <rFont val="華康粗圓體"/>
        <family val="3"/>
        <charset val="136"/>
      </rPr>
      <t>退休撫卹
給付支出</t>
    </r>
    <phoneticPr fontId="2" type="noConversion"/>
  </si>
  <si>
    <r>
      <rPr>
        <sz val="10"/>
        <rFont val="華康粗圓體"/>
        <family val="3"/>
        <charset val="136"/>
      </rPr>
      <t>退休撫卹
業務支出</t>
    </r>
    <phoneticPr fontId="3" type="noConversion"/>
  </si>
  <si>
    <r>
      <rPr>
        <sz val="10"/>
        <rFont val="華康粗圓體"/>
        <family val="3"/>
        <charset val="136"/>
      </rPr>
      <t>財務支出</t>
    </r>
    <phoneticPr fontId="2" type="noConversion"/>
  </si>
  <si>
    <r>
      <rPr>
        <sz val="10"/>
        <rFont val="華康粗圓體"/>
        <family val="3"/>
        <charset val="136"/>
      </rPr>
      <t>教育支出</t>
    </r>
    <phoneticPr fontId="2" type="noConversion"/>
  </si>
  <si>
    <r>
      <rPr>
        <sz val="10"/>
        <rFont val="華康粗圓體"/>
        <family val="3"/>
        <charset val="136"/>
      </rPr>
      <t>科學支出</t>
    </r>
    <phoneticPr fontId="2" type="noConversion"/>
  </si>
  <si>
    <r>
      <rPr>
        <sz val="10"/>
        <rFont val="華康粗圓體"/>
        <family val="3"/>
        <charset val="136"/>
      </rPr>
      <t>文化支出</t>
    </r>
    <phoneticPr fontId="2" type="noConversion"/>
  </si>
  <si>
    <r>
      <rPr>
        <sz val="10"/>
        <rFont val="華康粗圓體"/>
        <family val="3"/>
        <charset val="136"/>
      </rPr>
      <t>合</t>
    </r>
    <r>
      <rPr>
        <sz val="10"/>
        <rFont val="Arial Narrow"/>
        <family val="2"/>
      </rPr>
      <t xml:space="preserve">   </t>
    </r>
    <r>
      <rPr>
        <sz val="10"/>
        <rFont val="華康粗圓體"/>
        <family val="3"/>
        <charset val="136"/>
      </rPr>
      <t>計</t>
    </r>
    <phoneticPr fontId="2" type="noConversion"/>
  </si>
  <si>
    <r>
      <rPr>
        <sz val="10"/>
        <rFont val="華康粗圓體"/>
        <family val="3"/>
        <charset val="136"/>
      </rPr>
      <t>農業支出</t>
    </r>
    <phoneticPr fontId="2" type="noConversion"/>
  </si>
  <si>
    <r>
      <rPr>
        <sz val="10"/>
        <rFont val="華康粗圓體"/>
        <family val="3"/>
        <charset val="136"/>
      </rPr>
      <t>工業支出</t>
    </r>
    <phoneticPr fontId="2" type="noConversion"/>
  </si>
  <si>
    <r>
      <rPr>
        <sz val="10"/>
        <rFont val="華康粗圓體"/>
        <family val="3"/>
        <charset val="136"/>
      </rPr>
      <t>本年度支出</t>
    </r>
    <phoneticPr fontId="3" type="noConversion"/>
  </si>
  <si>
    <r>
      <rPr>
        <sz val="10"/>
        <rFont val="華康粗圓體"/>
        <family val="3"/>
        <charset val="136"/>
      </rPr>
      <t>其他經濟
服務支出</t>
    </r>
    <phoneticPr fontId="3" type="noConversion"/>
  </si>
  <si>
    <r>
      <rPr>
        <sz val="10"/>
        <rFont val="華康粗圓體"/>
        <family val="3"/>
        <charset val="136"/>
      </rPr>
      <t>國民就業
支　　出</t>
    </r>
    <phoneticPr fontId="3" type="noConversion"/>
  </si>
  <si>
    <t>Expenditures for Environmental Protection</t>
    <phoneticPr fontId="2" type="noConversion"/>
  </si>
  <si>
    <t>-</t>
    <phoneticPr fontId="2" type="noConversion"/>
  </si>
  <si>
    <t>-</t>
    <phoneticPr fontId="2" type="noConversion"/>
  </si>
  <si>
    <t>-</t>
    <phoneticPr fontId="2" type="noConversion"/>
  </si>
  <si>
    <t>Table 6-9. Enterprise Funds and Nonprofit Special Funds Profit-loss (Balance) (Cont.1)</t>
    <phoneticPr fontId="2" type="noConversion"/>
  </si>
  <si>
    <t>Table 6-9. Enterprise Funds and Nonprofit Special Funds Profit-loss (Balance)</t>
    <phoneticPr fontId="2" type="noConversion"/>
  </si>
  <si>
    <r>
      <rPr>
        <sz val="10"/>
        <rFont val="華康粗圓體"/>
        <family val="3"/>
        <charset val="136"/>
      </rPr>
      <t>預算數</t>
    </r>
    <r>
      <rPr>
        <sz val="10"/>
        <rFont val="Arial Narrow"/>
        <family val="2"/>
      </rPr>
      <t xml:space="preserve"> Budget</t>
    </r>
  </si>
  <si>
    <r>
      <rPr>
        <sz val="10"/>
        <rFont val="華康粗圓體"/>
        <family val="3"/>
        <charset val="136"/>
      </rPr>
      <t>決算數</t>
    </r>
    <r>
      <rPr>
        <sz val="10"/>
        <rFont val="Arial Narrow"/>
        <family val="2"/>
      </rPr>
      <t xml:space="preserve"> Final Accounts</t>
    </r>
  </si>
  <si>
    <r>
      <t>96</t>
    </r>
    <r>
      <rPr>
        <sz val="10"/>
        <rFont val="華康粗圓體"/>
        <family val="3"/>
        <charset val="136"/>
      </rPr>
      <t>年度</t>
    </r>
  </si>
  <si>
    <r>
      <t>97</t>
    </r>
    <r>
      <rPr>
        <sz val="10"/>
        <rFont val="華康粗圓體"/>
        <family val="3"/>
        <charset val="136"/>
      </rPr>
      <t>年度</t>
    </r>
  </si>
  <si>
    <r>
      <t>98</t>
    </r>
    <r>
      <rPr>
        <sz val="10"/>
        <rFont val="華康粗圓體"/>
        <family val="3"/>
        <charset val="136"/>
      </rPr>
      <t>年度</t>
    </r>
  </si>
  <si>
    <r>
      <t>99</t>
    </r>
    <r>
      <rPr>
        <sz val="10"/>
        <rFont val="華康粗圓體"/>
        <family val="3"/>
        <charset val="136"/>
      </rPr>
      <t>年度</t>
    </r>
  </si>
  <si>
    <r>
      <t>100</t>
    </r>
    <r>
      <rPr>
        <sz val="10"/>
        <rFont val="華康粗圓體"/>
        <family val="3"/>
        <charset val="136"/>
      </rPr>
      <t>年度</t>
    </r>
  </si>
  <si>
    <r>
      <t>101</t>
    </r>
    <r>
      <rPr>
        <sz val="10"/>
        <rFont val="華康粗圓體"/>
        <family val="3"/>
        <charset val="136"/>
      </rPr>
      <t>年度</t>
    </r>
  </si>
  <si>
    <r>
      <t>102</t>
    </r>
    <r>
      <rPr>
        <sz val="10"/>
        <rFont val="華康粗圓體"/>
        <family val="3"/>
        <charset val="136"/>
      </rPr>
      <t>年度</t>
    </r>
  </si>
  <si>
    <r>
      <t>103</t>
    </r>
    <r>
      <rPr>
        <sz val="10"/>
        <rFont val="華康粗圓體"/>
        <family val="3"/>
        <charset val="136"/>
      </rPr>
      <t>年度</t>
    </r>
  </si>
  <si>
    <r>
      <rPr>
        <sz val="10"/>
        <rFont val="華康粗圓體"/>
        <family val="3"/>
        <charset val="136"/>
      </rPr>
      <t>預算數</t>
    </r>
    <r>
      <rPr>
        <sz val="10"/>
        <rFont val="Arial Narrow"/>
        <family val="2"/>
      </rPr>
      <t xml:space="preserve"> Budget</t>
    </r>
    <phoneticPr fontId="2" type="noConversion"/>
  </si>
  <si>
    <r>
      <rPr>
        <sz val="10"/>
        <rFont val="華康粗圓體"/>
        <family val="3"/>
        <charset val="136"/>
      </rPr>
      <t>決算數</t>
    </r>
    <r>
      <rPr>
        <sz val="10"/>
        <rFont val="Arial Narrow"/>
        <family val="2"/>
      </rPr>
      <t xml:space="preserve"> Final Accounts</t>
    </r>
    <phoneticPr fontId="2" type="noConversion"/>
  </si>
  <si>
    <r>
      <rPr>
        <sz val="10"/>
        <rFont val="華康粗圓體"/>
        <family val="3"/>
        <charset val="136"/>
      </rPr>
      <t>資料來源：本府主計處及審計部桃園市審計處。</t>
    </r>
    <phoneticPr fontId="2" type="noConversion"/>
  </si>
  <si>
    <r>
      <rPr>
        <sz val="10"/>
        <rFont val="華康粗圓體"/>
        <family val="3"/>
        <charset val="136"/>
      </rPr>
      <t xml:space="preserve">年度別
</t>
    </r>
    <r>
      <rPr>
        <sz val="10"/>
        <rFont val="Arial Narrow"/>
        <family val="2"/>
      </rPr>
      <t>Fiscal Year</t>
    </r>
    <phoneticPr fontId="2" type="noConversion"/>
  </si>
  <si>
    <r>
      <rPr>
        <sz val="10"/>
        <rFont val="華康粗圓體"/>
        <family val="3"/>
        <charset val="136"/>
      </rPr>
      <t>營業基金</t>
    </r>
    <r>
      <rPr>
        <sz val="10"/>
        <rFont val="Arial Narrow"/>
        <family val="2"/>
      </rPr>
      <t xml:space="preserve">   Enterprise Funds</t>
    </r>
    <phoneticPr fontId="2" type="noConversion"/>
  </si>
  <si>
    <r>
      <rPr>
        <sz val="10"/>
        <rFont val="華康粗圓體"/>
        <family val="3"/>
        <charset val="136"/>
      </rPr>
      <t>非營業特種基金</t>
    </r>
    <r>
      <rPr>
        <sz val="10"/>
        <rFont val="Arial Narrow"/>
        <family val="2"/>
      </rPr>
      <t xml:space="preserve">   Nonprofit Special Funds</t>
    </r>
    <phoneticPr fontId="2" type="noConversion"/>
  </si>
  <si>
    <r>
      <rPr>
        <sz val="10"/>
        <rFont val="華康粗圓體"/>
        <family val="3"/>
        <charset val="136"/>
      </rPr>
      <t>桃園大眾捷運
股份有限公司</t>
    </r>
    <phoneticPr fontId="2" type="noConversion"/>
  </si>
  <si>
    <r>
      <rPr>
        <sz val="10"/>
        <rFont val="華康粗圓體"/>
        <family val="3"/>
        <charset val="136"/>
      </rPr>
      <t>桃園航空城
股份有限公司</t>
    </r>
    <phoneticPr fontId="2" type="noConversion"/>
  </si>
  <si>
    <r>
      <rPr>
        <sz val="10"/>
        <rFont val="華康粗圓體"/>
        <family val="3"/>
        <charset val="136"/>
      </rPr>
      <t>桃園果菜市場
股份有限公司</t>
    </r>
    <phoneticPr fontId="2" type="noConversion"/>
  </si>
  <si>
    <r>
      <rPr>
        <sz val="10"/>
        <rFont val="華康粗圓體"/>
        <family val="3"/>
        <charset val="136"/>
      </rPr>
      <t>作業基金</t>
    </r>
    <r>
      <rPr>
        <sz val="10"/>
        <rFont val="Arial Narrow"/>
        <family val="2"/>
      </rPr>
      <t xml:space="preserve">  Operation Funds</t>
    </r>
    <phoneticPr fontId="2" type="noConversion"/>
  </si>
  <si>
    <r>
      <rPr>
        <sz val="10"/>
        <rFont val="華康粗圓體"/>
        <family val="3"/>
        <charset val="136"/>
      </rPr>
      <t>計</t>
    </r>
    <phoneticPr fontId="2" type="noConversion"/>
  </si>
  <si>
    <r>
      <rPr>
        <sz val="10"/>
        <rFont val="華康粗圓體"/>
        <family val="3"/>
        <charset val="136"/>
      </rPr>
      <t>桃園市公教人員
住宅貸款及
急難貸款基金</t>
    </r>
    <phoneticPr fontId="2" type="noConversion"/>
  </si>
  <si>
    <r>
      <rPr>
        <sz val="10"/>
        <rFont val="華康粗圓體"/>
        <family val="3"/>
        <charset val="136"/>
      </rPr>
      <t>桃園市土地
重劃基金</t>
    </r>
    <phoneticPr fontId="2" type="noConversion"/>
  </si>
  <si>
    <r>
      <rPr>
        <sz val="10"/>
        <rFont val="華康粗圓體"/>
        <family val="3"/>
        <charset val="136"/>
      </rPr>
      <t>桃園市實施
平均地權基金</t>
    </r>
    <phoneticPr fontId="2" type="noConversion"/>
  </si>
  <si>
    <r>
      <rPr>
        <sz val="10"/>
        <rFont val="華康粗圓體"/>
        <family val="3"/>
        <charset val="136"/>
      </rPr>
      <t>桃園市消防
人員安全基金</t>
    </r>
    <phoneticPr fontId="2" type="noConversion"/>
  </si>
  <si>
    <r>
      <rPr>
        <sz val="10"/>
        <rFont val="華康粗圓體"/>
        <family val="3"/>
        <charset val="136"/>
      </rPr>
      <t>桃園市停車場
作業基金</t>
    </r>
    <phoneticPr fontId="2" type="noConversion"/>
  </si>
  <si>
    <t xml:space="preserve">           2.As from 2014, the classfication of Taoyuan City Firefighter Security Fund and Taoyuan City Police Security Fund was changed</t>
    <phoneticPr fontId="2" type="noConversion"/>
  </si>
  <si>
    <t xml:space="preserve">              from operation funds to special revenue funds. </t>
    <phoneticPr fontId="2" type="noConversion"/>
  </si>
  <si>
    <r>
      <rPr>
        <sz val="13"/>
        <rFont val="華康粗圓體"/>
        <family val="3"/>
        <charset val="136"/>
      </rPr>
      <t>表</t>
    </r>
    <r>
      <rPr>
        <sz val="13"/>
        <rFont val="Arial Narrow"/>
        <family val="2"/>
      </rPr>
      <t>6-9</t>
    </r>
    <r>
      <rPr>
        <sz val="13"/>
        <rFont val="華康粗圓體"/>
        <family val="3"/>
        <charset val="136"/>
      </rPr>
      <t>、營業基金及非營業特種基金盈虧（餘絀）</t>
    </r>
    <phoneticPr fontId="2" type="noConversion"/>
  </si>
  <si>
    <r>
      <t>104</t>
    </r>
    <r>
      <rPr>
        <sz val="10"/>
        <rFont val="華康粗圓體"/>
        <family val="3"/>
        <charset val="136"/>
      </rPr>
      <t>年度</t>
    </r>
  </si>
  <si>
    <r>
      <t xml:space="preserve"> 3.</t>
    </r>
    <r>
      <rPr>
        <sz val="10"/>
        <rFont val="華康粗圓體"/>
        <family val="3"/>
        <charset val="136"/>
      </rPr>
      <t>自</t>
    </r>
    <r>
      <rPr>
        <sz val="10"/>
        <rFont val="Arial Narrow"/>
        <family val="2"/>
      </rPr>
      <t>103</t>
    </r>
    <r>
      <rPr>
        <sz val="10"/>
        <rFont val="華康粗圓體"/>
        <family val="3"/>
        <charset val="136"/>
      </rPr>
      <t>年度起，桃園市醫療藥品作業基金更名為桃園市醫療作業基金。</t>
    </r>
    <phoneticPr fontId="2" type="noConversion"/>
  </si>
  <si>
    <r>
      <rPr>
        <sz val="10"/>
        <rFont val="華康粗圓體"/>
        <family val="3"/>
        <charset val="136"/>
      </rPr>
      <t>非營業特種基金</t>
    </r>
    <phoneticPr fontId="2" type="noConversion"/>
  </si>
  <si>
    <t>Taoyuan City Medical Operation Fund</t>
    <phoneticPr fontId="2" type="noConversion"/>
  </si>
  <si>
    <t>Taoyuan City
Police Security Fund</t>
    <phoneticPr fontId="2" type="noConversion"/>
  </si>
  <si>
    <t>Toayuan County Investment and Development Fund</t>
    <phoneticPr fontId="2" type="noConversion"/>
  </si>
  <si>
    <t xml:space="preserve">Taoyuan City Economic Park Development and Management Fund </t>
    <phoneticPr fontId="2" type="noConversion"/>
  </si>
  <si>
    <t>Taoyuan City Labor Rights Fund</t>
    <phoneticPr fontId="2" type="noConversion"/>
  </si>
  <si>
    <t>Taoyuan City Redevelopment Fund</t>
    <phoneticPr fontId="2" type="noConversion"/>
  </si>
  <si>
    <t>Taoyuan City Mazz Rapid Transit Development Fund</t>
    <phoneticPr fontId="2" type="noConversion"/>
  </si>
  <si>
    <t>Taoyuan City Housing Fund</t>
    <phoneticPr fontId="2" type="noConversion"/>
  </si>
  <si>
    <t>Taoyuan County Public Housing Maintain Fund</t>
    <phoneticPr fontId="2" type="noConversion"/>
  </si>
  <si>
    <t>Subtotal</t>
    <phoneticPr fontId="2" type="noConversion"/>
  </si>
  <si>
    <t xml:space="preserve">Taoyuan City Education Development Fund </t>
    <phoneticPr fontId="2" type="noConversion"/>
  </si>
  <si>
    <t xml:space="preserve">Taoyuan City Agriculture Development Fund </t>
    <phoneticPr fontId="2" type="noConversion"/>
  </si>
  <si>
    <t>Nonprofit Special Funds</t>
    <phoneticPr fontId="2" type="noConversion"/>
  </si>
  <si>
    <t>Operation Funds</t>
    <phoneticPr fontId="2" type="noConversion"/>
  </si>
  <si>
    <r>
      <t>105</t>
    </r>
    <r>
      <rPr>
        <sz val="10"/>
        <rFont val="華康粗圓體"/>
        <family val="3"/>
        <charset val="136"/>
      </rPr>
      <t>年度</t>
    </r>
    <phoneticPr fontId="2" type="noConversion"/>
  </si>
  <si>
    <t>Table 6-9.Enterprise Funds and Nonprofit Special Funds Profit-loss (Balance) (Cont.2 End)</t>
    <phoneticPr fontId="2" type="noConversion"/>
  </si>
  <si>
    <r>
      <t>105</t>
    </r>
    <r>
      <rPr>
        <sz val="10"/>
        <color indexed="8"/>
        <rFont val="華康粗圓體"/>
        <family val="3"/>
        <charset val="136"/>
      </rPr>
      <t>年度</t>
    </r>
    <phoneticPr fontId="2" type="noConversion"/>
  </si>
  <si>
    <r>
      <rPr>
        <sz val="10"/>
        <color indexed="8"/>
        <rFont val="華康粗圓體"/>
        <family val="3"/>
        <charset val="136"/>
      </rPr>
      <t xml:space="preserve">年度別
</t>
    </r>
    <r>
      <rPr>
        <sz val="10"/>
        <color indexed="8"/>
        <rFont val="Arial Narrow"/>
        <family val="2"/>
      </rPr>
      <t>Fiscal Year</t>
    </r>
    <phoneticPr fontId="2" type="noConversion"/>
  </si>
  <si>
    <r>
      <rPr>
        <sz val="10"/>
        <rFont val="華康粗圓體"/>
        <family val="3"/>
        <charset val="136"/>
      </rPr>
      <t>特別收入基金</t>
    </r>
    <phoneticPr fontId="2" type="noConversion"/>
  </si>
  <si>
    <r>
      <rPr>
        <sz val="10"/>
        <color indexed="8"/>
        <rFont val="華康粗圓體"/>
        <family val="3"/>
        <charset val="136"/>
      </rPr>
      <t>桃園市公益
彩券盈餘
分配基金</t>
    </r>
    <phoneticPr fontId="2" type="noConversion"/>
  </si>
  <si>
    <r>
      <t>96</t>
    </r>
    <r>
      <rPr>
        <sz val="10"/>
        <color theme="1"/>
        <rFont val="華康粗圓體"/>
        <family val="3"/>
        <charset val="136"/>
      </rPr>
      <t>年度</t>
    </r>
  </si>
  <si>
    <r>
      <t>97</t>
    </r>
    <r>
      <rPr>
        <sz val="10"/>
        <color theme="1"/>
        <rFont val="華康粗圓體"/>
        <family val="3"/>
        <charset val="136"/>
      </rPr>
      <t>年度</t>
    </r>
  </si>
  <si>
    <r>
      <t>98</t>
    </r>
    <r>
      <rPr>
        <sz val="10"/>
        <color theme="1"/>
        <rFont val="華康粗圓體"/>
        <family val="3"/>
        <charset val="136"/>
      </rPr>
      <t>年度</t>
    </r>
  </si>
  <si>
    <r>
      <t>99</t>
    </r>
    <r>
      <rPr>
        <sz val="10"/>
        <color theme="1"/>
        <rFont val="華康粗圓體"/>
        <family val="3"/>
        <charset val="136"/>
      </rPr>
      <t>年度</t>
    </r>
  </si>
  <si>
    <r>
      <t>100</t>
    </r>
    <r>
      <rPr>
        <sz val="10"/>
        <color theme="1"/>
        <rFont val="華康粗圓體"/>
        <family val="3"/>
        <charset val="136"/>
      </rPr>
      <t>年度</t>
    </r>
  </si>
  <si>
    <r>
      <t>101</t>
    </r>
    <r>
      <rPr>
        <sz val="10"/>
        <color theme="1"/>
        <rFont val="華康粗圓體"/>
        <family val="3"/>
        <charset val="136"/>
      </rPr>
      <t>年度</t>
    </r>
  </si>
  <si>
    <r>
      <t>102</t>
    </r>
    <r>
      <rPr>
        <sz val="10"/>
        <color theme="1"/>
        <rFont val="華康粗圓體"/>
        <family val="3"/>
        <charset val="136"/>
      </rPr>
      <t>年度</t>
    </r>
  </si>
  <si>
    <r>
      <t>103</t>
    </r>
    <r>
      <rPr>
        <sz val="10"/>
        <color theme="1"/>
        <rFont val="華康粗圓體"/>
        <family val="3"/>
        <charset val="136"/>
      </rPr>
      <t>年度</t>
    </r>
  </si>
  <si>
    <r>
      <t>104</t>
    </r>
    <r>
      <rPr>
        <sz val="10"/>
        <color theme="1"/>
        <rFont val="華康粗圓體"/>
        <family val="3"/>
        <charset val="136"/>
      </rPr>
      <t>年度</t>
    </r>
  </si>
  <si>
    <r>
      <rPr>
        <sz val="13"/>
        <rFont val="華康粗圓體"/>
        <family val="3"/>
        <charset val="136"/>
      </rPr>
      <t>表</t>
    </r>
    <r>
      <rPr>
        <sz val="13"/>
        <rFont val="Arial Narrow"/>
        <family val="2"/>
      </rPr>
      <t>6-9</t>
    </r>
    <r>
      <rPr>
        <sz val="13"/>
        <rFont val="華康粗圓體"/>
        <family val="3"/>
        <charset val="136"/>
      </rPr>
      <t>、營業基金及非營業特種基金盈虧（餘絀）（續</t>
    </r>
    <r>
      <rPr>
        <sz val="13"/>
        <rFont val="Arial Narrow"/>
        <family val="2"/>
      </rPr>
      <t xml:space="preserve"> 2 </t>
    </r>
    <r>
      <rPr>
        <sz val="13"/>
        <rFont val="華康粗圓體"/>
        <family val="3"/>
        <charset val="136"/>
      </rPr>
      <t>完）</t>
    </r>
    <phoneticPr fontId="2" type="noConversion"/>
  </si>
  <si>
    <r>
      <rPr>
        <sz val="10"/>
        <rFont val="華康粗圓體"/>
        <family val="3"/>
        <charset val="136"/>
      </rPr>
      <t>說明：</t>
    </r>
    <r>
      <rPr>
        <sz val="10"/>
        <rFont val="Arial Narrow"/>
        <family val="2"/>
      </rPr>
      <t>1.</t>
    </r>
    <r>
      <rPr>
        <sz val="10"/>
        <rFont val="華康粗圓體"/>
        <family val="3"/>
        <charset val="136"/>
      </rPr>
      <t>除</t>
    </r>
    <r>
      <rPr>
        <sz val="10"/>
        <rFont val="Arial Narrow"/>
        <family val="2"/>
      </rPr>
      <t>105</t>
    </r>
    <r>
      <rPr>
        <sz val="10"/>
        <rFont val="華康粗圓體"/>
        <family val="3"/>
        <charset val="136"/>
      </rPr>
      <t>年度為決算數外，餘各年度均為決算審定數。</t>
    </r>
    <phoneticPr fontId="2" type="noConversion"/>
  </si>
  <si>
    <r>
      <t xml:space="preserve"> 2.</t>
    </r>
    <r>
      <rPr>
        <sz val="10"/>
        <rFont val="華康粗圓體"/>
        <family val="3"/>
        <charset val="136"/>
      </rPr>
      <t>自</t>
    </r>
    <r>
      <rPr>
        <sz val="10"/>
        <rFont val="Arial Narrow"/>
        <family val="2"/>
      </rPr>
      <t>103</t>
    </r>
    <r>
      <rPr>
        <sz val="10"/>
        <rFont val="華康粗圓體"/>
        <family val="3"/>
        <charset val="136"/>
      </rPr>
      <t>年度起，桃園市消防人員安全基金及桃園市警察人員安全基金分類由作業基金改至特別收入基金。</t>
    </r>
    <r>
      <rPr>
        <sz val="8"/>
        <rFont val="Arial Narrow"/>
        <family val="2"/>
      </rPr>
      <t/>
    </r>
    <phoneticPr fontId="2" type="noConversion"/>
  </si>
  <si>
    <r>
      <rPr>
        <sz val="10"/>
        <rFont val="華康粗圓體"/>
        <family val="3"/>
        <charset val="136"/>
      </rPr>
      <t>年　度　別</t>
    </r>
    <phoneticPr fontId="3" type="noConversion"/>
  </si>
  <si>
    <r>
      <rPr>
        <sz val="10"/>
        <rFont val="華康粗圓體"/>
        <family val="3"/>
        <charset val="136"/>
      </rPr>
      <t>總　　計</t>
    </r>
    <phoneticPr fontId="2" type="noConversion"/>
  </si>
  <si>
    <r>
      <rPr>
        <sz val="10"/>
        <rFont val="華康粗圓體"/>
        <family val="3"/>
        <charset val="136"/>
      </rPr>
      <t>原預算</t>
    </r>
    <r>
      <rPr>
        <sz val="10"/>
        <rFont val="Arial Narrow"/>
        <family val="2"/>
      </rPr>
      <t xml:space="preserve"> Original Budgets</t>
    </r>
  </si>
  <si>
    <r>
      <rPr>
        <sz val="10"/>
        <rFont val="華康粗圓體"/>
        <family val="3"/>
        <charset val="136"/>
      </rPr>
      <t>追加減後預算</t>
    </r>
    <r>
      <rPr>
        <sz val="10"/>
        <rFont val="Arial Narrow"/>
        <family val="2"/>
      </rPr>
      <t xml:space="preserve"> Budgets after Reapportionments</t>
    </r>
  </si>
  <si>
    <r>
      <t xml:space="preserve">    96</t>
    </r>
    <r>
      <rPr>
        <sz val="10"/>
        <rFont val="華康粗圓體"/>
        <family val="3"/>
        <charset val="136"/>
      </rPr>
      <t>年度</t>
    </r>
  </si>
  <si>
    <r>
      <t xml:space="preserve">    97</t>
    </r>
    <r>
      <rPr>
        <sz val="10"/>
        <rFont val="華康粗圓體"/>
        <family val="3"/>
        <charset val="136"/>
      </rPr>
      <t>年度</t>
    </r>
  </si>
  <si>
    <r>
      <t xml:space="preserve">    98</t>
    </r>
    <r>
      <rPr>
        <sz val="10"/>
        <rFont val="華康粗圓體"/>
        <family val="3"/>
        <charset val="136"/>
      </rPr>
      <t>年度</t>
    </r>
  </si>
  <si>
    <r>
      <t xml:space="preserve">    99</t>
    </r>
    <r>
      <rPr>
        <sz val="10"/>
        <rFont val="華康粗圓體"/>
        <family val="3"/>
        <charset val="136"/>
      </rPr>
      <t>年度</t>
    </r>
  </si>
  <si>
    <r>
      <t xml:space="preserve">    100</t>
    </r>
    <r>
      <rPr>
        <sz val="10"/>
        <rFont val="華康粗圓體"/>
        <family val="3"/>
        <charset val="136"/>
      </rPr>
      <t>年度</t>
    </r>
  </si>
  <si>
    <r>
      <t xml:space="preserve">    101</t>
    </r>
    <r>
      <rPr>
        <sz val="10"/>
        <rFont val="華康粗圓體"/>
        <family val="3"/>
        <charset val="136"/>
      </rPr>
      <t>年度</t>
    </r>
  </si>
  <si>
    <r>
      <t xml:space="preserve">    102</t>
    </r>
    <r>
      <rPr>
        <sz val="10"/>
        <rFont val="華康粗圓體"/>
        <family val="3"/>
        <charset val="136"/>
      </rPr>
      <t>年度</t>
    </r>
  </si>
  <si>
    <r>
      <t xml:space="preserve">    103</t>
    </r>
    <r>
      <rPr>
        <sz val="10"/>
        <rFont val="華康粗圓體"/>
        <family val="3"/>
        <charset val="136"/>
      </rPr>
      <t>年度</t>
    </r>
  </si>
  <si>
    <r>
      <t xml:space="preserve">    104</t>
    </r>
    <r>
      <rPr>
        <sz val="10"/>
        <rFont val="華康粗圓體"/>
        <family val="3"/>
        <charset val="136"/>
      </rPr>
      <t>年度</t>
    </r>
  </si>
  <si>
    <r>
      <rPr>
        <sz val="10"/>
        <rFont val="華康粗圓體"/>
        <family val="3"/>
        <charset val="136"/>
      </rPr>
      <t>歲入歲出差短</t>
    </r>
    <phoneticPr fontId="2" type="noConversion"/>
  </si>
  <si>
    <r>
      <rPr>
        <sz val="10"/>
        <rFont val="華康粗圓體"/>
        <family val="3"/>
        <charset val="136"/>
      </rPr>
      <t>債務還本</t>
    </r>
    <phoneticPr fontId="2" type="noConversion"/>
  </si>
  <si>
    <r>
      <rPr>
        <sz val="10"/>
        <rFont val="華康粗圓體"/>
        <family val="3"/>
        <charset val="136"/>
      </rPr>
      <t>統籌分配稅收入</t>
    </r>
    <phoneticPr fontId="2" type="noConversion"/>
  </si>
  <si>
    <r>
      <t>103</t>
    </r>
    <r>
      <rPr>
        <sz val="10"/>
        <rFont val="華康粗圓體"/>
        <family val="3"/>
        <charset val="136"/>
      </rPr>
      <t xml:space="preserve">年度
</t>
    </r>
    <r>
      <rPr>
        <sz val="10"/>
        <rFont val="Arial Narrow"/>
        <family val="2"/>
      </rPr>
      <t>2014</t>
    </r>
  </si>
  <si>
    <r>
      <rPr>
        <sz val="10"/>
        <rFont val="華康粗圓體"/>
        <family val="3"/>
        <charset val="136"/>
      </rPr>
      <t>福利服務
支　　出</t>
    </r>
  </si>
  <si>
    <r>
      <rPr>
        <sz val="10"/>
        <rFont val="華康粗圓體"/>
        <family val="3"/>
        <charset val="136"/>
      </rPr>
      <t>國民就業
支　　出</t>
    </r>
  </si>
  <si>
    <r>
      <rPr>
        <sz val="10"/>
        <rFont val="華康粗圓體"/>
        <family val="3"/>
        <charset val="136"/>
      </rPr>
      <t>醫療保健
支　　出</t>
    </r>
  </si>
  <si>
    <r>
      <rPr>
        <sz val="10"/>
        <rFont val="華康粗圓體"/>
        <family val="3"/>
        <charset val="136"/>
      </rPr>
      <t>社區發展
支　　出</t>
    </r>
  </si>
  <si>
    <r>
      <rPr>
        <sz val="10"/>
        <rFont val="華康粗圓體"/>
        <family val="3"/>
        <charset val="136"/>
      </rPr>
      <t>環境保護
支　　出</t>
    </r>
  </si>
  <si>
    <r>
      <rPr>
        <sz val="10"/>
        <rFont val="華康粗圓體"/>
        <family val="3"/>
        <charset val="136"/>
      </rPr>
      <t>退休撫卹
給付支出</t>
    </r>
  </si>
  <si>
    <r>
      <rPr>
        <sz val="10"/>
        <rFont val="華康粗圓體"/>
        <family val="3"/>
        <charset val="136"/>
      </rPr>
      <t>退休撫卹
業務支出</t>
    </r>
  </si>
  <si>
    <r>
      <rPr>
        <sz val="10"/>
        <rFont val="華康粗圓體"/>
        <family val="3"/>
        <charset val="136"/>
      </rPr>
      <t>警政支出</t>
    </r>
  </si>
  <si>
    <r>
      <rPr>
        <sz val="10"/>
        <rFont val="華康粗圓體"/>
        <family val="3"/>
        <charset val="136"/>
      </rPr>
      <t>債務付息
支　　出</t>
    </r>
  </si>
  <si>
    <r>
      <rPr>
        <sz val="10"/>
        <rFont val="華康粗圓體"/>
        <family val="3"/>
        <charset val="136"/>
      </rPr>
      <t>專案補助
支　　出</t>
    </r>
  </si>
  <si>
    <r>
      <rPr>
        <sz val="10"/>
        <rFont val="華康粗圓體"/>
        <family val="3"/>
        <charset val="136"/>
      </rPr>
      <t>平衡預算
補助支出</t>
    </r>
  </si>
  <si>
    <r>
      <rPr>
        <sz val="10"/>
        <rFont val="華康粗圓體"/>
        <family val="3"/>
        <charset val="136"/>
      </rPr>
      <t>協助支出</t>
    </r>
  </si>
  <si>
    <r>
      <rPr>
        <sz val="10"/>
        <rFont val="華康粗圓體"/>
        <family val="3"/>
        <charset val="136"/>
      </rPr>
      <t>第　二
預備金</t>
    </r>
  </si>
  <si>
    <r>
      <rPr>
        <sz val="10"/>
        <rFont val="華康粗圓體"/>
        <family val="3"/>
        <charset val="136"/>
      </rPr>
      <t>年度別</t>
    </r>
    <phoneticPr fontId="3" type="noConversion"/>
  </si>
  <si>
    <r>
      <rPr>
        <sz val="10"/>
        <rFont val="華康粗圓體"/>
        <family val="3"/>
        <charset val="136"/>
      </rPr>
      <t>政權行使
支　　出</t>
    </r>
    <phoneticPr fontId="2" type="noConversion"/>
  </si>
  <si>
    <r>
      <t xml:space="preserve"> 2.103</t>
    </r>
    <r>
      <rPr>
        <sz val="10"/>
        <rFont val="華康粗圓體"/>
        <family val="3"/>
        <charset val="136"/>
      </rPr>
      <t>年</t>
    </r>
    <r>
      <rPr>
        <sz val="10"/>
        <rFont val="Arial Narrow"/>
        <family val="2"/>
      </rPr>
      <t>12</t>
    </r>
    <r>
      <rPr>
        <sz val="10"/>
        <rFont val="華康粗圓體"/>
        <family val="3"/>
        <charset val="136"/>
      </rPr>
      <t>月</t>
    </r>
    <r>
      <rPr>
        <sz val="10"/>
        <rFont val="Arial Narrow"/>
        <family val="2"/>
      </rPr>
      <t>25</t>
    </r>
    <r>
      <rPr>
        <sz val="10"/>
        <rFont val="華康粗圓體"/>
        <family val="3"/>
        <charset val="136"/>
      </rPr>
      <t>日本市改制為直轄市，</t>
    </r>
    <r>
      <rPr>
        <sz val="10"/>
        <rFont val="Arial Narrow"/>
        <family val="2"/>
      </rPr>
      <t>104</t>
    </r>
    <r>
      <rPr>
        <sz val="10"/>
        <rFont val="華康粗圓體"/>
        <family val="3"/>
        <charset val="136"/>
      </rPr>
      <t>年度起統計資料含各區（復興區除外）。</t>
    </r>
    <phoneticPr fontId="2" type="noConversion"/>
  </si>
  <si>
    <r>
      <t xml:space="preserve">   100</t>
    </r>
    <r>
      <rPr>
        <sz val="10"/>
        <rFont val="華康粗圓體"/>
        <family val="3"/>
        <charset val="136"/>
      </rPr>
      <t>年度</t>
    </r>
  </si>
  <si>
    <r>
      <t xml:space="preserve">   101</t>
    </r>
    <r>
      <rPr>
        <sz val="10"/>
        <rFont val="華康粗圓體"/>
        <family val="3"/>
        <charset val="136"/>
      </rPr>
      <t>年度</t>
    </r>
  </si>
  <si>
    <r>
      <t xml:space="preserve">   102</t>
    </r>
    <r>
      <rPr>
        <sz val="10"/>
        <rFont val="華康粗圓體"/>
        <family val="3"/>
        <charset val="136"/>
      </rPr>
      <t>年度</t>
    </r>
  </si>
  <si>
    <r>
      <t xml:space="preserve">   103</t>
    </r>
    <r>
      <rPr>
        <sz val="10"/>
        <rFont val="華康粗圓體"/>
        <family val="3"/>
        <charset val="136"/>
      </rPr>
      <t>年度</t>
    </r>
  </si>
  <si>
    <r>
      <t xml:space="preserve">   104</t>
    </r>
    <r>
      <rPr>
        <sz val="10"/>
        <rFont val="華康粗圓體"/>
        <family val="3"/>
        <charset val="136"/>
      </rPr>
      <t>年度</t>
    </r>
  </si>
  <si>
    <r>
      <rPr>
        <sz val="10"/>
        <rFont val="華康粗圓體"/>
        <family val="3"/>
        <charset val="136"/>
      </rPr>
      <t>原預算</t>
    </r>
    <r>
      <rPr>
        <sz val="10"/>
        <rFont val="Arial Narrow"/>
        <family val="2"/>
      </rPr>
      <t xml:space="preserve"> Original Budgets</t>
    </r>
    <phoneticPr fontId="2" type="noConversion"/>
  </si>
  <si>
    <r>
      <rPr>
        <sz val="10"/>
        <rFont val="華康粗圓體"/>
        <family val="3"/>
        <charset val="136"/>
      </rPr>
      <t>追加減後預算</t>
    </r>
    <r>
      <rPr>
        <sz val="10"/>
        <rFont val="Arial Narrow"/>
        <family val="2"/>
      </rPr>
      <t xml:space="preserve"> Budgets after Reapportionments</t>
    </r>
    <phoneticPr fontId="2" type="noConversion"/>
  </si>
  <si>
    <r>
      <rPr>
        <sz val="10"/>
        <rFont val="華康粗圓體"/>
        <family val="3"/>
        <charset val="136"/>
      </rPr>
      <t>交通支出</t>
    </r>
    <phoneticPr fontId="2" type="noConversion"/>
  </si>
  <si>
    <r>
      <rPr>
        <sz val="10"/>
        <rFont val="華康粗圓體"/>
        <family val="3"/>
        <charset val="136"/>
      </rPr>
      <t>其他經濟
服務支出</t>
    </r>
    <phoneticPr fontId="2" type="noConversion"/>
  </si>
  <si>
    <r>
      <t xml:space="preserve">  100</t>
    </r>
    <r>
      <rPr>
        <sz val="10"/>
        <rFont val="華康粗圓體"/>
        <family val="3"/>
        <charset val="136"/>
      </rPr>
      <t>年度</t>
    </r>
  </si>
  <si>
    <r>
      <t xml:space="preserve">  101</t>
    </r>
    <r>
      <rPr>
        <sz val="10"/>
        <rFont val="華康粗圓體"/>
        <family val="3"/>
        <charset val="136"/>
      </rPr>
      <t>年度</t>
    </r>
  </si>
  <si>
    <r>
      <t xml:space="preserve">  102</t>
    </r>
    <r>
      <rPr>
        <sz val="10"/>
        <rFont val="華康粗圓體"/>
        <family val="3"/>
        <charset val="136"/>
      </rPr>
      <t>年度</t>
    </r>
  </si>
  <si>
    <r>
      <t xml:space="preserve">  103</t>
    </r>
    <r>
      <rPr>
        <sz val="10"/>
        <rFont val="華康粗圓體"/>
        <family val="3"/>
        <charset val="136"/>
      </rPr>
      <t>年度</t>
    </r>
  </si>
  <si>
    <r>
      <t xml:space="preserve">  104</t>
    </r>
    <r>
      <rPr>
        <sz val="10"/>
        <rFont val="華康粗圓體"/>
        <family val="3"/>
        <charset val="136"/>
      </rPr>
      <t>年度</t>
    </r>
  </si>
  <si>
    <r>
      <rPr>
        <sz val="10"/>
        <rFont val="華康粗圓體"/>
        <family val="3"/>
        <charset val="136"/>
      </rPr>
      <t>總　　計</t>
    </r>
  </si>
  <si>
    <r>
      <rPr>
        <sz val="10"/>
        <rFont val="華康粗圓體"/>
        <family val="3"/>
        <charset val="136"/>
      </rPr>
      <t>稅課收入</t>
    </r>
  </si>
  <si>
    <r>
      <rPr>
        <sz val="10"/>
        <rFont val="華康粗圓體"/>
        <family val="3"/>
        <charset val="136"/>
      </rPr>
      <t>工程受益費
收　　　入</t>
    </r>
  </si>
  <si>
    <r>
      <rPr>
        <sz val="10"/>
        <rFont val="華康粗圓體"/>
        <family val="3"/>
        <charset val="136"/>
      </rPr>
      <t>罰</t>
    </r>
    <r>
      <rPr>
        <sz val="10"/>
        <rFont val="Arial Narrow"/>
        <family val="2"/>
      </rPr>
      <t xml:space="preserve">  </t>
    </r>
    <r>
      <rPr>
        <sz val="10"/>
        <rFont val="華康粗圓體"/>
        <family val="3"/>
        <charset val="136"/>
      </rPr>
      <t>款</t>
    </r>
    <r>
      <rPr>
        <sz val="10"/>
        <rFont val="Arial Narrow"/>
        <family val="2"/>
      </rPr>
      <t xml:space="preserve">  </t>
    </r>
    <r>
      <rPr>
        <sz val="10"/>
        <rFont val="華康粗圓體"/>
        <family val="3"/>
        <charset val="136"/>
      </rPr>
      <t>及
賠償收入</t>
    </r>
  </si>
  <si>
    <r>
      <rPr>
        <sz val="10"/>
        <rFont val="華康粗圓體"/>
        <family val="3"/>
        <charset val="136"/>
      </rPr>
      <t>規費收入</t>
    </r>
  </si>
  <si>
    <r>
      <rPr>
        <sz val="10"/>
        <rFont val="華康粗圓體"/>
        <family val="3"/>
        <charset val="136"/>
      </rPr>
      <t>信託管理收入</t>
    </r>
  </si>
  <si>
    <r>
      <rPr>
        <sz val="10"/>
        <rFont val="華康粗圓體"/>
        <family val="3"/>
        <charset val="136"/>
      </rPr>
      <t>財產收入</t>
    </r>
  </si>
  <si>
    <r>
      <rPr>
        <sz val="10"/>
        <rFont val="華康粗圓體"/>
        <family val="3"/>
        <charset val="136"/>
      </rPr>
      <t>營業盈餘及
事</t>
    </r>
    <r>
      <rPr>
        <sz val="10"/>
        <rFont val="Arial Narrow"/>
        <family val="2"/>
      </rPr>
      <t xml:space="preserve"> </t>
    </r>
    <r>
      <rPr>
        <sz val="10"/>
        <rFont val="華康粗圓體"/>
        <family val="3"/>
        <charset val="136"/>
      </rPr>
      <t>業</t>
    </r>
    <r>
      <rPr>
        <sz val="10"/>
        <rFont val="Arial Narrow"/>
        <family val="2"/>
      </rPr>
      <t xml:space="preserve"> </t>
    </r>
    <r>
      <rPr>
        <sz val="10"/>
        <rFont val="華康粗圓體"/>
        <family val="3"/>
        <charset val="136"/>
      </rPr>
      <t>收</t>
    </r>
    <r>
      <rPr>
        <sz val="10"/>
        <rFont val="Arial Narrow"/>
        <family val="2"/>
      </rPr>
      <t xml:space="preserve"> </t>
    </r>
    <r>
      <rPr>
        <sz val="10"/>
        <rFont val="華康粗圓體"/>
        <family val="3"/>
        <charset val="136"/>
      </rPr>
      <t>入</t>
    </r>
  </si>
  <si>
    <r>
      <rPr>
        <sz val="10"/>
        <rFont val="華康粗圓體"/>
        <family val="3"/>
        <charset val="136"/>
      </rPr>
      <t>補</t>
    </r>
    <r>
      <rPr>
        <sz val="10"/>
        <rFont val="Arial Narrow"/>
        <family val="2"/>
      </rPr>
      <t xml:space="preserve">  </t>
    </r>
    <r>
      <rPr>
        <sz val="10"/>
        <rFont val="華康粗圓體"/>
        <family val="3"/>
        <charset val="136"/>
      </rPr>
      <t>助</t>
    </r>
    <r>
      <rPr>
        <sz val="10"/>
        <rFont val="Arial Narrow"/>
        <family val="2"/>
      </rPr>
      <t xml:space="preserve">  </t>
    </r>
    <r>
      <rPr>
        <sz val="10"/>
        <rFont val="華康粗圓體"/>
        <family val="3"/>
        <charset val="136"/>
      </rPr>
      <t>及
協助收入</t>
    </r>
  </si>
  <si>
    <r>
      <rPr>
        <sz val="10"/>
        <rFont val="華康粗圓體"/>
        <family val="3"/>
        <charset val="136"/>
      </rPr>
      <t>捐</t>
    </r>
    <r>
      <rPr>
        <sz val="10"/>
        <rFont val="Arial Narrow"/>
        <family val="2"/>
      </rPr>
      <t xml:space="preserve">  </t>
    </r>
    <r>
      <rPr>
        <sz val="10"/>
        <rFont val="華康粗圓體"/>
        <family val="3"/>
        <charset val="136"/>
      </rPr>
      <t>獻</t>
    </r>
    <r>
      <rPr>
        <sz val="10"/>
        <rFont val="Arial Narrow"/>
        <family val="2"/>
      </rPr>
      <t xml:space="preserve">  </t>
    </r>
    <r>
      <rPr>
        <sz val="10"/>
        <rFont val="華康粗圓體"/>
        <family val="3"/>
        <charset val="136"/>
      </rPr>
      <t>及
贈與收入</t>
    </r>
  </si>
  <si>
    <r>
      <rPr>
        <sz val="10"/>
        <rFont val="華康粗圓體"/>
        <family val="3"/>
        <charset val="136"/>
      </rPr>
      <t>其他收入</t>
    </r>
  </si>
  <si>
    <r>
      <rPr>
        <sz val="10"/>
        <rFont val="華康粗圓體"/>
        <family val="3"/>
        <charset val="136"/>
      </rPr>
      <t>稅課收入</t>
    </r>
    <phoneticPr fontId="2" type="noConversion"/>
  </si>
  <si>
    <r>
      <rPr>
        <sz val="10"/>
        <rFont val="華康粗圓體"/>
        <family val="3"/>
        <charset val="136"/>
      </rPr>
      <t>工程受益費
收　　　入</t>
    </r>
    <phoneticPr fontId="2" type="noConversion"/>
  </si>
  <si>
    <r>
      <rPr>
        <sz val="10"/>
        <rFont val="華康粗圓體"/>
        <family val="3"/>
        <charset val="136"/>
      </rPr>
      <t>罰</t>
    </r>
    <r>
      <rPr>
        <sz val="10"/>
        <rFont val="Arial Narrow"/>
        <family val="2"/>
      </rPr>
      <t xml:space="preserve">  </t>
    </r>
    <r>
      <rPr>
        <sz val="10"/>
        <rFont val="華康粗圓體"/>
        <family val="3"/>
        <charset val="136"/>
      </rPr>
      <t>款</t>
    </r>
    <r>
      <rPr>
        <sz val="10"/>
        <rFont val="Arial Narrow"/>
        <family val="2"/>
      </rPr>
      <t xml:space="preserve">  </t>
    </r>
    <r>
      <rPr>
        <sz val="10"/>
        <rFont val="華康粗圓體"/>
        <family val="3"/>
        <charset val="136"/>
      </rPr>
      <t>及
賠償收入</t>
    </r>
    <phoneticPr fontId="2" type="noConversion"/>
  </si>
  <si>
    <r>
      <rPr>
        <sz val="10"/>
        <rFont val="華康粗圓體"/>
        <family val="3"/>
        <charset val="136"/>
      </rPr>
      <t>規費收入</t>
    </r>
    <phoneticPr fontId="2" type="noConversion"/>
  </si>
  <si>
    <r>
      <rPr>
        <sz val="10"/>
        <rFont val="華康粗圓體"/>
        <family val="3"/>
        <charset val="136"/>
      </rPr>
      <t>信託管理收入</t>
    </r>
    <phoneticPr fontId="2" type="noConversion"/>
  </si>
  <si>
    <r>
      <rPr>
        <sz val="10"/>
        <rFont val="華康粗圓體"/>
        <family val="3"/>
        <charset val="136"/>
      </rPr>
      <t>財產收入</t>
    </r>
    <phoneticPr fontId="2" type="noConversion"/>
  </si>
  <si>
    <r>
      <rPr>
        <sz val="10"/>
        <rFont val="華康粗圓體"/>
        <family val="3"/>
        <charset val="136"/>
      </rPr>
      <t>營業盈餘及
事</t>
    </r>
    <r>
      <rPr>
        <sz val="10"/>
        <rFont val="Arial Narrow"/>
        <family val="2"/>
      </rPr>
      <t xml:space="preserve"> </t>
    </r>
    <r>
      <rPr>
        <sz val="10"/>
        <rFont val="華康粗圓體"/>
        <family val="3"/>
        <charset val="136"/>
      </rPr>
      <t>業</t>
    </r>
    <r>
      <rPr>
        <sz val="10"/>
        <rFont val="Arial Narrow"/>
        <family val="2"/>
      </rPr>
      <t xml:space="preserve"> </t>
    </r>
    <r>
      <rPr>
        <sz val="10"/>
        <rFont val="華康粗圓體"/>
        <family val="3"/>
        <charset val="136"/>
      </rPr>
      <t>收</t>
    </r>
    <r>
      <rPr>
        <sz val="10"/>
        <rFont val="Arial Narrow"/>
        <family val="2"/>
      </rPr>
      <t xml:space="preserve"> </t>
    </r>
    <r>
      <rPr>
        <sz val="10"/>
        <rFont val="華康粗圓體"/>
        <family val="3"/>
        <charset val="136"/>
      </rPr>
      <t>入</t>
    </r>
    <phoneticPr fontId="2" type="noConversion"/>
  </si>
  <si>
    <r>
      <rPr>
        <sz val="10"/>
        <rFont val="華康粗圓體"/>
        <family val="3"/>
        <charset val="136"/>
      </rPr>
      <t>補</t>
    </r>
    <r>
      <rPr>
        <sz val="10"/>
        <rFont val="Arial Narrow"/>
        <family val="2"/>
      </rPr>
      <t xml:space="preserve">  </t>
    </r>
    <r>
      <rPr>
        <sz val="10"/>
        <rFont val="華康粗圓體"/>
        <family val="3"/>
        <charset val="136"/>
      </rPr>
      <t>助</t>
    </r>
    <r>
      <rPr>
        <sz val="10"/>
        <rFont val="Arial Narrow"/>
        <family val="2"/>
      </rPr>
      <t xml:space="preserve">  </t>
    </r>
    <r>
      <rPr>
        <sz val="10"/>
        <rFont val="華康粗圓體"/>
        <family val="3"/>
        <charset val="136"/>
      </rPr>
      <t>及
協助收入</t>
    </r>
    <phoneticPr fontId="2" type="noConversion"/>
  </si>
  <si>
    <r>
      <rPr>
        <sz val="10"/>
        <rFont val="華康粗圓體"/>
        <family val="3"/>
        <charset val="136"/>
      </rPr>
      <t>捐</t>
    </r>
    <r>
      <rPr>
        <sz val="10"/>
        <rFont val="Arial Narrow"/>
        <family val="2"/>
      </rPr>
      <t xml:space="preserve">  </t>
    </r>
    <r>
      <rPr>
        <sz val="10"/>
        <rFont val="華康粗圓體"/>
        <family val="3"/>
        <charset val="136"/>
      </rPr>
      <t>獻</t>
    </r>
    <r>
      <rPr>
        <sz val="10"/>
        <rFont val="Arial Narrow"/>
        <family val="2"/>
      </rPr>
      <t xml:space="preserve">  </t>
    </r>
    <r>
      <rPr>
        <sz val="10"/>
        <rFont val="華康粗圓體"/>
        <family val="3"/>
        <charset val="136"/>
      </rPr>
      <t>及
贈與收入</t>
    </r>
    <phoneticPr fontId="2" type="noConversion"/>
  </si>
  <si>
    <r>
      <rPr>
        <sz val="10"/>
        <rFont val="華康粗圓體"/>
        <family val="3"/>
        <charset val="136"/>
      </rPr>
      <t>其他收入</t>
    </r>
    <phoneticPr fontId="2" type="noConversion"/>
  </si>
  <si>
    <r>
      <rPr>
        <sz val="10"/>
        <rFont val="華康粗圓體"/>
        <family val="3"/>
        <charset val="136"/>
      </rPr>
      <t>資料來源：本府主計處。</t>
    </r>
    <phoneticPr fontId="2" type="noConversion"/>
  </si>
  <si>
    <r>
      <rPr>
        <sz val="10"/>
        <rFont val="華康粗圓體"/>
        <family val="3"/>
        <charset val="136"/>
      </rPr>
      <t>說明：</t>
    </r>
    <r>
      <rPr>
        <sz val="10"/>
        <rFont val="Arial Narrow"/>
        <family val="2"/>
      </rPr>
      <t>103</t>
    </r>
    <r>
      <rPr>
        <sz val="10"/>
        <rFont val="華康粗圓體"/>
        <family val="3"/>
        <charset val="136"/>
      </rPr>
      <t>年</t>
    </r>
    <r>
      <rPr>
        <sz val="10"/>
        <rFont val="Arial Narrow"/>
        <family val="2"/>
      </rPr>
      <t>12</t>
    </r>
    <r>
      <rPr>
        <sz val="10"/>
        <rFont val="華康粗圓體"/>
        <family val="3"/>
        <charset val="136"/>
      </rPr>
      <t>月</t>
    </r>
    <r>
      <rPr>
        <sz val="10"/>
        <rFont val="Arial Narrow"/>
        <family val="2"/>
      </rPr>
      <t>25</t>
    </r>
    <r>
      <rPr>
        <sz val="10"/>
        <rFont val="華康粗圓體"/>
        <family val="3"/>
        <charset val="136"/>
      </rPr>
      <t>日本市改制為直轄市，</t>
    </r>
    <r>
      <rPr>
        <sz val="10"/>
        <rFont val="Arial Narrow"/>
        <family val="2"/>
      </rPr>
      <t>104</t>
    </r>
    <r>
      <rPr>
        <sz val="10"/>
        <rFont val="華康粗圓體"/>
        <family val="3"/>
        <charset val="136"/>
      </rPr>
      <t>年度起統計資料含各區（復興區除外）。</t>
    </r>
    <phoneticPr fontId="2" type="noConversion"/>
  </si>
  <si>
    <r>
      <rPr>
        <sz val="10"/>
        <rFont val="華康粗圓體"/>
        <family val="3"/>
        <charset val="136"/>
      </rPr>
      <t>融　資　調　度　需　求</t>
    </r>
    <phoneticPr fontId="2" type="noConversion"/>
  </si>
  <si>
    <r>
      <rPr>
        <sz val="10"/>
        <rFont val="華康粗圓體"/>
        <family val="3"/>
        <charset val="136"/>
      </rPr>
      <t>　　　融　資　調　度</t>
    </r>
    <phoneticPr fontId="2" type="noConversion"/>
  </si>
  <si>
    <r>
      <rPr>
        <sz val="10"/>
        <rFont val="華康粗圓體"/>
        <family val="3"/>
        <charset val="136"/>
      </rPr>
      <t>財　源　　</t>
    </r>
    <phoneticPr fontId="2" type="noConversion"/>
  </si>
  <si>
    <r>
      <rPr>
        <sz val="10"/>
        <rFont val="華康粗圓體"/>
        <family val="3"/>
        <charset val="136"/>
      </rPr>
      <t xml:space="preserve">賦稅依存度
</t>
    </r>
    <r>
      <rPr>
        <sz val="10"/>
        <rFont val="Arial Narrow"/>
        <family val="2"/>
      </rPr>
      <t>(%)</t>
    </r>
    <phoneticPr fontId="2" type="noConversion"/>
  </si>
  <si>
    <r>
      <rPr>
        <sz val="10"/>
        <rFont val="華康粗圓體"/>
        <family val="3"/>
        <charset val="136"/>
      </rPr>
      <t xml:space="preserve">補助及協助依存度
</t>
    </r>
    <r>
      <rPr>
        <sz val="10"/>
        <rFont val="Arial Narrow"/>
        <family val="2"/>
      </rPr>
      <t>(%)</t>
    </r>
    <phoneticPr fontId="2" type="noConversion"/>
  </si>
  <si>
    <r>
      <rPr>
        <sz val="10"/>
        <rFont val="華康粗圓體"/>
        <family val="3"/>
        <charset val="136"/>
      </rPr>
      <t>債務未償餘額</t>
    </r>
    <phoneticPr fontId="2" type="noConversion"/>
  </si>
  <si>
    <r>
      <rPr>
        <sz val="10"/>
        <rFont val="華康粗圓體"/>
        <family val="3"/>
        <charset val="136"/>
      </rPr>
      <t>賒借收入</t>
    </r>
    <phoneticPr fontId="2" type="noConversion"/>
  </si>
  <si>
    <r>
      <rPr>
        <sz val="10"/>
        <rFont val="華康粗圓體"/>
        <family val="3"/>
        <charset val="136"/>
      </rPr>
      <t>移用以前年度
歲計賸餘</t>
    </r>
    <phoneticPr fontId="2" type="noConversion"/>
  </si>
  <si>
    <r>
      <rPr>
        <sz val="10"/>
        <rFont val="華康粗圓體"/>
        <family val="3"/>
        <charset val="136"/>
      </rPr>
      <t xml:space="preserve">占歲出
</t>
    </r>
    <r>
      <rPr>
        <sz val="10"/>
        <rFont val="Arial Narrow"/>
        <family val="2"/>
      </rPr>
      <t>(%)</t>
    </r>
    <phoneticPr fontId="2" type="noConversion"/>
  </si>
  <si>
    <r>
      <rPr>
        <sz val="10"/>
        <rFont val="華康粗圓體"/>
        <family val="3"/>
        <charset val="136"/>
      </rPr>
      <t>其他
支出</t>
    </r>
    <phoneticPr fontId="2" type="noConversion"/>
  </si>
  <si>
    <r>
      <rPr>
        <sz val="10"/>
        <rFont val="華康粗圓體"/>
        <family val="3"/>
        <charset val="136"/>
      </rPr>
      <t>國民就業
支　　出</t>
    </r>
    <phoneticPr fontId="2" type="noConversion"/>
  </si>
  <si>
    <r>
      <rPr>
        <sz val="10"/>
        <rFont val="華康粗圓體"/>
        <family val="3"/>
        <charset val="136"/>
      </rPr>
      <t>退休撫卹
業務支出</t>
    </r>
    <phoneticPr fontId="2" type="noConversion"/>
  </si>
  <si>
    <r>
      <rPr>
        <sz val="10"/>
        <rFont val="華康粗圓體"/>
        <family val="3"/>
        <charset val="136"/>
      </rPr>
      <t>警政支出</t>
    </r>
    <phoneticPr fontId="2" type="noConversion"/>
  </si>
  <si>
    <r>
      <rPr>
        <sz val="10"/>
        <rFont val="華康粗圓體"/>
        <family val="3"/>
        <charset val="136"/>
      </rPr>
      <t>協助
支出</t>
    </r>
    <phoneticPr fontId="2" type="noConversion"/>
  </si>
  <si>
    <r>
      <rPr>
        <sz val="13"/>
        <rFont val="華康粗圓體"/>
        <family val="3"/>
        <charset val="136"/>
      </rPr>
      <t>表</t>
    </r>
    <r>
      <rPr>
        <sz val="13"/>
        <rFont val="Arial Narrow"/>
        <family val="2"/>
      </rPr>
      <t>6-3</t>
    </r>
    <r>
      <rPr>
        <sz val="13"/>
        <rFont val="華康粗圓體"/>
        <family val="3"/>
        <charset val="136"/>
      </rPr>
      <t>、歲入預決算－按來源別分</t>
    </r>
    <phoneticPr fontId="3" type="noConversion"/>
  </si>
  <si>
    <r>
      <rPr>
        <sz val="13"/>
        <rFont val="華康粗圓體"/>
        <family val="3"/>
        <charset val="136"/>
      </rPr>
      <t>表</t>
    </r>
    <r>
      <rPr>
        <sz val="13"/>
        <rFont val="Arial Narrow"/>
        <family val="2"/>
      </rPr>
      <t>6-3</t>
    </r>
    <r>
      <rPr>
        <sz val="13"/>
        <rFont val="華康粗圓體"/>
        <family val="3"/>
        <charset val="136"/>
      </rPr>
      <t>、歲入預決算－按來源別分（續）</t>
    </r>
    <phoneticPr fontId="3" type="noConversion"/>
  </si>
  <si>
    <r>
      <rPr>
        <sz val="13"/>
        <rFont val="華康粗圓體"/>
        <family val="3"/>
        <charset val="136"/>
      </rPr>
      <t>表</t>
    </r>
    <r>
      <rPr>
        <sz val="13"/>
        <rFont val="Arial Narrow"/>
        <family val="2"/>
      </rPr>
      <t>6-4</t>
    </r>
    <r>
      <rPr>
        <sz val="13"/>
        <rFont val="華康粗圓體"/>
        <family val="3"/>
        <charset val="136"/>
      </rPr>
      <t>、歲出預決算－按政事別分</t>
    </r>
    <phoneticPr fontId="3" type="noConversion"/>
  </si>
  <si>
    <r>
      <rPr>
        <sz val="13"/>
        <rFont val="華康粗圓體"/>
        <family val="3"/>
        <charset val="136"/>
      </rPr>
      <t>表</t>
    </r>
    <r>
      <rPr>
        <sz val="13"/>
        <rFont val="Arial Narrow"/>
        <family val="2"/>
      </rPr>
      <t>6-4</t>
    </r>
    <r>
      <rPr>
        <sz val="13"/>
        <rFont val="華康粗圓體"/>
        <family val="3"/>
        <charset val="136"/>
      </rPr>
      <t>、歲出預決算－按政事別分（續</t>
    </r>
    <r>
      <rPr>
        <sz val="13"/>
        <rFont val="Arial Narrow"/>
        <family val="2"/>
      </rPr>
      <t xml:space="preserve"> 1</t>
    </r>
    <r>
      <rPr>
        <sz val="13"/>
        <rFont val="華康粗圓體"/>
        <family val="3"/>
        <charset val="136"/>
      </rPr>
      <t>）</t>
    </r>
    <phoneticPr fontId="3" type="noConversion"/>
  </si>
  <si>
    <r>
      <rPr>
        <sz val="13"/>
        <rFont val="華康粗圓體"/>
        <family val="3"/>
        <charset val="136"/>
      </rPr>
      <t>表</t>
    </r>
    <r>
      <rPr>
        <sz val="13"/>
        <rFont val="Arial Narrow"/>
        <family val="2"/>
      </rPr>
      <t>6-4</t>
    </r>
    <r>
      <rPr>
        <sz val="13"/>
        <rFont val="華康粗圓體"/>
        <family val="3"/>
        <charset val="136"/>
      </rPr>
      <t>、歲出預決算－按政事別分（續</t>
    </r>
    <r>
      <rPr>
        <sz val="13"/>
        <rFont val="Arial Narrow"/>
        <family val="2"/>
      </rPr>
      <t xml:space="preserve"> 3 </t>
    </r>
    <r>
      <rPr>
        <sz val="13"/>
        <rFont val="華康粗圓體"/>
        <family val="3"/>
        <charset val="136"/>
      </rPr>
      <t>完）</t>
    </r>
    <phoneticPr fontId="3" type="noConversion"/>
  </si>
  <si>
    <t>Table 6-4. The Budget and Final Accounts of Annual Expenditures by Functions (Cont. 3 End)</t>
    <phoneticPr fontId="3" type="noConversion"/>
  </si>
  <si>
    <t>Note : 1.Except 2016, final accounts were approved before being finalized.</t>
    <phoneticPr fontId="3" type="noConversion"/>
  </si>
  <si>
    <t xml:space="preserve">           4.Except 2016, final accounts were approved before being finalized.</t>
    <phoneticPr fontId="2" type="noConversion"/>
  </si>
  <si>
    <t>Note: 1.Except 2016, final accounts were approved before being finalized.</t>
    <phoneticPr fontId="3" type="noConversion"/>
  </si>
  <si>
    <t>-</t>
    <phoneticPr fontId="2" type="noConversion"/>
  </si>
  <si>
    <r>
      <t xml:space="preserve">    105</t>
    </r>
    <r>
      <rPr>
        <sz val="10"/>
        <rFont val="華康粗圓體"/>
        <family val="3"/>
        <charset val="136"/>
      </rPr>
      <t>年度</t>
    </r>
  </si>
  <si>
    <r>
      <t xml:space="preserve">    106</t>
    </r>
    <r>
      <rPr>
        <sz val="10"/>
        <rFont val="華康粗圓體"/>
        <family val="3"/>
        <charset val="136"/>
      </rPr>
      <t>年度</t>
    </r>
    <phoneticPr fontId="2" type="noConversion"/>
  </si>
  <si>
    <r>
      <rPr>
        <sz val="13"/>
        <rFont val="華康粗圓體"/>
        <family val="3"/>
        <charset val="136"/>
      </rPr>
      <t>表</t>
    </r>
    <r>
      <rPr>
        <sz val="13"/>
        <rFont val="Arial Narrow"/>
        <family val="2"/>
      </rPr>
      <t>6-5</t>
    </r>
    <r>
      <rPr>
        <sz val="13"/>
        <rFont val="華康粗圓體"/>
        <family val="3"/>
        <charset val="136"/>
      </rPr>
      <t>、歷年財政狀況</t>
    </r>
    <phoneticPr fontId="3" type="noConversion"/>
  </si>
  <si>
    <r>
      <t>104</t>
    </r>
    <r>
      <rPr>
        <sz val="10"/>
        <rFont val="華康粗圓體"/>
        <family val="3"/>
        <charset val="136"/>
      </rPr>
      <t xml:space="preserve">年度
</t>
    </r>
    <r>
      <rPr>
        <sz val="10"/>
        <rFont val="Arial Narrow"/>
        <family val="2"/>
      </rPr>
      <t>2015</t>
    </r>
  </si>
  <si>
    <r>
      <rPr>
        <sz val="13"/>
        <rFont val="華康粗圓體"/>
        <family val="3"/>
        <charset val="136"/>
      </rPr>
      <t>表</t>
    </r>
    <r>
      <rPr>
        <sz val="13"/>
        <rFont val="Arial Narrow"/>
        <family val="2"/>
      </rPr>
      <t>6-4</t>
    </r>
    <r>
      <rPr>
        <sz val="13"/>
        <rFont val="華康粗圓體"/>
        <family val="3"/>
        <charset val="136"/>
      </rPr>
      <t>、歲出預決算－按政事別分（續</t>
    </r>
    <r>
      <rPr>
        <sz val="13"/>
        <rFont val="Arial Narrow"/>
        <family val="2"/>
      </rPr>
      <t xml:space="preserve"> 2</t>
    </r>
    <r>
      <rPr>
        <sz val="13"/>
        <rFont val="華康粗圓體"/>
        <family val="3"/>
        <charset val="136"/>
      </rPr>
      <t>）</t>
    </r>
    <phoneticPr fontId="3" type="noConversion"/>
  </si>
  <si>
    <r>
      <rPr>
        <sz val="10"/>
        <rFont val="華康粗圓體"/>
        <family val="3"/>
        <charset val="136"/>
      </rPr>
      <t>說明：</t>
    </r>
    <r>
      <rPr>
        <sz val="10"/>
        <rFont val="Arial Narrow"/>
        <family val="2"/>
      </rPr>
      <t xml:space="preserve"> 1.</t>
    </r>
    <r>
      <rPr>
        <sz val="10"/>
        <rFont val="華康粗圓體"/>
        <family val="3"/>
        <charset val="136"/>
      </rPr>
      <t>除</t>
    </r>
    <r>
      <rPr>
        <sz val="10"/>
        <rFont val="Arial Narrow"/>
        <family val="2"/>
      </rPr>
      <t>105</t>
    </r>
    <r>
      <rPr>
        <sz val="10"/>
        <rFont val="華康粗圓體"/>
        <family val="3"/>
        <charset val="136"/>
      </rPr>
      <t>年度為決算數外，餘各年度均為決算審定數。</t>
    </r>
    <phoneticPr fontId="2" type="noConversion"/>
  </si>
  <si>
    <r>
      <t xml:space="preserve">   105</t>
    </r>
    <r>
      <rPr>
        <sz val="10"/>
        <rFont val="華康粗圓體"/>
        <family val="3"/>
        <charset val="136"/>
      </rPr>
      <t>年度</t>
    </r>
  </si>
  <si>
    <r>
      <t xml:space="preserve">   106</t>
    </r>
    <r>
      <rPr>
        <sz val="10"/>
        <rFont val="華康粗圓體"/>
        <family val="3"/>
        <charset val="136"/>
      </rPr>
      <t>年度</t>
    </r>
    <r>
      <rPr>
        <sz val="8.5"/>
        <rFont val="超研澤中黑"/>
        <family val="3"/>
        <charset val="136"/>
      </rPr>
      <t/>
    </r>
    <phoneticPr fontId="2" type="noConversion"/>
  </si>
  <si>
    <r>
      <t xml:space="preserve">  105</t>
    </r>
    <r>
      <rPr>
        <sz val="10"/>
        <rFont val="華康粗圓體"/>
        <family val="3"/>
        <charset val="136"/>
      </rPr>
      <t>年度</t>
    </r>
  </si>
  <si>
    <r>
      <t xml:space="preserve">  106</t>
    </r>
    <r>
      <rPr>
        <sz val="10"/>
        <rFont val="華康粗圓體"/>
        <family val="3"/>
        <charset val="136"/>
      </rPr>
      <t>年度</t>
    </r>
    <r>
      <rPr>
        <sz val="8.5"/>
        <rFont val="超研澤中黑"/>
        <family val="3"/>
        <charset val="136"/>
      </rPr>
      <t/>
    </r>
    <phoneticPr fontId="2" type="noConversion"/>
  </si>
  <si>
    <r>
      <rPr>
        <b/>
        <sz val="10"/>
        <rFont val="華康粗圓體"/>
        <family val="3"/>
        <charset val="136"/>
      </rPr>
      <t>規費及
罰鍰收入</t>
    </r>
    <phoneticPr fontId="2" type="noConversion"/>
  </si>
  <si>
    <t>Table 6-4. The Budget and Final Accounts of Annual Expenditures by Functions (Cont. 2)</t>
    <phoneticPr fontId="3" type="noConversion"/>
  </si>
  <si>
    <t>Table 6-4. The Budget and Final Accounts of Annual Expenditures by Functions (Cont. 1)</t>
    <phoneticPr fontId="3" type="noConversion"/>
  </si>
  <si>
    <t>-</t>
    <phoneticPr fontId="2" type="noConversion"/>
  </si>
  <si>
    <t>-</t>
    <phoneticPr fontId="2" type="noConversion"/>
  </si>
  <si>
    <t>Taoyuan City
Water Pollution Control Fund</t>
    <phoneticPr fontId="2" type="noConversion"/>
  </si>
  <si>
    <r>
      <rPr>
        <sz val="10"/>
        <color indexed="8"/>
        <rFont val="華康粗圓體"/>
        <family val="3"/>
        <charset val="136"/>
      </rPr>
      <t>桃園市
道路
基金</t>
    </r>
    <phoneticPr fontId="2" type="noConversion"/>
  </si>
  <si>
    <r>
      <rPr>
        <sz val="10"/>
        <color indexed="8"/>
        <rFont val="華康粗圓體"/>
        <family val="3"/>
        <charset val="136"/>
      </rPr>
      <t>桃園市
共同管道
管理基金</t>
    </r>
    <phoneticPr fontId="2" type="noConversion"/>
  </si>
  <si>
    <r>
      <rPr>
        <sz val="10"/>
        <color indexed="8"/>
        <rFont val="華康粗圓體"/>
        <family val="3"/>
        <charset val="136"/>
      </rPr>
      <t>桃園市建築物
無障礙設備與
設施改善基金</t>
    </r>
    <phoneticPr fontId="2" type="noConversion"/>
  </si>
  <si>
    <r>
      <rPr>
        <sz val="10"/>
        <color theme="1"/>
        <rFont val="華康粗圓體"/>
        <family val="3"/>
        <charset val="136"/>
      </rPr>
      <t>桃園市
食品安全
保護基金</t>
    </r>
    <phoneticPr fontId="2" type="noConversion"/>
  </si>
  <si>
    <r>
      <rPr>
        <sz val="10"/>
        <color indexed="8"/>
        <rFont val="華康粗圓體"/>
        <family val="3"/>
        <charset val="136"/>
      </rPr>
      <t>桃園市
空氣污染
防制基金</t>
    </r>
    <phoneticPr fontId="2" type="noConversion"/>
  </si>
  <si>
    <r>
      <rPr>
        <sz val="10"/>
        <color indexed="8"/>
        <rFont val="華康粗圓體"/>
        <family val="3"/>
        <charset val="136"/>
      </rPr>
      <t>桃園市一般
廢棄物清除
處理基金</t>
    </r>
    <phoneticPr fontId="2" type="noConversion"/>
  </si>
  <si>
    <r>
      <rPr>
        <sz val="10"/>
        <color indexed="8"/>
        <rFont val="華康粗圓體"/>
        <family val="3"/>
        <charset val="136"/>
      </rPr>
      <t>桃園市
環境教育
基金</t>
    </r>
    <phoneticPr fontId="2" type="noConversion"/>
  </si>
  <si>
    <r>
      <rPr>
        <sz val="10"/>
        <color indexed="8"/>
        <rFont val="華康粗圓體"/>
        <family val="3"/>
        <charset val="136"/>
      </rPr>
      <t>桃園國際機場
航空噪音防制費及回饋金基金</t>
    </r>
    <phoneticPr fontId="2" type="noConversion"/>
  </si>
  <si>
    <r>
      <rPr>
        <sz val="10"/>
        <color indexed="8"/>
        <rFont val="華康粗圓體"/>
        <family val="3"/>
        <charset val="136"/>
      </rPr>
      <t>桃園市區域
垃圾處理廠場
回饋金基金</t>
    </r>
    <phoneticPr fontId="2" type="noConversion"/>
  </si>
  <si>
    <r>
      <rPr>
        <sz val="10"/>
        <color indexed="8"/>
        <rFont val="華康粗圓體"/>
        <family val="3"/>
        <charset val="136"/>
      </rPr>
      <t>桃園市水汙染防治基金</t>
    </r>
    <phoneticPr fontId="2" type="noConversion"/>
  </si>
  <si>
    <r>
      <rPr>
        <sz val="10"/>
        <color theme="1"/>
        <rFont val="華康粗圓體"/>
        <family val="3"/>
        <charset val="136"/>
      </rPr>
      <t>桃園市
警察人員
安全基金</t>
    </r>
    <phoneticPr fontId="2" type="noConversion"/>
  </si>
  <si>
    <r>
      <t xml:space="preserve"> 2.</t>
    </r>
    <r>
      <rPr>
        <sz val="10"/>
        <rFont val="華康粗圓體"/>
        <family val="3"/>
        <charset val="136"/>
      </rPr>
      <t>賦稅依存度</t>
    </r>
    <r>
      <rPr>
        <sz val="10"/>
        <rFont val="Arial Narrow"/>
        <family val="2"/>
      </rPr>
      <t xml:space="preserve"> = </t>
    </r>
    <r>
      <rPr>
        <sz val="10"/>
        <rFont val="華康粗圓體"/>
        <family val="3"/>
        <charset val="136"/>
      </rPr>
      <t>稅課收入</t>
    </r>
    <r>
      <rPr>
        <sz val="10"/>
        <rFont val="Arial Narrow"/>
        <family val="2"/>
      </rPr>
      <t xml:space="preserve"> / </t>
    </r>
    <r>
      <rPr>
        <sz val="10"/>
        <rFont val="華康粗圓體"/>
        <family val="3"/>
        <charset val="136"/>
      </rPr>
      <t>歲出</t>
    </r>
    <r>
      <rPr>
        <sz val="10"/>
        <rFont val="Arial Narrow"/>
        <family val="2"/>
      </rPr>
      <t>*100</t>
    </r>
    <r>
      <rPr>
        <sz val="10"/>
        <rFont val="華康粗圓體"/>
        <family val="3"/>
        <charset val="136"/>
      </rPr>
      <t>。</t>
    </r>
    <phoneticPr fontId="2" type="noConversion"/>
  </si>
  <si>
    <r>
      <t xml:space="preserve"> 3.</t>
    </r>
    <r>
      <rPr>
        <sz val="10"/>
        <rFont val="華康粗圓體"/>
        <family val="3"/>
        <charset val="136"/>
      </rPr>
      <t>補助及協助依存度</t>
    </r>
    <r>
      <rPr>
        <sz val="10"/>
        <rFont val="Arial Narrow"/>
        <family val="2"/>
      </rPr>
      <t xml:space="preserve"> = </t>
    </r>
    <r>
      <rPr>
        <sz val="10"/>
        <rFont val="華康粗圓體"/>
        <family val="3"/>
        <charset val="136"/>
      </rPr>
      <t>補助及協助收入</t>
    </r>
    <r>
      <rPr>
        <sz val="10"/>
        <rFont val="Arial Narrow"/>
        <family val="2"/>
      </rPr>
      <t xml:space="preserve"> / </t>
    </r>
    <r>
      <rPr>
        <sz val="10"/>
        <rFont val="華康粗圓體"/>
        <family val="3"/>
        <charset val="136"/>
      </rPr>
      <t>歲出</t>
    </r>
    <r>
      <rPr>
        <sz val="10"/>
        <rFont val="Arial Narrow"/>
        <family val="2"/>
      </rPr>
      <t>*100</t>
    </r>
    <r>
      <rPr>
        <sz val="10"/>
        <rFont val="華康粗圓體"/>
        <family val="3"/>
        <charset val="136"/>
      </rPr>
      <t>。</t>
    </r>
    <phoneticPr fontId="2" type="noConversion"/>
  </si>
  <si>
    <r>
      <t xml:space="preserve"> 4.</t>
    </r>
    <r>
      <rPr>
        <sz val="10"/>
        <rFont val="華康粗圓體"/>
        <family val="3"/>
        <charset val="136"/>
      </rPr>
      <t>除</t>
    </r>
    <r>
      <rPr>
        <sz val="10"/>
        <rFont val="Arial Narrow"/>
        <family val="2"/>
      </rPr>
      <t>105</t>
    </r>
    <r>
      <rPr>
        <sz val="10"/>
        <rFont val="華康粗圓體"/>
        <family val="3"/>
        <charset val="136"/>
      </rPr>
      <t>年度為決算數外，餘各年度均為決算審定數。</t>
    </r>
    <phoneticPr fontId="2" type="noConversion"/>
  </si>
  <si>
    <r>
      <t xml:space="preserve"> 5.103</t>
    </r>
    <r>
      <rPr>
        <sz val="10"/>
        <rFont val="華康粗圓體"/>
        <family val="3"/>
        <charset val="136"/>
      </rPr>
      <t>年</t>
    </r>
    <r>
      <rPr>
        <sz val="10"/>
        <rFont val="Arial Narrow"/>
        <family val="2"/>
      </rPr>
      <t>12</t>
    </r>
    <r>
      <rPr>
        <sz val="10"/>
        <rFont val="華康粗圓體"/>
        <family val="3"/>
        <charset val="136"/>
      </rPr>
      <t>月</t>
    </r>
    <r>
      <rPr>
        <sz val="10"/>
        <rFont val="Arial Narrow"/>
        <family val="2"/>
      </rPr>
      <t>25</t>
    </r>
    <r>
      <rPr>
        <sz val="10"/>
        <rFont val="華康粗圓體"/>
        <family val="3"/>
        <charset val="136"/>
      </rPr>
      <t>日本市改制為直轄市，</t>
    </r>
    <r>
      <rPr>
        <sz val="10"/>
        <rFont val="Arial Narrow"/>
        <family val="2"/>
      </rPr>
      <t>104</t>
    </r>
    <r>
      <rPr>
        <sz val="10"/>
        <rFont val="華康粗圓體"/>
        <family val="3"/>
        <charset val="136"/>
      </rPr>
      <t>年度起統計資料含各區（復興區除外）。</t>
    </r>
    <phoneticPr fontId="2" type="noConversion"/>
  </si>
  <si>
    <r>
      <rPr>
        <sz val="10"/>
        <rFont val="華康粗圓體"/>
        <family val="3"/>
        <charset val="136"/>
      </rPr>
      <t>實徵淨額</t>
    </r>
    <phoneticPr fontId="3" type="noConversion"/>
  </si>
  <si>
    <r>
      <rPr>
        <sz val="10"/>
        <rFont val="BatangChe"/>
        <family val="3"/>
        <charset val="129"/>
      </rPr>
      <t>ⓡ</t>
    </r>
    <r>
      <rPr>
        <sz val="10"/>
        <rFont val="Arial Narrow"/>
        <family val="2"/>
      </rPr>
      <t>-12,188,539</t>
    </r>
    <phoneticPr fontId="2" type="noConversion"/>
  </si>
  <si>
    <r>
      <rPr>
        <sz val="10"/>
        <rFont val="BatangChe"/>
        <family val="3"/>
        <charset val="129"/>
      </rPr>
      <t>ⓡ</t>
    </r>
    <r>
      <rPr>
        <sz val="10"/>
        <rFont val="Arial Narrow"/>
        <family val="2"/>
      </rPr>
      <t>-12,154,301</t>
    </r>
    <phoneticPr fontId="2" type="noConversion"/>
  </si>
  <si>
    <r>
      <rPr>
        <sz val="10"/>
        <rFont val="華康粗圓體"/>
        <family val="3"/>
        <charset val="136"/>
      </rPr>
      <t xml:space="preserve">經濟發展支出
</t>
    </r>
    <r>
      <rPr>
        <sz val="10"/>
        <rFont val="Arial Narrow"/>
        <family val="2"/>
      </rPr>
      <t>Expenditures for Economic Development</t>
    </r>
    <phoneticPr fontId="2" type="noConversion"/>
  </si>
  <si>
    <r>
      <rPr>
        <sz val="10"/>
        <rFont val="華康粗圓體"/>
        <family val="3"/>
        <charset val="136"/>
      </rPr>
      <t xml:space="preserve">年　度　別
</t>
    </r>
    <r>
      <rPr>
        <sz val="10"/>
        <rFont val="Arial Narrow"/>
        <family val="2"/>
      </rPr>
      <t>Fiscal Year</t>
    </r>
    <phoneticPr fontId="3" type="noConversion"/>
  </si>
  <si>
    <r>
      <rPr>
        <sz val="10"/>
        <rFont val="華康粗圓體"/>
        <family val="3"/>
        <charset val="136"/>
      </rPr>
      <t>市　　　　　　　　　　　　　　　　　　　　稅</t>
    </r>
    <phoneticPr fontId="2" type="noConversion"/>
  </si>
  <si>
    <r>
      <rPr>
        <sz val="10"/>
        <rFont val="華康粗圓體"/>
        <family val="3"/>
        <charset val="136"/>
      </rPr>
      <t>教育捐</t>
    </r>
    <phoneticPr fontId="2" type="noConversion"/>
  </si>
  <si>
    <r>
      <rPr>
        <sz val="10"/>
        <rFont val="華康粗圓體"/>
        <family val="3"/>
        <charset val="136"/>
      </rPr>
      <t>臨時捐</t>
    </r>
    <phoneticPr fontId="2" type="noConversion"/>
  </si>
  <si>
    <r>
      <rPr>
        <sz val="10"/>
        <rFont val="華康粗圓體"/>
        <family val="3"/>
        <charset val="136"/>
      </rPr>
      <t>罰鍰</t>
    </r>
    <phoneticPr fontId="2" type="noConversion"/>
  </si>
  <si>
    <r>
      <rPr>
        <sz val="10"/>
        <rFont val="華康粗圓體"/>
        <family val="3"/>
        <charset val="136"/>
      </rPr>
      <t>印花稅</t>
    </r>
    <phoneticPr fontId="2" type="noConversion"/>
  </si>
  <si>
    <r>
      <rPr>
        <sz val="10"/>
        <rFont val="華康粗圓體"/>
        <family val="3"/>
        <charset val="136"/>
      </rPr>
      <t>使用牌照稅</t>
    </r>
    <phoneticPr fontId="2" type="noConversion"/>
  </si>
  <si>
    <r>
      <rPr>
        <sz val="10"/>
        <rFont val="華康粗圓體"/>
        <family val="3"/>
        <charset val="136"/>
      </rPr>
      <t>田賦</t>
    </r>
    <phoneticPr fontId="2" type="noConversion"/>
  </si>
  <si>
    <r>
      <rPr>
        <sz val="10"/>
        <rFont val="華康粗圓體"/>
        <family val="3"/>
        <charset val="136"/>
      </rPr>
      <t>地價稅</t>
    </r>
    <phoneticPr fontId="2" type="noConversion"/>
  </si>
  <si>
    <r>
      <rPr>
        <sz val="10"/>
        <rFont val="華康粗圓體"/>
        <family val="3"/>
        <charset val="136"/>
      </rPr>
      <t>土地增值稅</t>
    </r>
    <phoneticPr fontId="2" type="noConversion"/>
  </si>
  <si>
    <r>
      <rPr>
        <sz val="10"/>
        <rFont val="華康粗圓體"/>
        <family val="3"/>
        <charset val="136"/>
      </rPr>
      <t>房屋稅</t>
    </r>
    <phoneticPr fontId="2" type="noConversion"/>
  </si>
  <si>
    <r>
      <rPr>
        <sz val="10"/>
        <rFont val="華康粗圓體"/>
        <family val="3"/>
        <charset val="136"/>
      </rPr>
      <t>娛樂稅</t>
    </r>
    <phoneticPr fontId="2" type="noConversion"/>
  </si>
  <si>
    <r>
      <rPr>
        <sz val="10"/>
        <rFont val="華康粗圓體"/>
        <family val="3"/>
        <charset val="136"/>
      </rPr>
      <t>契稅</t>
    </r>
    <phoneticPr fontId="2" type="noConversion"/>
  </si>
  <si>
    <r>
      <rPr>
        <sz val="13"/>
        <rFont val="華康粗圓體"/>
        <family val="3"/>
        <charset val="136"/>
      </rPr>
      <t>表</t>
    </r>
    <r>
      <rPr>
        <sz val="13"/>
        <rFont val="Arial Narrow"/>
        <family val="2"/>
      </rPr>
      <t>6-6</t>
    </r>
    <r>
      <rPr>
        <sz val="13"/>
        <rFont val="華康粗圓體"/>
        <family val="3"/>
        <charset val="136"/>
      </rPr>
      <t>、各項稅捐實徵數（續）</t>
    </r>
    <phoneticPr fontId="3" type="noConversion"/>
  </si>
  <si>
    <r>
      <rPr>
        <sz val="13"/>
        <rFont val="華康粗圓體"/>
        <family val="3"/>
        <charset val="136"/>
      </rPr>
      <t>表</t>
    </r>
    <r>
      <rPr>
        <sz val="13"/>
        <rFont val="Arial Narrow"/>
        <family val="2"/>
      </rPr>
      <t>6-6</t>
    </r>
    <r>
      <rPr>
        <sz val="13"/>
        <rFont val="華康粗圓體"/>
        <family val="3"/>
        <charset val="136"/>
      </rPr>
      <t>、各項稅捐實徵數</t>
    </r>
    <phoneticPr fontId="3" type="noConversion"/>
  </si>
  <si>
    <r>
      <rPr>
        <sz val="10"/>
        <rFont val="華康粗圓體"/>
        <family val="3"/>
        <charset val="136"/>
      </rPr>
      <t>國稅</t>
    </r>
    <phoneticPr fontId="2" type="noConversion"/>
  </si>
  <si>
    <r>
      <rPr>
        <sz val="10"/>
        <rFont val="華康粗圓體"/>
        <family val="3"/>
        <charset val="136"/>
      </rPr>
      <t xml:space="preserve">年度及稅目別
</t>
    </r>
    <r>
      <rPr>
        <sz val="10"/>
        <rFont val="Arial Narrow"/>
        <family val="2"/>
      </rPr>
      <t>Fiscal Year &amp; Tax Item</t>
    </r>
    <phoneticPr fontId="3" type="noConversion"/>
  </si>
  <si>
    <r>
      <rPr>
        <sz val="10"/>
        <rFont val="華康粗圓體"/>
        <family val="3"/>
        <charset val="136"/>
      </rPr>
      <t>納　　　庫　　　數</t>
    </r>
    <phoneticPr fontId="3" type="noConversion"/>
  </si>
  <si>
    <r>
      <rPr>
        <sz val="10"/>
        <rFont val="華康粗圓體"/>
        <family val="3"/>
        <charset val="136"/>
      </rPr>
      <t>未　納
庫　數</t>
    </r>
    <phoneticPr fontId="3" type="noConversion"/>
  </si>
  <si>
    <r>
      <rPr>
        <sz val="10"/>
        <rFont val="華康粗圓體"/>
        <family val="3"/>
        <charset val="136"/>
      </rPr>
      <t>國　庫</t>
    </r>
    <phoneticPr fontId="3" type="noConversion"/>
  </si>
  <si>
    <r>
      <rPr>
        <sz val="10"/>
        <rFont val="華康粗圓體"/>
        <family val="3"/>
        <charset val="136"/>
      </rPr>
      <t>中央統籌分配</t>
    </r>
    <phoneticPr fontId="3" type="noConversion"/>
  </si>
  <si>
    <r>
      <rPr>
        <sz val="10"/>
        <rFont val="華康粗圓體"/>
        <family val="3"/>
        <charset val="136"/>
      </rPr>
      <t>重建基金</t>
    </r>
    <phoneticPr fontId="2" type="noConversion"/>
  </si>
  <si>
    <r>
      <rPr>
        <sz val="10"/>
        <rFont val="華康粗圓體"/>
        <family val="3"/>
        <charset val="136"/>
      </rPr>
      <t>市　庫</t>
    </r>
    <phoneticPr fontId="3" type="noConversion"/>
  </si>
  <si>
    <r>
      <rPr>
        <sz val="10"/>
        <rFont val="華康粗圓體"/>
        <family val="3"/>
        <charset val="136"/>
      </rPr>
      <t>市統籌分配專戶</t>
    </r>
    <phoneticPr fontId="3" type="noConversion"/>
  </si>
  <si>
    <r>
      <rPr>
        <sz val="10"/>
        <rFont val="華康粗圓體"/>
        <family val="3"/>
        <charset val="136"/>
      </rPr>
      <t>區庫</t>
    </r>
    <phoneticPr fontId="2" type="noConversion"/>
  </si>
  <si>
    <r>
      <rPr>
        <sz val="10"/>
        <rFont val="華康粗圓體"/>
        <family val="3"/>
        <charset val="136"/>
      </rPr>
      <t>臨時稅款專戶</t>
    </r>
    <phoneticPr fontId="3" type="noConversion"/>
  </si>
  <si>
    <r>
      <t xml:space="preserve">  2.103</t>
    </r>
    <r>
      <rPr>
        <sz val="10"/>
        <rFont val="華康粗圓體"/>
        <family val="3"/>
        <charset val="136"/>
      </rPr>
      <t>年</t>
    </r>
    <r>
      <rPr>
        <sz val="10"/>
        <rFont val="Arial Narrow"/>
        <family val="2"/>
      </rPr>
      <t>12</t>
    </r>
    <r>
      <rPr>
        <sz val="10"/>
        <rFont val="華康粗圓體"/>
        <family val="3"/>
        <charset val="136"/>
      </rPr>
      <t>月</t>
    </r>
    <r>
      <rPr>
        <sz val="10"/>
        <rFont val="Arial Narrow"/>
        <family val="2"/>
      </rPr>
      <t>25</t>
    </r>
    <r>
      <rPr>
        <sz val="10"/>
        <rFont val="華康粗圓體"/>
        <family val="3"/>
        <charset val="136"/>
      </rPr>
      <t>日本市改制為直轄市，</t>
    </r>
    <r>
      <rPr>
        <sz val="10"/>
        <rFont val="Arial Narrow"/>
        <family val="2"/>
      </rPr>
      <t>104</t>
    </r>
    <r>
      <rPr>
        <sz val="10"/>
        <rFont val="華康粗圓體"/>
        <family val="3"/>
        <charset val="136"/>
      </rPr>
      <t>年度起統計資料含各區（復興區除外）。</t>
    </r>
    <phoneticPr fontId="2" type="noConversion"/>
  </si>
  <si>
    <t>-</t>
    <phoneticPr fontId="2" type="noConversion"/>
  </si>
  <si>
    <t>-</t>
    <phoneticPr fontId="2" type="noConversion"/>
  </si>
  <si>
    <t>-</t>
    <phoneticPr fontId="2" type="noConversion"/>
  </si>
  <si>
    <r>
      <rPr>
        <sz val="10"/>
        <rFont val="華康粗圓體"/>
        <family val="3"/>
        <charset val="136"/>
      </rPr>
      <t>收入</t>
    </r>
    <phoneticPr fontId="2" type="noConversion"/>
  </si>
  <si>
    <r>
      <rPr>
        <sz val="10"/>
        <rFont val="華康粗圓體"/>
        <family val="3"/>
        <charset val="136"/>
      </rPr>
      <t>支出</t>
    </r>
    <phoneticPr fontId="3" type="noConversion"/>
  </si>
  <si>
    <r>
      <rPr>
        <sz val="10"/>
        <rFont val="華康粗圓體"/>
        <family val="3"/>
        <charset val="136"/>
      </rPr>
      <t>　決算　</t>
    </r>
    <phoneticPr fontId="3" type="noConversion"/>
  </si>
  <si>
    <r>
      <rPr>
        <sz val="10"/>
        <rFont val="華康粗圓體"/>
        <family val="3"/>
        <charset val="136"/>
      </rPr>
      <t>　預算　</t>
    </r>
    <phoneticPr fontId="3" type="noConversion"/>
  </si>
  <si>
    <r>
      <rPr>
        <sz val="10"/>
        <rFont val="華康粗圓體"/>
        <family val="3"/>
        <charset val="136"/>
      </rPr>
      <t>預算　</t>
    </r>
    <phoneticPr fontId="3" type="noConversion"/>
  </si>
  <si>
    <r>
      <rPr>
        <sz val="10"/>
        <color indexed="8"/>
        <rFont val="華康粗圓體"/>
        <family val="3"/>
        <charset val="136"/>
      </rPr>
      <t>桃園市身
心障礙者
就業基金</t>
    </r>
    <phoneticPr fontId="2" type="noConversion"/>
  </si>
  <si>
    <r>
      <rPr>
        <sz val="10"/>
        <color indexed="8"/>
        <rFont val="華康粗圓體"/>
        <family val="3"/>
        <charset val="136"/>
      </rPr>
      <t>桃園市
勞工權益
基金</t>
    </r>
    <phoneticPr fontId="2" type="noConversion"/>
  </si>
  <si>
    <r>
      <rPr>
        <sz val="10"/>
        <rFont val="華康粗圓體"/>
        <family val="3"/>
        <charset val="136"/>
      </rPr>
      <t>金融、財稅</t>
    </r>
    <phoneticPr fontId="3" type="noConversion"/>
  </si>
  <si>
    <r>
      <rPr>
        <sz val="13"/>
        <rFont val="華康粗圓體"/>
        <family val="3"/>
        <charset val="136"/>
      </rPr>
      <t>表</t>
    </r>
    <r>
      <rPr>
        <sz val="13"/>
        <rFont val="Arial Narrow"/>
        <family val="2"/>
      </rPr>
      <t>6-9</t>
    </r>
    <r>
      <rPr>
        <sz val="13"/>
        <rFont val="華康粗圓體"/>
        <family val="3"/>
        <charset val="136"/>
      </rPr>
      <t>、營業基金及非營業特種基金盈虧（餘絀）（續</t>
    </r>
    <r>
      <rPr>
        <sz val="13"/>
        <rFont val="Arial Narrow"/>
        <family val="2"/>
      </rPr>
      <t xml:space="preserve"> 1</t>
    </r>
    <r>
      <rPr>
        <sz val="13"/>
        <rFont val="華康粗圓體"/>
        <family val="3"/>
        <charset val="136"/>
      </rPr>
      <t>）</t>
    </r>
    <phoneticPr fontId="2" type="noConversion"/>
  </si>
  <si>
    <r>
      <rPr>
        <sz val="10"/>
        <rFont val="華康粗圓體"/>
        <family val="3"/>
        <charset val="136"/>
      </rPr>
      <t xml:space="preserve">年度別
</t>
    </r>
    <r>
      <rPr>
        <sz val="10"/>
        <rFont val="Arial Narrow"/>
        <family val="2"/>
      </rPr>
      <t>Fiscal Year</t>
    </r>
    <phoneticPr fontId="2" type="noConversion"/>
  </si>
  <si>
    <r>
      <rPr>
        <sz val="10"/>
        <rFont val="華康粗圓體"/>
        <family val="3"/>
        <charset val="136"/>
      </rPr>
      <t>非營業特種基金</t>
    </r>
    <phoneticPr fontId="2" type="noConversion"/>
  </si>
  <si>
    <r>
      <rPr>
        <sz val="10"/>
        <rFont val="華康粗圓體"/>
        <family val="3"/>
        <charset val="136"/>
      </rPr>
      <t>作業基金</t>
    </r>
    <phoneticPr fontId="2" type="noConversion"/>
  </si>
  <si>
    <r>
      <rPr>
        <sz val="10"/>
        <rFont val="華康粗圓體"/>
        <family val="3"/>
        <charset val="136"/>
      </rPr>
      <t>特別收入基金</t>
    </r>
    <r>
      <rPr>
        <sz val="10"/>
        <rFont val="Arial Narrow"/>
        <family val="2"/>
      </rPr>
      <t xml:space="preserve">   Special Revenue Funds</t>
    </r>
    <phoneticPr fontId="2" type="noConversion"/>
  </si>
  <si>
    <r>
      <rPr>
        <sz val="10"/>
        <rFont val="華康粗圓體"/>
        <family val="3"/>
        <charset val="136"/>
      </rPr>
      <t>桃園市軌道
建設發展基金</t>
    </r>
    <phoneticPr fontId="2" type="noConversion"/>
  </si>
  <si>
    <r>
      <rPr>
        <sz val="10"/>
        <rFont val="華康粗圓體"/>
        <family val="3"/>
        <charset val="136"/>
      </rPr>
      <t>桃園市
醫療作業
基金</t>
    </r>
    <phoneticPr fontId="2" type="noConversion"/>
  </si>
  <si>
    <r>
      <rPr>
        <sz val="10"/>
        <rFont val="華康粗圓體"/>
        <family val="3"/>
        <charset val="136"/>
      </rPr>
      <t>桃園市警察
人員安全
基金</t>
    </r>
    <phoneticPr fontId="2" type="noConversion"/>
  </si>
  <si>
    <r>
      <rPr>
        <sz val="10"/>
        <rFont val="華康粗圓體"/>
        <family val="3"/>
        <charset val="136"/>
      </rPr>
      <t>桃園縣
投資開發
基金</t>
    </r>
    <phoneticPr fontId="2" type="noConversion"/>
  </si>
  <si>
    <r>
      <rPr>
        <sz val="10"/>
        <rFont val="華康粗圓體"/>
        <family val="3"/>
        <charset val="136"/>
      </rPr>
      <t>桃園市產業
園區開發
管理基金</t>
    </r>
    <phoneticPr fontId="2" type="noConversion"/>
  </si>
  <si>
    <r>
      <rPr>
        <sz val="10"/>
        <rFont val="華康粗圓體"/>
        <family val="3"/>
        <charset val="136"/>
      </rPr>
      <t>桃園市
勞工權益基金</t>
    </r>
    <phoneticPr fontId="2" type="noConversion"/>
  </si>
  <si>
    <r>
      <rPr>
        <sz val="10"/>
        <rFont val="華康粗圓體"/>
        <family val="3"/>
        <charset val="136"/>
      </rPr>
      <t>桃園市
都市更新
基金</t>
    </r>
    <phoneticPr fontId="2" type="noConversion"/>
  </si>
  <si>
    <r>
      <rPr>
        <sz val="10"/>
        <rFont val="華康粗圓體"/>
        <family val="3"/>
        <charset val="136"/>
      </rPr>
      <t>桃園市
住宅基金</t>
    </r>
    <phoneticPr fontId="2" type="noConversion"/>
  </si>
  <si>
    <r>
      <rPr>
        <sz val="10"/>
        <rFont val="華康粗圓體"/>
        <family val="3"/>
        <charset val="136"/>
      </rPr>
      <t>桃園縣國民
住宅管理
維護基金</t>
    </r>
    <phoneticPr fontId="2" type="noConversion"/>
  </si>
  <si>
    <r>
      <rPr>
        <sz val="10"/>
        <rFont val="華康粗圓體"/>
        <family val="3"/>
        <charset val="136"/>
      </rPr>
      <t>計</t>
    </r>
    <phoneticPr fontId="2" type="noConversion"/>
  </si>
  <si>
    <r>
      <rPr>
        <sz val="10"/>
        <color indexed="8"/>
        <rFont val="華康粗圓體"/>
        <family val="3"/>
        <charset val="136"/>
      </rPr>
      <t>桃園市有線
廣播電視事業
發展基金</t>
    </r>
    <phoneticPr fontId="2" type="noConversion"/>
  </si>
  <si>
    <r>
      <rPr>
        <sz val="10"/>
        <color theme="1"/>
        <rFont val="華康粗圓體"/>
        <family val="3"/>
        <charset val="136"/>
      </rPr>
      <t>桃園市
消防人員
安全基金</t>
    </r>
    <phoneticPr fontId="2" type="noConversion"/>
  </si>
  <si>
    <r>
      <rPr>
        <sz val="10"/>
        <rFont val="華康粗圓體"/>
        <family val="3"/>
        <charset val="136"/>
      </rPr>
      <t>桃園市
地方教育
發展基金</t>
    </r>
    <phoneticPr fontId="2" type="noConversion"/>
  </si>
  <si>
    <r>
      <rPr>
        <sz val="10"/>
        <rFont val="華康粗圓體"/>
        <family val="3"/>
        <charset val="136"/>
      </rPr>
      <t>桃園市
農業發展
基金</t>
    </r>
    <phoneticPr fontId="2" type="noConversion"/>
  </si>
  <si>
    <r>
      <rPr>
        <sz val="10"/>
        <rFont val="華康粗圓體"/>
        <family val="3"/>
        <charset val="136"/>
      </rPr>
      <t>營業稅</t>
    </r>
    <phoneticPr fontId="2" type="noConversion"/>
  </si>
  <si>
    <r>
      <rPr>
        <sz val="10"/>
        <rFont val="華康粗圓體"/>
        <family val="3"/>
        <charset val="136"/>
      </rPr>
      <t>特種貨物及勞務稅</t>
    </r>
    <phoneticPr fontId="2" type="noConversion"/>
  </si>
  <si>
    <r>
      <rPr>
        <sz val="10"/>
        <rFont val="華康粗圓體"/>
        <family val="3"/>
        <charset val="136"/>
      </rPr>
      <t>審定數</t>
    </r>
    <phoneticPr fontId="2" type="noConversion"/>
  </si>
  <si>
    <r>
      <rPr>
        <sz val="10"/>
        <rFont val="華康粗圓體"/>
        <family val="3"/>
        <charset val="136"/>
      </rPr>
      <t>決算數</t>
    </r>
    <phoneticPr fontId="2" type="noConversion"/>
  </si>
  <si>
    <t>Unit : N.T.$1,000 ; %</t>
    <phoneticPr fontId="3" type="noConversion"/>
  </si>
  <si>
    <r>
      <rPr>
        <sz val="10"/>
        <rFont val="華康粗圓體"/>
        <family val="3"/>
        <charset val="136"/>
      </rPr>
      <t>單位：千元；</t>
    </r>
    <r>
      <rPr>
        <sz val="10"/>
        <rFont val="Arial Narrow"/>
        <family val="2"/>
      </rPr>
      <t>%</t>
    </r>
    <phoneticPr fontId="3" type="noConversion"/>
  </si>
  <si>
    <r>
      <rPr>
        <sz val="10"/>
        <rFont val="華康粗圓體"/>
        <family val="3"/>
        <charset val="136"/>
      </rPr>
      <t xml:space="preserve">自籌財源比率
</t>
    </r>
    <r>
      <rPr>
        <sz val="10"/>
        <rFont val="Arial Narrow"/>
        <family val="2"/>
      </rPr>
      <t>(%)</t>
    </r>
    <phoneticPr fontId="2" type="noConversion"/>
  </si>
  <si>
    <r>
      <rPr>
        <sz val="10"/>
        <rFont val="華康粗圓體"/>
        <family val="3"/>
        <charset val="136"/>
      </rPr>
      <t>說明：</t>
    </r>
    <r>
      <rPr>
        <sz val="10"/>
        <rFont val="Arial Narrow"/>
        <family val="2"/>
      </rPr>
      <t>1.</t>
    </r>
    <r>
      <rPr>
        <sz val="10"/>
        <rFont val="華康粗圓體"/>
        <family val="3"/>
        <charset val="136"/>
      </rPr>
      <t>自籌財源比率</t>
    </r>
    <r>
      <rPr>
        <sz val="10"/>
        <rFont val="Arial Narrow"/>
        <family val="2"/>
      </rPr>
      <t xml:space="preserve"> =[(</t>
    </r>
    <r>
      <rPr>
        <sz val="10"/>
        <rFont val="華康粗圓體"/>
        <family val="3"/>
        <charset val="136"/>
      </rPr>
      <t>歲入</t>
    </r>
    <r>
      <rPr>
        <sz val="10"/>
        <rFont val="Arial Narrow"/>
        <family val="2"/>
      </rPr>
      <t xml:space="preserve"> - </t>
    </r>
    <r>
      <rPr>
        <sz val="10"/>
        <rFont val="華康粗圓體"/>
        <family val="3"/>
        <charset val="136"/>
      </rPr>
      <t>補助及協助收入</t>
    </r>
    <r>
      <rPr>
        <sz val="10"/>
        <rFont val="Arial Narrow"/>
        <family val="2"/>
      </rPr>
      <t xml:space="preserve"> - </t>
    </r>
    <r>
      <rPr>
        <sz val="10"/>
        <rFont val="華康粗圓體"/>
        <family val="3"/>
        <charset val="136"/>
      </rPr>
      <t>統籌分配稅收入</t>
    </r>
    <r>
      <rPr>
        <sz val="10"/>
        <rFont val="Arial Narrow"/>
        <family val="2"/>
      </rPr>
      <t xml:space="preserve">) / </t>
    </r>
    <r>
      <rPr>
        <sz val="10"/>
        <rFont val="華康粗圓體"/>
        <family val="3"/>
        <charset val="136"/>
      </rPr>
      <t>歲入</t>
    </r>
    <r>
      <rPr>
        <sz val="10"/>
        <rFont val="Arial Narrow"/>
        <family val="2"/>
      </rPr>
      <t>]*100</t>
    </r>
    <r>
      <rPr>
        <sz val="10"/>
        <rFont val="華康粗圓體"/>
        <family val="3"/>
        <charset val="136"/>
      </rPr>
      <t>。</t>
    </r>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</si>
</sst>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1" formatCode="_-* #,##0_-;\-* #,##0_-;_-* &quot;-&quot;_-;_-@_-"/>
    <numFmt numFmtId="44" formatCode="_-&quot;$&quot;* #,##0.00_-;\-&quot;$&quot;* #,##0.00_-;_-&quot;$&quot;* &quot;-&quot;??_-;_-@_-"/>
    <numFmt numFmtId="43" formatCode="_-* #,##0.00_-;\-* #,##0.00_-;_-* &quot;-&quot;??_-;_-@_-"/>
    <numFmt numFmtId="176" formatCode="#,##0;[Red]#,##0"/>
    <numFmt numFmtId="177" formatCode="0.00_ "/>
    <numFmt numFmtId="178" formatCode="0.0000_ "/>
    <numFmt numFmtId="179" formatCode="#,##0_ "/>
    <numFmt numFmtId="180" formatCode="_-* #,##0_-;\-* #,##0_-;_-* &quot;-&quot;??_-;_-@_-"/>
    <numFmt numFmtId="181" formatCode="#,##0.00_ "/>
  </numFmts>
  <fonts count="30">
    <font>
      <sz val="12"/>
      <name val="新細明體"/>
      <family val="1"/>
      <charset val="136"/>
    </font>
    <font>
      <sz val="12"/>
      <name val="新細明體"/>
      <family val="1"/>
      <charset val="136"/>
    </font>
    <font>
      <sz val="9"/>
      <name val="新細明體"/>
      <family val="1"/>
      <charset val="136"/>
    </font>
    <font>
      <sz val="9"/>
      <name val="細明體"/>
      <family val="3"/>
      <charset val="136"/>
    </font>
    <font>
      <sz val="12"/>
      <name val="Times New Roman"/>
      <family val="1"/>
    </font>
    <font>
      <sz val="8"/>
      <name val="Arial Narrow"/>
      <family val="2"/>
    </font>
    <font>
      <sz val="9.5"/>
      <name val="Arial Narrow"/>
      <family val="2"/>
    </font>
    <font>
      <sz val="10"/>
      <name val="Times New Roman"/>
      <family val="1"/>
    </font>
    <font>
      <b/>
      <sz val="12"/>
      <name val="Times"/>
      <family val="1"/>
    </font>
    <font>
      <sz val="8.5"/>
      <name val="超研澤中黑"/>
      <family val="3"/>
      <charset val="136"/>
    </font>
    <font>
      <sz val="12"/>
      <color theme="1"/>
      <name val="新細明體"/>
      <family val="1"/>
      <charset val="136"/>
      <scheme val="minor"/>
    </font>
    <font>
      <sz val="10"/>
      <name val="Arial Narrow"/>
      <family val="2"/>
    </font>
    <font>
      <sz val="10"/>
      <color theme="1"/>
      <name val="Arial Narrow"/>
      <family val="2"/>
    </font>
    <font>
      <sz val="10"/>
      <name val="華康粗圓體"/>
      <family val="3"/>
      <charset val="136"/>
    </font>
    <font>
      <sz val="13"/>
      <name val="Arial Narrow"/>
      <family val="2"/>
    </font>
    <font>
      <sz val="13"/>
      <name val="華康粗圓體"/>
      <family val="3"/>
      <charset val="136"/>
    </font>
    <font>
      <sz val="10"/>
      <color theme="0"/>
      <name val="Arial Narrow"/>
      <family val="2"/>
    </font>
    <font>
      <sz val="10"/>
      <color theme="0"/>
      <name val="華康粗圓體"/>
      <family val="3"/>
      <charset val="136"/>
    </font>
    <font>
      <sz val="10"/>
      <color indexed="10"/>
      <name val="Arial Narrow"/>
      <family val="2"/>
    </font>
    <font>
      <sz val="10"/>
      <color rgb="FFC00000"/>
      <name val="Arial Narrow"/>
      <family val="2"/>
    </font>
    <font>
      <sz val="10"/>
      <color rgb="FFFF0000"/>
      <name val="Arial Narrow"/>
      <family val="2"/>
    </font>
    <font>
      <sz val="10"/>
      <color indexed="8"/>
      <name val="Arial Narrow"/>
      <family val="2"/>
    </font>
    <font>
      <sz val="10"/>
      <color indexed="8"/>
      <name val="華康粗圓體"/>
      <family val="3"/>
      <charset val="136"/>
    </font>
    <font>
      <sz val="10"/>
      <color theme="1"/>
      <name val="華康粗圓體"/>
      <family val="3"/>
      <charset val="136"/>
    </font>
    <font>
      <sz val="10"/>
      <color indexed="60"/>
      <name val="Arial Narrow"/>
      <family val="2"/>
    </font>
    <font>
      <b/>
      <sz val="10"/>
      <name val="華康粗圓體"/>
      <family val="3"/>
      <charset val="136"/>
    </font>
    <font>
      <b/>
      <sz val="10"/>
      <name val="Arial Narrow"/>
      <family val="2"/>
    </font>
    <font>
      <sz val="9"/>
      <color indexed="81"/>
      <name val="Tahoma"/>
      <family val="2"/>
    </font>
    <font>
      <sz val="10"/>
      <name val="BatangChe"/>
      <family val="3"/>
      <charset val="129"/>
    </font>
    <font>
      <sz val="12"/>
      <name val="Arial Narrow"/>
      <family val="2"/>
    </font>
  </fonts>
  <fills count="4">
    <fill>
      <patternFill patternType="none"/>
    </fill>
    <fill>
      <patternFill patternType="gray125"/>
    </fill>
    <fill>
      <patternFill patternType="solid">
        <fgColor indexed="9"/>
        <bgColor indexed="64"/>
      </patternFill>
    </fill>
    <fill>
      <patternFill patternType="solid">
        <fgColor rgb="FFFFFF00"/>
        <bgColor indexed="64"/>
      </patternFill>
    </fill>
  </fills>
  <borders count="42">
    <border>
      <left/>
      <right/>
      <top/>
      <bottom/>
      <diagonal/>
    </border>
    <border>
      <left/>
      <right/>
      <top/>
      <bottom style="medium">
        <color indexed="64"/>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diagonal/>
    </border>
    <border>
      <left style="medium">
        <color indexed="64"/>
      </left>
      <right style="thin">
        <color indexed="64"/>
      </right>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right/>
      <top style="medium">
        <color indexed="64"/>
      </top>
      <bottom/>
      <diagonal/>
    </border>
    <border>
      <left style="medium">
        <color indexed="64"/>
      </left>
      <right style="thin">
        <color indexed="64"/>
      </right>
      <top/>
      <bottom style="medium">
        <color indexed="64"/>
      </bottom>
      <diagonal/>
    </border>
    <border>
      <left/>
      <right style="thin">
        <color indexed="64"/>
      </right>
      <top style="medium">
        <color indexed="64"/>
      </top>
      <bottom/>
      <diagonal/>
    </border>
    <border>
      <left style="thin">
        <color indexed="64"/>
      </left>
      <right/>
      <top style="thin">
        <color indexed="64"/>
      </top>
      <bottom/>
      <diagonal/>
    </border>
    <border>
      <left style="medium">
        <color indexed="64"/>
      </left>
      <right/>
      <top style="thin">
        <color indexed="64"/>
      </top>
      <bottom/>
      <diagonal/>
    </border>
    <border>
      <left style="medium">
        <color indexed="64"/>
      </left>
      <right/>
      <top style="medium">
        <color indexed="64"/>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style="double">
        <color indexed="64"/>
      </left>
      <right/>
      <top/>
      <bottom style="medium">
        <color indexed="64"/>
      </bottom>
      <diagonal/>
    </border>
    <border>
      <left style="thin">
        <color indexed="64"/>
      </left>
      <right style="double">
        <color indexed="64"/>
      </right>
      <top/>
      <bottom style="medium">
        <color indexed="64"/>
      </bottom>
      <diagonal/>
    </border>
    <border>
      <left style="double">
        <color indexed="64"/>
      </left>
      <right/>
      <top/>
      <bottom/>
      <diagonal/>
    </border>
    <border>
      <left style="thin">
        <color indexed="64"/>
      </left>
      <right style="double">
        <color indexed="64"/>
      </right>
      <top/>
      <bottom/>
      <diagonal/>
    </border>
    <border>
      <left style="medium">
        <color indexed="64"/>
      </left>
      <right style="thin">
        <color indexed="64"/>
      </right>
      <top style="thin">
        <color indexed="64"/>
      </top>
      <bottom/>
      <diagonal/>
    </border>
    <border>
      <left style="double">
        <color indexed="64"/>
      </left>
      <right/>
      <top style="medium">
        <color indexed="64"/>
      </top>
      <bottom/>
      <diagonal/>
    </border>
    <border>
      <left style="thin">
        <color indexed="64"/>
      </left>
      <right style="double">
        <color indexed="64"/>
      </right>
      <top style="medium">
        <color indexed="64"/>
      </top>
      <bottom/>
      <diagonal/>
    </border>
    <border>
      <left style="thin">
        <color indexed="64"/>
      </left>
      <right style="thin">
        <color indexed="64"/>
      </right>
      <top style="thin">
        <color indexed="64"/>
      </top>
      <bottom style="thin">
        <color indexed="64"/>
      </bottom>
      <diagonal/>
    </border>
  </borders>
  <cellStyleXfs count="10">
    <xf numFmtId="0" fontId="0" fillId="0" borderId="0"/>
    <xf numFmtId="38" fontId="4" fillId="0" borderId="0" applyBorder="0">
      <alignment vertical="center"/>
    </xf>
    <xf numFmtId="44" fontId="1" fillId="0" borderId="0" applyFont="0" applyFill="0" applyBorder="0" applyAlignment="0" applyProtection="0"/>
    <xf numFmtId="0" fontId="7" fillId="0" borderId="0" applyNumberFormat="0" applyFont="0" applyBorder="0" applyAlignment="0"/>
    <xf numFmtId="0" fontId="1" fillId="0" borderId="0"/>
    <xf numFmtId="0" fontId="8" fillId="0" borderId="10"/>
    <xf numFmtId="43" fontId="1" fillId="0" borderId="0" applyFont="0" applyFill="0" applyBorder="0" applyAlignment="0" applyProtection="0"/>
    <xf numFmtId="0" fontId="10" fillId="0" borderId="0">
      <alignment vertical="center"/>
    </xf>
    <xf numFmtId="0" fontId="1" fillId="0" borderId="0"/>
    <xf numFmtId="43" fontId="1" fillId="0" borderId="0" applyFont="0" applyFill="0" applyBorder="0" applyAlignment="0" applyProtection="0">
      <alignment vertical="center"/>
    </xf>
  </cellStyleXfs>
  <cellXfs count="449">
    <xf numFmtId="0" fontId="0" fillId="0" borderId="0" xfId="0"/>
    <xf numFmtId="0" fontId="11" fillId="0" borderId="0" xfId="0" applyFont="1" applyAlignment="1">
      <alignment horizontal="center" vertical="center"/>
    </xf>
    <xf numFmtId="179" fontId="11" fillId="0" borderId="0" xfId="0" applyNumberFormat="1" applyFont="1" applyAlignment="1" applyProtection="1">
      <alignment vertical="center"/>
      <protection locked="0"/>
    </xf>
    <xf numFmtId="0" fontId="11" fillId="0" borderId="0" xfId="0" applyFont="1" applyAlignment="1" applyProtection="1">
      <alignment horizontal="left" vertical="center"/>
      <protection locked="0"/>
    </xf>
    <xf numFmtId="0" fontId="11" fillId="0" borderId="0" xfId="0" applyFont="1" applyAlignment="1" applyProtection="1">
      <alignment horizontal="center" vertical="center"/>
      <protection locked="0"/>
    </xf>
    <xf numFmtId="0" fontId="11" fillId="0" borderId="0" xfId="0" applyFont="1" applyAlignment="1" applyProtection="1">
      <alignment vertical="center"/>
      <protection locked="0"/>
    </xf>
    <xf numFmtId="0" fontId="11" fillId="0" borderId="0" xfId="0" applyFont="1" applyBorder="1" applyAlignment="1" applyProtection="1">
      <alignment horizontal="center" vertical="center"/>
      <protection locked="0"/>
    </xf>
    <xf numFmtId="0" fontId="11" fillId="0" borderId="0" xfId="0" applyFont="1" applyAlignment="1" applyProtection="1">
      <alignment horizontal="center" vertical="center" wrapText="1"/>
      <protection locked="0"/>
    </xf>
    <xf numFmtId="176" fontId="11" fillId="0" borderId="0" xfId="0" applyNumberFormat="1" applyFont="1" applyBorder="1" applyAlignment="1" applyProtection="1">
      <alignment horizontal="right" vertical="center"/>
      <protection locked="0"/>
    </xf>
    <xf numFmtId="176" fontId="18" fillId="0" borderId="0" xfId="0" applyNumberFormat="1" applyFont="1" applyFill="1" applyBorder="1" applyAlignment="1" applyProtection="1">
      <alignment vertical="center"/>
      <protection locked="0"/>
    </xf>
    <xf numFmtId="0" fontId="11" fillId="0" borderId="0" xfId="0" applyFont="1" applyBorder="1" applyAlignment="1" applyProtection="1">
      <alignment vertical="center"/>
      <protection locked="0"/>
    </xf>
    <xf numFmtId="0" fontId="11" fillId="0" borderId="0" xfId="0" applyFont="1" applyFill="1" applyBorder="1" applyAlignment="1" applyProtection="1">
      <alignment vertical="center"/>
      <protection locked="0"/>
    </xf>
    <xf numFmtId="0" fontId="18" fillId="0" borderId="0" xfId="0" applyFont="1" applyFill="1" applyBorder="1" applyAlignment="1" applyProtection="1">
      <alignment vertical="center"/>
      <protection locked="0"/>
    </xf>
    <xf numFmtId="179" fontId="11" fillId="0" borderId="1" xfId="0" applyNumberFormat="1" applyFont="1" applyFill="1" applyBorder="1" applyAlignment="1" applyProtection="1">
      <alignment horizontal="right" vertical="center"/>
      <protection locked="0"/>
    </xf>
    <xf numFmtId="176" fontId="11" fillId="0" borderId="0" xfId="0" applyNumberFormat="1" applyFont="1" applyAlignment="1" applyProtection="1">
      <alignment vertical="center"/>
      <protection locked="0"/>
    </xf>
    <xf numFmtId="177" fontId="11" fillId="0" borderId="0" xfId="0" applyNumberFormat="1" applyFont="1" applyAlignment="1" applyProtection="1">
      <alignment vertical="center"/>
      <protection locked="0"/>
    </xf>
    <xf numFmtId="178" fontId="11" fillId="0" borderId="0" xfId="0" applyNumberFormat="1" applyFont="1" applyAlignment="1" applyProtection="1">
      <alignment vertical="center"/>
      <protection locked="0"/>
    </xf>
    <xf numFmtId="3" fontId="11" fillId="0" borderId="0" xfId="1" applyNumberFormat="1" applyFont="1" applyBorder="1" applyAlignment="1">
      <alignment vertical="center"/>
    </xf>
    <xf numFmtId="3" fontId="18" fillId="0" borderId="0" xfId="1" applyNumberFormat="1" applyFont="1" applyBorder="1" applyAlignment="1">
      <alignment vertical="center"/>
    </xf>
    <xf numFmtId="179" fontId="11" fillId="0" borderId="0" xfId="0" applyNumberFormat="1" applyFont="1" applyAlignment="1">
      <alignment horizontal="center" vertical="center"/>
    </xf>
    <xf numFmtId="0" fontId="11" fillId="0" borderId="0" xfId="0" applyFont="1" applyFill="1" applyAlignment="1">
      <alignment horizontal="center" vertical="center"/>
    </xf>
    <xf numFmtId="49" fontId="11" fillId="0" borderId="0" xfId="0" applyNumberFormat="1" applyFont="1" applyAlignment="1" applyProtection="1">
      <alignment horizontal="left" vertical="center"/>
      <protection locked="0"/>
    </xf>
    <xf numFmtId="49" fontId="11" fillId="0" borderId="0" xfId="0" applyNumberFormat="1" applyFont="1" applyAlignment="1" applyProtection="1">
      <alignment horizontal="center" vertical="center"/>
      <protection locked="0"/>
    </xf>
    <xf numFmtId="41" fontId="11" fillId="0" borderId="16" xfId="0" applyNumberFormat="1" applyFont="1" applyBorder="1" applyAlignment="1" applyProtection="1">
      <alignment horizontal="right" vertical="center"/>
      <protection locked="0"/>
    </xf>
    <xf numFmtId="41" fontId="11" fillId="0" borderId="0" xfId="0" applyNumberFormat="1" applyFont="1" applyBorder="1" applyAlignment="1" applyProtection="1">
      <alignment horizontal="right" vertical="center"/>
      <protection locked="0"/>
    </xf>
    <xf numFmtId="41" fontId="11" fillId="0" borderId="1" xfId="0" applyNumberFormat="1" applyFont="1" applyBorder="1" applyAlignment="1" applyProtection="1">
      <alignment horizontal="right" vertical="center"/>
      <protection locked="0"/>
    </xf>
    <xf numFmtId="41" fontId="11" fillId="0" borderId="16" xfId="0" applyNumberFormat="1" applyFont="1" applyBorder="1" applyAlignment="1" applyProtection="1">
      <alignment horizontal="right" vertical="center"/>
    </xf>
    <xf numFmtId="41" fontId="11" fillId="0" borderId="0" xfId="0" applyNumberFormat="1" applyFont="1" applyBorder="1" applyAlignment="1" applyProtection="1">
      <alignment horizontal="right" vertical="center"/>
    </xf>
    <xf numFmtId="41" fontId="11" fillId="0" borderId="17" xfId="0" applyNumberFormat="1" applyFont="1" applyBorder="1" applyAlignment="1" applyProtection="1">
      <alignment horizontal="right" vertical="center"/>
    </xf>
    <xf numFmtId="0" fontId="11" fillId="0" borderId="0" xfId="4" applyFont="1" applyBorder="1" applyAlignment="1" applyProtection="1">
      <alignment vertical="center"/>
      <protection locked="0"/>
    </xf>
    <xf numFmtId="176" fontId="11" fillId="0" borderId="0" xfId="4" applyNumberFormat="1" applyFont="1" applyBorder="1" applyAlignment="1" applyProtection="1">
      <alignment vertical="center"/>
      <protection locked="0"/>
    </xf>
    <xf numFmtId="41" fontId="11" fillId="0" borderId="0" xfId="0" applyNumberFormat="1" applyFont="1" applyAlignment="1" applyProtection="1">
      <alignment horizontal="center" vertical="center"/>
      <protection locked="0"/>
    </xf>
    <xf numFmtId="0" fontId="11" fillId="0" borderId="0" xfId="0" applyFont="1" applyFill="1" applyAlignment="1" applyProtection="1">
      <alignment horizontal="center" vertical="center"/>
      <protection locked="0"/>
    </xf>
    <xf numFmtId="0" fontId="11" fillId="0" borderId="0" xfId="0" applyFont="1" applyFill="1" applyBorder="1" applyAlignment="1" applyProtection="1">
      <alignment horizontal="center" vertical="center"/>
      <protection locked="0"/>
    </xf>
    <xf numFmtId="179" fontId="11" fillId="0" borderId="0" xfId="0" applyNumberFormat="1" applyFont="1" applyAlignment="1" applyProtection="1">
      <alignment horizontal="center" vertical="center"/>
      <protection locked="0"/>
    </xf>
    <xf numFmtId="0" fontId="18" fillId="0" borderId="0" xfId="0" applyFont="1" applyAlignment="1" applyProtection="1">
      <alignment horizontal="center" vertical="center"/>
      <protection locked="0"/>
    </xf>
    <xf numFmtId="179" fontId="11" fillId="0" borderId="0" xfId="0" applyNumberFormat="1" applyFont="1" applyFill="1" applyAlignment="1" applyProtection="1">
      <alignment horizontal="center" vertical="center"/>
      <protection locked="0"/>
    </xf>
    <xf numFmtId="179" fontId="11" fillId="0" borderId="0" xfId="0" applyNumberFormat="1" applyFont="1" applyFill="1" applyBorder="1" applyAlignment="1" applyProtection="1">
      <alignment horizontal="right" vertical="center"/>
      <protection locked="0"/>
    </xf>
    <xf numFmtId="179" fontId="11" fillId="0" borderId="16" xfId="0" applyNumberFormat="1" applyFont="1" applyFill="1" applyBorder="1" applyAlignment="1" applyProtection="1">
      <alignment horizontal="right" vertical="center"/>
      <protection locked="0"/>
    </xf>
    <xf numFmtId="179" fontId="11" fillId="0" borderId="17" xfId="0" applyNumberFormat="1" applyFont="1" applyFill="1" applyBorder="1" applyAlignment="1" applyProtection="1">
      <alignment horizontal="right" vertical="center"/>
      <protection locked="0"/>
    </xf>
    <xf numFmtId="0" fontId="11" fillId="0" borderId="0" xfId="0" applyFont="1" applyFill="1" applyAlignment="1" applyProtection="1">
      <alignment horizontal="center" vertical="center" wrapText="1"/>
      <protection locked="0"/>
    </xf>
    <xf numFmtId="179" fontId="11" fillId="0" borderId="0" xfId="0" applyNumberFormat="1" applyFont="1" applyFill="1" applyAlignment="1" applyProtection="1">
      <alignment horizontal="right" vertical="center"/>
      <protection locked="0"/>
    </xf>
    <xf numFmtId="0" fontId="14" fillId="0" borderId="0" xfId="0" applyFont="1" applyAlignment="1" applyProtection="1">
      <alignment horizontal="center" vertical="center"/>
      <protection locked="0"/>
    </xf>
    <xf numFmtId="0" fontId="14" fillId="0" borderId="0" xfId="0" applyFont="1" applyFill="1" applyAlignment="1" applyProtection="1">
      <alignment horizontal="center" vertical="center"/>
      <protection locked="0"/>
    </xf>
    <xf numFmtId="179" fontId="11" fillId="0" borderId="0" xfId="0" applyNumberFormat="1" applyFont="1" applyFill="1" applyBorder="1" applyAlignment="1" applyProtection="1">
      <alignment horizontal="right" vertical="center"/>
    </xf>
    <xf numFmtId="179" fontId="11" fillId="0" borderId="1" xfId="0" applyNumberFormat="1" applyFont="1" applyFill="1" applyBorder="1" applyAlignment="1" applyProtection="1">
      <alignment horizontal="right" vertical="center"/>
    </xf>
    <xf numFmtId="179" fontId="11" fillId="0" borderId="0" xfId="0" applyNumberFormat="1" applyFont="1" applyAlignment="1" applyProtection="1">
      <alignment horizontal="right" vertical="center"/>
      <protection locked="0"/>
    </xf>
    <xf numFmtId="179" fontId="11" fillId="0" borderId="0" xfId="0" applyNumberFormat="1" applyFont="1" applyBorder="1" applyAlignment="1" applyProtection="1">
      <alignment horizontal="right" vertical="center"/>
      <protection locked="0"/>
    </xf>
    <xf numFmtId="179" fontId="11" fillId="0" borderId="16" xfId="0" applyNumberFormat="1" applyFont="1" applyBorder="1" applyAlignment="1" applyProtection="1">
      <alignment horizontal="right" vertical="center"/>
      <protection locked="0"/>
    </xf>
    <xf numFmtId="179" fontId="11" fillId="0" borderId="1" xfId="0" applyNumberFormat="1" applyFont="1" applyBorder="1" applyAlignment="1" applyProtection="1">
      <alignment horizontal="right" vertical="center"/>
      <protection locked="0"/>
    </xf>
    <xf numFmtId="179" fontId="11" fillId="0" borderId="17" xfId="0" applyNumberFormat="1" applyFont="1" applyBorder="1" applyAlignment="1" applyProtection="1">
      <alignment horizontal="right" vertical="center"/>
      <protection locked="0"/>
    </xf>
    <xf numFmtId="179" fontId="11" fillId="0" borderId="0" xfId="9" applyNumberFormat="1" applyFont="1" applyBorder="1" applyAlignment="1" applyProtection="1">
      <alignment horizontal="right" vertical="center"/>
      <protection locked="0"/>
    </xf>
    <xf numFmtId="179" fontId="11" fillId="0" borderId="0" xfId="9" applyNumberFormat="1" applyFont="1" applyAlignment="1" applyProtection="1">
      <alignment horizontal="right" vertical="center"/>
      <protection locked="0"/>
    </xf>
    <xf numFmtId="179" fontId="11" fillId="0" borderId="0" xfId="9" applyNumberFormat="1" applyFont="1" applyFill="1" applyAlignment="1" applyProtection="1">
      <alignment horizontal="right" vertical="center"/>
      <protection locked="0"/>
    </xf>
    <xf numFmtId="0" fontId="18" fillId="0" borderId="0" xfId="0" applyFont="1" applyFill="1" applyBorder="1" applyAlignment="1" applyProtection="1">
      <alignment horizontal="center" vertical="center"/>
      <protection locked="0"/>
    </xf>
    <xf numFmtId="0" fontId="11" fillId="0" borderId="0" xfId="0" applyFont="1" applyFill="1" applyAlignment="1" applyProtection="1">
      <alignment vertical="center"/>
      <protection locked="0"/>
    </xf>
    <xf numFmtId="180" fontId="11" fillId="0" borderId="0" xfId="6" applyNumberFormat="1" applyFont="1" applyAlignment="1" applyProtection="1">
      <alignment vertical="center"/>
      <protection locked="0"/>
    </xf>
    <xf numFmtId="177" fontId="18" fillId="0" borderId="0" xfId="0" applyNumberFormat="1" applyFont="1" applyAlignment="1" applyProtection="1">
      <alignment vertical="center"/>
      <protection locked="0"/>
    </xf>
    <xf numFmtId="176" fontId="11" fillId="0" borderId="0" xfId="0" applyNumberFormat="1" applyFont="1" applyAlignment="1" applyProtection="1">
      <alignment horizontal="center" vertical="center"/>
      <protection locked="0"/>
    </xf>
    <xf numFmtId="1" fontId="11" fillId="0" borderId="0" xfId="0" applyNumberFormat="1" applyFont="1" applyAlignment="1" applyProtection="1">
      <alignment horizontal="center" vertical="center"/>
      <protection locked="0"/>
    </xf>
    <xf numFmtId="0" fontId="11" fillId="0" borderId="15" xfId="0" applyFont="1" applyBorder="1" applyAlignment="1" applyProtection="1">
      <alignment vertical="center"/>
      <protection locked="0"/>
    </xf>
    <xf numFmtId="0" fontId="11" fillId="0" borderId="0" xfId="0" applyFont="1" applyProtection="1">
      <protection locked="0"/>
    </xf>
    <xf numFmtId="177" fontId="11" fillId="0" borderId="0" xfId="0" applyNumberFormat="1" applyFont="1" applyAlignment="1" applyProtection="1">
      <alignment horizontal="left" vertical="center" indent="3"/>
      <protection locked="0"/>
    </xf>
    <xf numFmtId="43" fontId="11" fillId="0" borderId="0" xfId="6" applyFont="1" applyAlignment="1" applyProtection="1">
      <alignment horizontal="center" vertical="center"/>
      <protection locked="0"/>
    </xf>
    <xf numFmtId="0" fontId="26" fillId="0" borderId="19" xfId="0" applyFont="1" applyFill="1" applyBorder="1" applyAlignment="1">
      <alignment vertical="top" wrapText="1"/>
    </xf>
    <xf numFmtId="176" fontId="20" fillId="3" borderId="0" xfId="0" applyNumberFormat="1" applyFont="1" applyFill="1" applyBorder="1" applyAlignment="1" applyProtection="1">
      <alignment vertical="center"/>
      <protection locked="0"/>
    </xf>
    <xf numFmtId="179" fontId="11" fillId="0" borderId="28" xfId="0" applyNumberFormat="1" applyFont="1" applyBorder="1" applyAlignment="1" applyProtection="1">
      <alignment horizontal="right" vertical="center"/>
      <protection locked="0"/>
    </xf>
    <xf numFmtId="179" fontId="11" fillId="0" borderId="0" xfId="0" applyNumberFormat="1" applyFont="1" applyAlignment="1" applyProtection="1">
      <alignment horizontal="right" vertical="center"/>
    </xf>
    <xf numFmtId="179" fontId="11" fillId="0" borderId="1" xfId="0" applyNumberFormat="1" applyFont="1" applyBorder="1" applyAlignment="1" applyProtection="1">
      <alignment horizontal="right" vertical="center"/>
    </xf>
    <xf numFmtId="180" fontId="11" fillId="3" borderId="0" xfId="6" applyNumberFormat="1" applyFont="1" applyFill="1" applyAlignment="1" applyProtection="1">
      <alignment vertical="center"/>
      <protection locked="0"/>
    </xf>
    <xf numFmtId="0" fontId="11" fillId="0" borderId="0" xfId="0" applyNumberFormat="1" applyFont="1" applyAlignment="1" applyProtection="1">
      <alignment horizontal="left" vertical="center"/>
      <protection locked="0"/>
    </xf>
    <xf numFmtId="0" fontId="11" fillId="0" borderId="1" xfId="0" applyNumberFormat="1" applyFont="1" applyBorder="1" applyAlignment="1" applyProtection="1">
      <alignment horizontal="center" vertical="center"/>
      <protection locked="0"/>
    </xf>
    <xf numFmtId="0" fontId="11" fillId="0" borderId="0" xfId="0" applyNumberFormat="1" applyFont="1" applyBorder="1" applyAlignment="1" applyProtection="1">
      <alignment horizontal="left" vertical="center" wrapText="1"/>
      <protection locked="0"/>
    </xf>
    <xf numFmtId="0" fontId="11" fillId="0" borderId="0" xfId="0" applyNumberFormat="1" applyFont="1" applyBorder="1" applyAlignment="1" applyProtection="1">
      <alignment vertical="center" wrapText="1"/>
      <protection locked="0"/>
    </xf>
    <xf numFmtId="0" fontId="11" fillId="0" borderId="1" xfId="0" applyNumberFormat="1" applyFont="1" applyBorder="1" applyAlignment="1" applyProtection="1">
      <alignment vertical="center" wrapText="1"/>
      <protection locked="0"/>
    </xf>
    <xf numFmtId="0" fontId="11" fillId="0" borderId="0" xfId="0" applyNumberFormat="1" applyFont="1" applyBorder="1" applyAlignment="1" applyProtection="1">
      <alignment vertical="center"/>
      <protection locked="0"/>
    </xf>
    <xf numFmtId="0" fontId="11" fillId="0" borderId="0" xfId="0" applyNumberFormat="1" applyFont="1" applyBorder="1" applyAlignment="1" applyProtection="1">
      <alignment horizontal="left" vertical="center"/>
      <protection locked="0"/>
    </xf>
    <xf numFmtId="0" fontId="11" fillId="0" borderId="1" xfId="0" applyNumberFormat="1" applyFont="1" applyBorder="1" applyAlignment="1" applyProtection="1">
      <alignment horizontal="right" vertical="center"/>
      <protection locked="0"/>
    </xf>
    <xf numFmtId="0" fontId="11" fillId="0" borderId="0" xfId="0" applyNumberFormat="1" applyFont="1" applyBorder="1" applyAlignment="1" applyProtection="1">
      <alignment horizontal="right" vertical="center"/>
      <protection locked="0"/>
    </xf>
    <xf numFmtId="0" fontId="11" fillId="0" borderId="14" xfId="0" applyNumberFormat="1" applyFont="1" applyBorder="1" applyAlignment="1" applyProtection="1">
      <alignment horizontal="center" vertical="top" wrapText="1"/>
      <protection locked="0"/>
    </xf>
    <xf numFmtId="0" fontId="11" fillId="0" borderId="15" xfId="0" applyNumberFormat="1" applyFont="1" applyBorder="1" applyAlignment="1" applyProtection="1">
      <alignment horizontal="center" vertical="top" wrapText="1"/>
      <protection locked="0"/>
    </xf>
    <xf numFmtId="0" fontId="11" fillId="0" borderId="22" xfId="0" applyNumberFormat="1" applyFont="1" applyBorder="1" applyAlignment="1" applyProtection="1">
      <alignment horizontal="center" vertical="top" wrapText="1"/>
      <protection locked="0"/>
    </xf>
    <xf numFmtId="0" fontId="11" fillId="0" borderId="0" xfId="0" applyNumberFormat="1" applyFont="1" applyAlignment="1" applyProtection="1">
      <alignment horizontal="right" vertical="center"/>
      <protection locked="0"/>
    </xf>
    <xf numFmtId="0" fontId="11" fillId="0" borderId="0" xfId="0" quotePrefix="1" applyNumberFormat="1" applyFont="1" applyBorder="1" applyAlignment="1" applyProtection="1">
      <alignment vertical="center"/>
      <protection locked="0"/>
    </xf>
    <xf numFmtId="0" fontId="11" fillId="0" borderId="0" xfId="0" applyNumberFormat="1" applyFont="1" applyFill="1" applyBorder="1" applyAlignment="1" applyProtection="1">
      <alignment vertical="center"/>
      <protection locked="0"/>
    </xf>
    <xf numFmtId="0" fontId="11" fillId="0" borderId="0" xfId="0" applyNumberFormat="1" applyFont="1" applyFill="1" applyAlignment="1" applyProtection="1">
      <alignment vertical="center"/>
      <protection locked="0"/>
    </xf>
    <xf numFmtId="0" fontId="11" fillId="0" borderId="0" xfId="0" applyNumberFormat="1" applyFont="1" applyAlignment="1" applyProtection="1">
      <alignment vertical="center"/>
      <protection locked="0"/>
    </xf>
    <xf numFmtId="0" fontId="11" fillId="0" borderId="7" xfId="0" applyNumberFormat="1" applyFont="1" applyBorder="1" applyAlignment="1" applyProtection="1">
      <alignment horizontal="left" vertical="center"/>
      <protection locked="0"/>
    </xf>
    <xf numFmtId="0" fontId="11" fillId="0" borderId="7" xfId="3" applyNumberFormat="1" applyFont="1" applyBorder="1" applyAlignment="1" applyProtection="1">
      <alignment horizontal="left" vertical="center" wrapText="1"/>
      <protection locked="0"/>
    </xf>
    <xf numFmtId="0" fontId="11" fillId="0" borderId="7" xfId="3" applyNumberFormat="1" applyFont="1" applyBorder="1" applyAlignment="1" applyProtection="1">
      <alignment horizontal="left" vertical="center"/>
      <protection locked="0"/>
    </xf>
    <xf numFmtId="0" fontId="11" fillId="0" borderId="13" xfId="3" applyNumberFormat="1" applyFont="1" applyBorder="1" applyAlignment="1" applyProtection="1">
      <alignment horizontal="left" vertical="center"/>
      <protection locked="0"/>
    </xf>
    <xf numFmtId="0" fontId="11" fillId="0" borderId="0" xfId="3" applyNumberFormat="1" applyFont="1" applyBorder="1" applyAlignment="1" applyProtection="1">
      <alignment horizontal="left" vertical="center"/>
      <protection locked="0"/>
    </xf>
    <xf numFmtId="0" fontId="11" fillId="2" borderId="0" xfId="3" applyNumberFormat="1" applyFont="1" applyFill="1" applyBorder="1" applyAlignment="1" applyProtection="1">
      <alignment horizontal="left" vertical="center"/>
      <protection locked="0"/>
    </xf>
    <xf numFmtId="0" fontId="11" fillId="0" borderId="27" xfId="0" applyNumberFormat="1" applyFont="1" applyBorder="1" applyAlignment="1" applyProtection="1">
      <alignment horizontal="center" vertical="center" wrapText="1"/>
      <protection locked="0"/>
    </xf>
    <xf numFmtId="0" fontId="11" fillId="0" borderId="11" xfId="0" applyNumberFormat="1" applyFont="1" applyBorder="1" applyAlignment="1" applyProtection="1">
      <alignment horizontal="center" vertical="center"/>
      <protection locked="0"/>
    </xf>
    <xf numFmtId="0" fontId="11" fillId="0" borderId="12" xfId="0" applyNumberFormat="1" applyFont="1" applyFill="1" applyBorder="1" applyAlignment="1" applyProtection="1">
      <alignment horizontal="center" vertical="center"/>
      <protection locked="0"/>
    </xf>
    <xf numFmtId="0" fontId="11" fillId="0" borderId="17" xfId="0" applyNumberFormat="1" applyFont="1" applyBorder="1" applyAlignment="1" applyProtection="1">
      <alignment horizontal="center" vertical="center" wrapText="1"/>
      <protection locked="0"/>
    </xf>
    <xf numFmtId="0" fontId="11" fillId="0" borderId="14" xfId="0" applyNumberFormat="1" applyFont="1" applyBorder="1" applyAlignment="1" applyProtection="1">
      <alignment horizontal="center" vertical="center" wrapText="1"/>
      <protection locked="0"/>
    </xf>
    <xf numFmtId="0" fontId="11" fillId="0" borderId="22" xfId="0" applyNumberFormat="1" applyFont="1" applyBorder="1" applyAlignment="1" applyProtection="1">
      <alignment horizontal="center" vertical="center" wrapText="1"/>
      <protection locked="0"/>
    </xf>
    <xf numFmtId="0" fontId="11" fillId="2" borderId="0" xfId="0" applyNumberFormat="1" applyFont="1" applyFill="1" applyAlignment="1" applyProtection="1">
      <alignment horizontal="left" vertical="center"/>
      <protection locked="0"/>
    </xf>
    <xf numFmtId="0" fontId="11" fillId="0" borderId="0" xfId="0" applyNumberFormat="1" applyFont="1" applyFill="1" applyAlignment="1" applyProtection="1">
      <alignment horizontal="left" vertical="center"/>
      <protection locked="0"/>
    </xf>
    <xf numFmtId="0" fontId="11" fillId="0" borderId="0" xfId="0" applyNumberFormat="1" applyFont="1" applyFill="1" applyBorder="1" applyAlignment="1" applyProtection="1">
      <alignment horizontal="center" vertical="center"/>
      <protection locked="0"/>
    </xf>
    <xf numFmtId="0" fontId="11" fillId="0" borderId="0" xfId="0" applyNumberFormat="1" applyFont="1" applyFill="1" applyBorder="1" applyAlignment="1" applyProtection="1">
      <alignment horizontal="right" vertical="center"/>
      <protection locked="0"/>
    </xf>
    <xf numFmtId="0" fontId="11" fillId="0" borderId="7" xfId="0" applyNumberFormat="1" applyFont="1" applyFill="1" applyBorder="1" applyAlignment="1" applyProtection="1">
      <alignment horizontal="left" vertical="center" wrapText="1"/>
      <protection locked="0"/>
    </xf>
    <xf numFmtId="0" fontId="11" fillId="0" borderId="1" xfId="0" applyNumberFormat="1" applyFont="1" applyFill="1" applyBorder="1" applyAlignment="1" applyProtection="1">
      <alignment horizontal="right" vertical="center"/>
      <protection locked="0"/>
    </xf>
    <xf numFmtId="0" fontId="11" fillId="0" borderId="13" xfId="0" applyNumberFormat="1" applyFont="1" applyFill="1" applyBorder="1" applyAlignment="1" applyProtection="1">
      <alignment horizontal="left" vertical="center" wrapText="1"/>
      <protection locked="0"/>
    </xf>
    <xf numFmtId="0" fontId="11" fillId="0" borderId="1" xfId="0" applyNumberFormat="1" applyFont="1" applyFill="1" applyBorder="1" applyAlignment="1" applyProtection="1">
      <alignment vertical="center"/>
      <protection locked="0"/>
    </xf>
    <xf numFmtId="0" fontId="11" fillId="0" borderId="19" xfId="0" applyNumberFormat="1" applyFont="1" applyFill="1" applyBorder="1" applyAlignment="1" applyProtection="1">
      <alignment horizontal="center" vertical="center"/>
      <protection locked="0"/>
    </xf>
    <xf numFmtId="0" fontId="11" fillId="0" borderId="25" xfId="0" applyNumberFormat="1" applyFont="1" applyFill="1" applyBorder="1" applyAlignment="1" applyProtection="1">
      <alignment horizontal="center" vertical="center" wrapText="1"/>
      <protection locked="0"/>
    </xf>
    <xf numFmtId="0" fontId="11" fillId="0" borderId="20" xfId="0" applyNumberFormat="1" applyFont="1" applyFill="1" applyBorder="1" applyAlignment="1" applyProtection="1">
      <alignment horizontal="center" vertical="center"/>
      <protection locked="0"/>
    </xf>
    <xf numFmtId="0" fontId="11" fillId="0" borderId="14" xfId="0" applyNumberFormat="1" applyFont="1" applyFill="1" applyBorder="1" applyAlignment="1" applyProtection="1">
      <alignment horizontal="center" vertical="center" wrapText="1"/>
      <protection locked="0"/>
    </xf>
    <xf numFmtId="0" fontId="11" fillId="0" borderId="22" xfId="0" applyNumberFormat="1" applyFont="1" applyFill="1" applyBorder="1" applyAlignment="1" applyProtection="1">
      <alignment horizontal="center" vertical="center" wrapText="1"/>
      <protection locked="0"/>
    </xf>
    <xf numFmtId="0" fontId="11" fillId="0" borderId="0" xfId="0" applyNumberFormat="1" applyFont="1" applyFill="1" applyAlignment="1" applyProtection="1">
      <alignment horizontal="left" vertical="center" indent="2"/>
      <protection locked="0"/>
    </xf>
    <xf numFmtId="0" fontId="11" fillId="0" borderId="23" xfId="0" applyNumberFormat="1" applyFont="1" applyBorder="1" applyAlignment="1" applyProtection="1">
      <alignment horizontal="left" vertical="center"/>
      <protection locked="0"/>
    </xf>
    <xf numFmtId="0" fontId="11" fillId="0" borderId="0" xfId="0" applyNumberFormat="1" applyFont="1" applyAlignment="1" applyProtection="1">
      <alignment horizontal="left" vertical="center" indent="3"/>
      <protection locked="0"/>
    </xf>
    <xf numFmtId="0" fontId="11" fillId="0" borderId="1" xfId="0" applyNumberFormat="1" applyFont="1" applyBorder="1" applyAlignment="1" applyProtection="1">
      <alignment vertical="center"/>
      <protection locked="0"/>
    </xf>
    <xf numFmtId="0" fontId="11" fillId="0" borderId="19" xfId="0" applyNumberFormat="1" applyFont="1" applyBorder="1" applyAlignment="1" applyProtection="1">
      <alignment horizontal="center" vertical="center"/>
      <protection locked="0"/>
    </xf>
    <xf numFmtId="0" fontId="11" fillId="0" borderId="23" xfId="0" applyNumberFormat="1" applyFont="1" applyBorder="1" applyAlignment="1" applyProtection="1">
      <alignment vertical="center"/>
      <protection locked="0"/>
    </xf>
    <xf numFmtId="0" fontId="11" fillId="0" borderId="0" xfId="0" applyNumberFormat="1" applyFont="1" applyFill="1" applyBorder="1" applyAlignment="1" applyProtection="1">
      <alignment horizontal="left" vertical="center" indent="2"/>
      <protection locked="0"/>
    </xf>
    <xf numFmtId="0" fontId="11" fillId="0" borderId="0" xfId="0" applyNumberFormat="1" applyFont="1" applyFill="1" applyBorder="1" applyAlignment="1" applyProtection="1">
      <alignment horizontal="left" vertical="center" indent="3"/>
      <protection locked="0"/>
    </xf>
    <xf numFmtId="0" fontId="11" fillId="0" borderId="7" xfId="0" applyNumberFormat="1" applyFont="1" applyBorder="1" applyAlignment="1" applyProtection="1">
      <alignment horizontal="left" vertical="center" wrapText="1"/>
      <protection locked="0"/>
    </xf>
    <xf numFmtId="0" fontId="11" fillId="0" borderId="1" xfId="0" applyNumberFormat="1" applyFont="1" applyBorder="1" applyAlignment="1" applyProtection="1">
      <alignment horizontal="left" vertical="center" wrapText="1"/>
      <protection locked="0"/>
    </xf>
    <xf numFmtId="0" fontId="11" fillId="0" borderId="25" xfId="0" applyNumberFormat="1" applyFont="1" applyBorder="1" applyAlignment="1" applyProtection="1">
      <alignment horizontal="center" vertical="center"/>
      <protection locked="0"/>
    </xf>
    <xf numFmtId="0" fontId="11" fillId="0" borderId="0" xfId="0" applyNumberFormat="1" applyFont="1" applyFill="1" applyBorder="1" applyAlignment="1" applyProtection="1">
      <alignment horizontal="left" vertical="center" wrapText="1"/>
      <protection locked="0"/>
    </xf>
    <xf numFmtId="0" fontId="11" fillId="0" borderId="1" xfId="0" applyNumberFormat="1" applyFont="1" applyFill="1" applyBorder="1" applyAlignment="1" applyProtection="1">
      <alignment horizontal="left" vertical="center" wrapText="1"/>
      <protection locked="0"/>
    </xf>
    <xf numFmtId="0" fontId="11" fillId="0" borderId="3" xfId="0" applyNumberFormat="1" applyFont="1" applyFill="1" applyBorder="1" applyAlignment="1" applyProtection="1">
      <alignment horizontal="center" vertical="center" wrapText="1"/>
      <protection locked="0"/>
    </xf>
    <xf numFmtId="0" fontId="11" fillId="0" borderId="20" xfId="0" applyNumberFormat="1" applyFont="1" applyFill="1" applyBorder="1" applyAlignment="1" applyProtection="1">
      <alignment horizontal="center" vertical="center" wrapText="1"/>
      <protection locked="0"/>
    </xf>
    <xf numFmtId="0" fontId="11" fillId="0" borderId="0" xfId="0" applyNumberFormat="1" applyFont="1" applyAlignment="1" applyProtection="1">
      <alignment horizontal="center" vertical="center" wrapText="1"/>
      <protection locked="0"/>
    </xf>
    <xf numFmtId="0" fontId="11" fillId="0" borderId="0" xfId="0" applyNumberFormat="1" applyFont="1" applyFill="1" applyBorder="1" applyAlignment="1" applyProtection="1">
      <alignment horizontal="left" vertical="center"/>
      <protection locked="0"/>
    </xf>
    <xf numFmtId="0" fontId="11" fillId="0" borderId="0" xfId="0" applyNumberFormat="1" applyFont="1" applyFill="1" applyAlignment="1" applyProtection="1">
      <alignment horizontal="left" vertical="center" indent="3"/>
      <protection locked="0"/>
    </xf>
    <xf numFmtId="0" fontId="11" fillId="0" borderId="10" xfId="0" applyNumberFormat="1" applyFont="1" applyBorder="1" applyAlignment="1" applyProtection="1">
      <alignment horizontal="center" vertical="center" wrapText="1"/>
      <protection locked="0"/>
    </xf>
    <xf numFmtId="0" fontId="11" fillId="0" borderId="12" xfId="0" applyNumberFormat="1" applyFont="1" applyBorder="1" applyAlignment="1" applyProtection="1">
      <alignment horizontal="center" vertical="center"/>
      <protection locked="0"/>
    </xf>
    <xf numFmtId="0" fontId="11" fillId="0" borderId="10" xfId="0" applyNumberFormat="1" applyFont="1" applyFill="1" applyBorder="1" applyAlignment="1" applyProtection="1">
      <alignment horizontal="center" vertical="center" wrapText="1"/>
      <protection locked="0"/>
    </xf>
    <xf numFmtId="0" fontId="11" fillId="2" borderId="0" xfId="1" applyNumberFormat="1" applyFont="1" applyFill="1" applyBorder="1" applyAlignment="1" applyProtection="1">
      <alignment horizontal="left" vertical="center"/>
      <protection locked="0"/>
    </xf>
    <xf numFmtId="0" fontId="11" fillId="0" borderId="0" xfId="0" applyNumberFormat="1" applyFont="1" applyFill="1" applyBorder="1" applyAlignment="1" applyProtection="1">
      <alignment horizontal="center" vertical="center" wrapText="1"/>
      <protection locked="0"/>
    </xf>
    <xf numFmtId="0" fontId="11" fillId="0" borderId="12" xfId="0" applyNumberFormat="1" applyFont="1" applyFill="1" applyBorder="1" applyAlignment="1" applyProtection="1">
      <alignment horizontal="center" vertical="center" wrapText="1"/>
      <protection locked="0"/>
    </xf>
    <xf numFmtId="0" fontId="11" fillId="0" borderId="10" xfId="0" applyNumberFormat="1" applyFont="1" applyFill="1" applyBorder="1" applyAlignment="1" applyProtection="1">
      <alignment horizontal="center" vertical="center"/>
      <protection locked="0"/>
    </xf>
    <xf numFmtId="0" fontId="11" fillId="0" borderId="9" xfId="0" applyNumberFormat="1" applyFont="1" applyFill="1" applyBorder="1" applyAlignment="1" applyProtection="1">
      <alignment horizontal="center" vertical="center"/>
      <protection locked="0"/>
    </xf>
    <xf numFmtId="0" fontId="11" fillId="0" borderId="15" xfId="0" applyNumberFormat="1" applyFont="1" applyBorder="1" applyAlignment="1" applyProtection="1">
      <alignment horizontal="center" vertical="center"/>
      <protection locked="0"/>
    </xf>
    <xf numFmtId="0" fontId="11" fillId="0" borderId="0" xfId="0" applyNumberFormat="1" applyFont="1" applyAlignment="1">
      <alignment horizontal="left" vertical="center"/>
    </xf>
    <xf numFmtId="0" fontId="11" fillId="0" borderId="0" xfId="0" applyNumberFormat="1" applyFont="1" applyAlignment="1">
      <alignment horizontal="center" vertical="center"/>
    </xf>
    <xf numFmtId="0" fontId="11" fillId="0" borderId="1" xfId="0" applyNumberFormat="1" applyFont="1" applyBorder="1" applyAlignment="1">
      <alignment horizontal="center" vertical="center"/>
    </xf>
    <xf numFmtId="0" fontId="11" fillId="0" borderId="0" xfId="0" applyNumberFormat="1" applyFont="1" applyBorder="1" applyAlignment="1">
      <alignment horizontal="center" vertical="center"/>
    </xf>
    <xf numFmtId="0" fontId="11" fillId="0" borderId="0" xfId="1" applyNumberFormat="1" applyFont="1" applyBorder="1" applyAlignment="1">
      <alignment horizontal="left" vertical="center" wrapText="1"/>
    </xf>
    <xf numFmtId="0" fontId="11" fillId="0" borderId="7" xfId="1" applyNumberFormat="1" applyFont="1" applyBorder="1" applyAlignment="1">
      <alignment horizontal="left" vertical="center" wrapText="1"/>
    </xf>
    <xf numFmtId="0" fontId="11" fillId="0" borderId="0" xfId="1" applyNumberFormat="1" applyFont="1" applyFill="1" applyBorder="1" applyAlignment="1">
      <alignment horizontal="left" vertical="center" wrapText="1"/>
    </xf>
    <xf numFmtId="0" fontId="11" fillId="0" borderId="7" xfId="1" applyNumberFormat="1" applyFont="1" applyFill="1" applyBorder="1" applyAlignment="1">
      <alignment horizontal="left" vertical="center" wrapText="1"/>
    </xf>
    <xf numFmtId="0" fontId="11" fillId="0" borderId="0" xfId="1" quotePrefix="1" applyNumberFormat="1" applyFont="1" applyFill="1" applyBorder="1" applyAlignment="1">
      <alignment horizontal="right" vertical="center"/>
    </xf>
    <xf numFmtId="0" fontId="11" fillId="0" borderId="7" xfId="1" applyNumberFormat="1" applyFont="1" applyFill="1" applyBorder="1" applyAlignment="1">
      <alignment horizontal="left" vertical="center"/>
    </xf>
    <xf numFmtId="0" fontId="11" fillId="0" borderId="7" xfId="0" applyNumberFormat="1" applyFont="1" applyFill="1" applyBorder="1" applyAlignment="1">
      <alignment horizontal="left" vertical="center" wrapText="1"/>
    </xf>
    <xf numFmtId="0" fontId="11" fillId="0" borderId="1" xfId="1" quotePrefix="1" applyNumberFormat="1" applyFont="1" applyFill="1" applyBorder="1" applyAlignment="1">
      <alignment horizontal="right" vertical="center"/>
    </xf>
    <xf numFmtId="0" fontId="11" fillId="0" borderId="13" xfId="1" applyNumberFormat="1" applyFont="1" applyFill="1" applyBorder="1" applyAlignment="1">
      <alignment horizontal="left" vertical="center"/>
    </xf>
    <xf numFmtId="0" fontId="11" fillId="0" borderId="0" xfId="1" applyNumberFormat="1" applyFont="1" applyFill="1" applyAlignment="1">
      <alignment horizontal="left" vertical="center"/>
    </xf>
    <xf numFmtId="0" fontId="11" fillId="0" borderId="0" xfId="0" applyNumberFormat="1" applyFont="1" applyFill="1" applyAlignment="1">
      <alignment horizontal="left" vertical="center"/>
    </xf>
    <xf numFmtId="0" fontId="11" fillId="0" borderId="0" xfId="0" applyNumberFormat="1" applyFont="1" applyFill="1" applyAlignment="1">
      <alignment horizontal="center" vertical="center"/>
    </xf>
    <xf numFmtId="0" fontId="11" fillId="0" borderId="0" xfId="1" applyNumberFormat="1" applyFont="1" applyFill="1" applyBorder="1" applyAlignment="1">
      <alignment vertical="center"/>
    </xf>
    <xf numFmtId="0" fontId="11" fillId="0" borderId="0" xfId="0" applyNumberFormat="1" applyFont="1" applyAlignment="1">
      <alignment horizontal="right" vertical="center"/>
    </xf>
    <xf numFmtId="0" fontId="14" fillId="0" borderId="0" xfId="0" applyNumberFormat="1" applyFont="1" applyAlignment="1">
      <alignment vertical="center"/>
    </xf>
    <xf numFmtId="0" fontId="11" fillId="0" borderId="0" xfId="0" applyNumberFormat="1" applyFont="1" applyBorder="1" applyAlignment="1">
      <alignment horizontal="right" vertical="center"/>
    </xf>
    <xf numFmtId="0" fontId="11" fillId="0" borderId="1" xfId="0" applyNumberFormat="1" applyFont="1" applyBorder="1" applyAlignment="1">
      <alignment horizontal="right" vertical="center"/>
    </xf>
    <xf numFmtId="0" fontId="11" fillId="0" borderId="0" xfId="0" applyNumberFormat="1" applyFont="1" applyBorder="1" applyAlignment="1">
      <alignment vertical="center"/>
    </xf>
    <xf numFmtId="0" fontId="11" fillId="0" borderId="11" xfId="0" applyNumberFormat="1" applyFont="1" applyBorder="1" applyAlignment="1">
      <alignment horizontal="center" vertical="center"/>
    </xf>
    <xf numFmtId="0" fontId="11" fillId="0" borderId="10" xfId="0" applyNumberFormat="1" applyFont="1" applyFill="1" applyBorder="1" applyAlignment="1">
      <alignment horizontal="center" vertical="center" wrapText="1"/>
    </xf>
    <xf numFmtId="0" fontId="11" fillId="0" borderId="10" xfId="0" applyNumberFormat="1" applyFont="1" applyBorder="1" applyAlignment="1">
      <alignment horizontal="center" vertical="center" wrapText="1"/>
    </xf>
    <xf numFmtId="0" fontId="11" fillId="0" borderId="24" xfId="0" applyNumberFormat="1" applyFont="1" applyBorder="1" applyAlignment="1">
      <alignment horizontal="center" vertical="center" wrapText="1"/>
    </xf>
    <xf numFmtId="0" fontId="11" fillId="0" borderId="15" xfId="0" applyNumberFormat="1" applyFont="1" applyBorder="1" applyAlignment="1">
      <alignment horizontal="center" vertical="center"/>
    </xf>
    <xf numFmtId="0" fontId="11" fillId="0" borderId="15" xfId="0" applyNumberFormat="1" applyFont="1" applyBorder="1" applyAlignment="1">
      <alignment horizontal="center" vertical="center" wrapText="1"/>
    </xf>
    <xf numFmtId="0" fontId="11" fillId="0" borderId="14" xfId="0" applyNumberFormat="1" applyFont="1" applyBorder="1" applyAlignment="1">
      <alignment horizontal="center" vertical="center" wrapText="1"/>
    </xf>
    <xf numFmtId="0" fontId="11" fillId="0" borderId="22" xfId="0" applyNumberFormat="1" applyFont="1" applyBorder="1" applyAlignment="1">
      <alignment horizontal="center" vertical="center" wrapText="1"/>
    </xf>
    <xf numFmtId="0" fontId="11" fillId="0" borderId="0" xfId="1" quotePrefix="1" applyNumberFormat="1" applyFont="1" applyFill="1" applyBorder="1" applyAlignment="1">
      <alignment vertical="center"/>
    </xf>
    <xf numFmtId="0" fontId="11" fillId="2" borderId="0" xfId="1" applyNumberFormat="1" applyFont="1" applyFill="1" applyBorder="1" applyAlignment="1">
      <alignment vertical="center"/>
    </xf>
    <xf numFmtId="0" fontId="11" fillId="0" borderId="0" xfId="1" applyNumberFormat="1" applyFont="1" applyBorder="1" applyAlignment="1">
      <alignment vertical="center"/>
    </xf>
    <xf numFmtId="0" fontId="11" fillId="0" borderId="0" xfId="0" applyNumberFormat="1" applyFont="1" applyFill="1" applyAlignment="1">
      <alignment vertical="center"/>
    </xf>
    <xf numFmtId="0" fontId="11" fillId="0" borderId="1" xfId="0" applyNumberFormat="1" applyFont="1" applyFill="1" applyBorder="1" applyAlignment="1" applyProtection="1">
      <alignment horizontal="center" vertical="center"/>
      <protection locked="0"/>
    </xf>
    <xf numFmtId="0" fontId="11" fillId="0" borderId="1" xfId="0" applyNumberFormat="1" applyFont="1" applyFill="1" applyBorder="1" applyAlignment="1" applyProtection="1">
      <alignment horizontal="left" vertical="center"/>
      <protection locked="0"/>
    </xf>
    <xf numFmtId="0" fontId="11" fillId="0" borderId="0" xfId="0" applyNumberFormat="1" applyFont="1" applyFill="1" applyAlignment="1" applyProtection="1">
      <alignment horizontal="right" vertical="center"/>
      <protection locked="0"/>
    </xf>
    <xf numFmtId="0" fontId="6" fillId="0" borderId="24" xfId="0" applyNumberFormat="1" applyFont="1" applyFill="1" applyBorder="1" applyAlignment="1" applyProtection="1">
      <alignment horizontal="center" vertical="center" wrapText="1"/>
      <protection locked="0"/>
    </xf>
    <xf numFmtId="0" fontId="6" fillId="0" borderId="14" xfId="0" applyNumberFormat="1" applyFont="1" applyFill="1" applyBorder="1" applyAlignment="1" applyProtection="1">
      <alignment horizontal="center" vertical="center" wrapText="1"/>
      <protection locked="0"/>
    </xf>
    <xf numFmtId="0" fontId="6" fillId="0" borderId="15" xfId="0" applyNumberFormat="1" applyFont="1" applyFill="1" applyBorder="1" applyAlignment="1" applyProtection="1">
      <alignment horizontal="center" vertical="center" wrapText="1"/>
      <protection locked="0"/>
    </xf>
    <xf numFmtId="0" fontId="6" fillId="0" borderId="22" xfId="0" applyNumberFormat="1" applyFont="1" applyFill="1" applyBorder="1" applyAlignment="1" applyProtection="1">
      <alignment horizontal="center" vertical="center" wrapText="1"/>
      <protection locked="0"/>
    </xf>
    <xf numFmtId="0" fontId="11" fillId="0" borderId="0" xfId="0" applyNumberFormat="1" applyFont="1" applyAlignment="1" applyProtection="1">
      <alignment horizontal="left" vertical="center" indent="2"/>
      <protection locked="0"/>
    </xf>
    <xf numFmtId="0" fontId="11" fillId="0" borderId="11" xfId="0" applyNumberFormat="1" applyFont="1" applyFill="1" applyBorder="1" applyAlignment="1" applyProtection="1">
      <alignment horizontal="center" vertical="center"/>
      <protection locked="0"/>
    </xf>
    <xf numFmtId="0" fontId="11" fillId="0" borderId="0" xfId="0" applyNumberFormat="1" applyFont="1" applyFill="1" applyAlignment="1" applyProtection="1">
      <alignment horizontal="center" vertical="center" wrapText="1"/>
      <protection locked="0"/>
    </xf>
    <xf numFmtId="0" fontId="11" fillId="0" borderId="7" xfId="0" applyNumberFormat="1" applyFont="1" applyFill="1" applyBorder="1" applyAlignment="1" applyProtection="1">
      <alignment horizontal="left" vertical="center"/>
      <protection locked="0"/>
    </xf>
    <xf numFmtId="0" fontId="11" fillId="0" borderId="13" xfId="0" applyNumberFormat="1" applyFont="1" applyFill="1" applyBorder="1" applyAlignment="1" applyProtection="1">
      <alignment horizontal="left" vertical="center"/>
      <protection locked="0"/>
    </xf>
    <xf numFmtId="0" fontId="11" fillId="0" borderId="29" xfId="0" applyNumberFormat="1" applyFont="1" applyFill="1" applyBorder="1" applyAlignment="1" applyProtection="1">
      <alignment horizontal="center" vertical="center"/>
      <protection locked="0"/>
    </xf>
    <xf numFmtId="0" fontId="11" fillId="0" borderId="31" xfId="0" applyNumberFormat="1" applyFont="1" applyFill="1" applyBorder="1" applyAlignment="1" applyProtection="1">
      <alignment horizontal="left" vertical="center" wrapText="1"/>
      <protection locked="0"/>
    </xf>
    <xf numFmtId="179" fontId="11" fillId="0" borderId="0" xfId="9" applyNumberFormat="1" applyFont="1" applyFill="1" applyBorder="1" applyAlignment="1" applyProtection="1">
      <alignment horizontal="right" vertical="center"/>
      <protection locked="0"/>
    </xf>
    <xf numFmtId="0" fontId="11" fillId="0" borderId="0" xfId="8" applyNumberFormat="1" applyFont="1" applyFill="1" applyAlignment="1" applyProtection="1">
      <alignment horizontal="left" vertical="center"/>
      <protection locked="0"/>
    </xf>
    <xf numFmtId="0" fontId="11" fillId="0" borderId="0" xfId="8" applyNumberFormat="1" applyFont="1" applyFill="1" applyBorder="1" applyAlignment="1" applyProtection="1">
      <alignment horizontal="center" vertical="center"/>
      <protection locked="0"/>
    </xf>
    <xf numFmtId="0" fontId="11" fillId="0" borderId="1" xfId="8" applyNumberFormat="1" applyFont="1" applyFill="1" applyBorder="1" applyAlignment="1" applyProtection="1">
      <alignment horizontal="right" vertical="center"/>
      <protection locked="0"/>
    </xf>
    <xf numFmtId="0" fontId="11" fillId="0" borderId="0" xfId="0" applyNumberFormat="1" applyFont="1" applyAlignment="1" applyProtection="1">
      <alignment horizontal="left" vertical="center" wrapText="1"/>
      <protection locked="0"/>
    </xf>
    <xf numFmtId="0" fontId="11" fillId="0" borderId="0" xfId="8" applyNumberFormat="1" applyFont="1" applyFill="1" applyAlignment="1" applyProtection="1">
      <alignment horizontal="center" vertical="center"/>
      <protection locked="0"/>
    </xf>
    <xf numFmtId="0" fontId="14" fillId="0" borderId="0" xfId="8" applyNumberFormat="1" applyFont="1" applyAlignment="1" applyProtection="1">
      <alignment horizontal="center" vertical="center"/>
      <protection locked="0"/>
    </xf>
    <xf numFmtId="0" fontId="11" fillId="0" borderId="1" xfId="8" applyNumberFormat="1" applyFont="1" applyFill="1" applyBorder="1" applyAlignment="1" applyProtection="1">
      <alignment horizontal="center" vertical="center"/>
      <protection locked="0"/>
    </xf>
    <xf numFmtId="0" fontId="20" fillId="0" borderId="0" xfId="0" applyNumberFormat="1" applyFont="1" applyAlignment="1" applyProtection="1">
      <alignment vertical="center"/>
      <protection locked="0"/>
    </xf>
    <xf numFmtId="0" fontId="12" fillId="0" borderId="26" xfId="0" applyNumberFormat="1" applyFont="1" applyBorder="1" applyAlignment="1" applyProtection="1">
      <alignment horizontal="center" vertical="center" wrapText="1"/>
      <protection locked="0"/>
    </xf>
    <xf numFmtId="0" fontId="12" fillId="0" borderId="22" xfId="0" applyNumberFormat="1" applyFont="1" applyBorder="1" applyAlignment="1" applyProtection="1">
      <alignment horizontal="center" vertical="center" wrapText="1"/>
      <protection locked="0"/>
    </xf>
    <xf numFmtId="0" fontId="12" fillId="0" borderId="0" xfId="0" applyNumberFormat="1" applyFont="1" applyAlignment="1" applyProtection="1">
      <alignment horizontal="center" vertical="center"/>
      <protection locked="0"/>
    </xf>
    <xf numFmtId="0" fontId="11" fillId="0" borderId="2" xfId="0" applyNumberFormat="1" applyFont="1" applyBorder="1" applyAlignment="1" applyProtection="1">
      <alignment horizontal="left" vertical="center"/>
      <protection locked="0"/>
    </xf>
    <xf numFmtId="0" fontId="12" fillId="0" borderId="1" xfId="0" applyNumberFormat="1" applyFont="1" applyBorder="1" applyAlignment="1" applyProtection="1">
      <alignment horizontal="center" vertical="center"/>
      <protection locked="0"/>
    </xf>
    <xf numFmtId="0" fontId="11" fillId="0" borderId="13" xfId="0" applyNumberFormat="1" applyFont="1" applyBorder="1" applyAlignment="1" applyProtection="1">
      <alignment horizontal="left" vertical="center" wrapText="1"/>
      <protection locked="0"/>
    </xf>
    <xf numFmtId="0" fontId="12" fillId="0" borderId="0" xfId="0" applyNumberFormat="1" applyFont="1" applyFill="1" applyBorder="1" applyAlignment="1" applyProtection="1">
      <alignment horizontal="left" vertical="center"/>
      <protection locked="0"/>
    </xf>
    <xf numFmtId="0" fontId="11" fillId="0" borderId="0" xfId="8" applyNumberFormat="1" applyFont="1" applyFill="1" applyBorder="1" applyAlignment="1" applyProtection="1">
      <alignment horizontal="right" vertical="center"/>
      <protection locked="0"/>
    </xf>
    <xf numFmtId="0" fontId="12" fillId="0" borderId="29" xfId="0" applyNumberFormat="1" applyFont="1" applyBorder="1" applyAlignment="1" applyProtection="1">
      <alignment horizontal="center" vertical="center" wrapText="1"/>
      <protection locked="0"/>
    </xf>
    <xf numFmtId="0" fontId="21" fillId="0" borderId="11" xfId="0" applyNumberFormat="1" applyFont="1" applyFill="1" applyBorder="1" applyAlignment="1" applyProtection="1">
      <alignment horizontal="center" vertical="center" wrapText="1"/>
      <protection locked="0"/>
    </xf>
    <xf numFmtId="0" fontId="21" fillId="0" borderId="11" xfId="0" applyNumberFormat="1" applyFont="1" applyBorder="1" applyAlignment="1" applyProtection="1">
      <alignment horizontal="center" vertical="center" wrapText="1"/>
      <protection locked="0"/>
    </xf>
    <xf numFmtId="0" fontId="21" fillId="0" borderId="12" xfId="0" applyNumberFormat="1" applyFont="1" applyFill="1" applyBorder="1" applyAlignment="1" applyProtection="1">
      <alignment horizontal="center" vertical="center" wrapText="1"/>
      <protection locked="0"/>
    </xf>
    <xf numFmtId="0" fontId="12" fillId="0" borderId="11" xfId="0" applyNumberFormat="1" applyFont="1" applyBorder="1" applyAlignment="1" applyProtection="1">
      <alignment horizontal="center" vertical="center" wrapText="1"/>
      <protection locked="0"/>
    </xf>
    <xf numFmtId="0" fontId="12" fillId="0" borderId="0" xfId="0" applyNumberFormat="1" applyFont="1" applyAlignment="1" applyProtection="1">
      <alignment vertical="center"/>
      <protection locked="0"/>
    </xf>
    <xf numFmtId="0" fontId="21" fillId="0" borderId="15" xfId="0" applyNumberFormat="1" applyFont="1" applyFill="1" applyBorder="1" applyAlignment="1" applyProtection="1">
      <alignment horizontal="center" vertical="center" wrapText="1"/>
      <protection locked="0"/>
    </xf>
    <xf numFmtId="0" fontId="12" fillId="0" borderId="15" xfId="0" applyNumberFormat="1" applyFont="1" applyFill="1" applyBorder="1" applyAlignment="1" applyProtection="1">
      <alignment horizontal="center" vertical="center" wrapText="1"/>
      <protection locked="0"/>
    </xf>
    <xf numFmtId="0" fontId="12" fillId="0" borderId="15" xfId="0" applyNumberFormat="1" applyFont="1" applyBorder="1" applyAlignment="1" applyProtection="1">
      <alignment horizontal="center" vertical="center" wrapText="1"/>
      <protection locked="0"/>
    </xf>
    <xf numFmtId="0" fontId="21" fillId="0" borderId="14" xfId="0" applyNumberFormat="1" applyFont="1" applyFill="1" applyBorder="1" applyAlignment="1" applyProtection="1">
      <alignment horizontal="center" vertical="center" wrapText="1"/>
      <protection locked="0"/>
    </xf>
    <xf numFmtId="179" fontId="11" fillId="0" borderId="16" xfId="1" quotePrefix="1" applyNumberFormat="1" applyFont="1" applyBorder="1" applyAlignment="1">
      <alignment horizontal="right" vertical="center"/>
    </xf>
    <xf numFmtId="179" fontId="11" fillId="0" borderId="0" xfId="1" applyNumberFormat="1" applyFont="1" applyBorder="1" applyAlignment="1">
      <alignment horizontal="right" vertical="center"/>
    </xf>
    <xf numFmtId="179" fontId="11" fillId="0" borderId="0" xfId="0" applyNumberFormat="1" applyFont="1" applyBorder="1" applyAlignment="1">
      <alignment horizontal="right" vertical="center"/>
    </xf>
    <xf numFmtId="179" fontId="11" fillId="0" borderId="0" xfId="1" quotePrefix="1" applyNumberFormat="1" applyFont="1" applyBorder="1" applyAlignment="1">
      <alignment horizontal="right" vertical="center"/>
    </xf>
    <xf numFmtId="179" fontId="11" fillId="0" borderId="16" xfId="1" quotePrefix="1" applyNumberFormat="1" applyFont="1" applyFill="1" applyBorder="1" applyAlignment="1">
      <alignment horizontal="right" vertical="center"/>
    </xf>
    <xf numFmtId="179" fontId="11" fillId="0" borderId="0" xfId="1" quotePrefix="1" applyNumberFormat="1" applyFont="1" applyFill="1" applyBorder="1" applyAlignment="1">
      <alignment horizontal="right" vertical="center"/>
    </xf>
    <xf numFmtId="179" fontId="11" fillId="0" borderId="0" xfId="0" applyNumberFormat="1" applyFont="1" applyFill="1" applyBorder="1" applyAlignment="1">
      <alignment horizontal="right" vertical="center"/>
    </xf>
    <xf numFmtId="179" fontId="11" fillId="0" borderId="0" xfId="1" applyNumberFormat="1" applyFont="1" applyFill="1" applyBorder="1" applyAlignment="1">
      <alignment horizontal="right" vertical="center"/>
    </xf>
    <xf numFmtId="179" fontId="11" fillId="0" borderId="17" xfId="1" quotePrefix="1" applyNumberFormat="1" applyFont="1" applyFill="1" applyBorder="1" applyAlignment="1">
      <alignment horizontal="right" vertical="center"/>
    </xf>
    <xf numFmtId="179" fontId="11" fillId="0" borderId="1" xfId="1" quotePrefix="1" applyNumberFormat="1" applyFont="1" applyFill="1" applyBorder="1" applyAlignment="1">
      <alignment horizontal="right" vertical="center"/>
    </xf>
    <xf numFmtId="179" fontId="11" fillId="0" borderId="1" xfId="0" applyNumberFormat="1" applyFont="1" applyFill="1" applyBorder="1" applyAlignment="1">
      <alignment horizontal="right" vertical="center"/>
    </xf>
    <xf numFmtId="179" fontId="11" fillId="0" borderId="21" xfId="0" applyNumberFormat="1" applyFont="1" applyBorder="1" applyAlignment="1" applyProtection="1">
      <alignment horizontal="right" vertical="center"/>
      <protection locked="0"/>
    </xf>
    <xf numFmtId="179" fontId="11" fillId="0" borderId="0" xfId="0" applyNumberFormat="1" applyFont="1" applyBorder="1" applyAlignment="1" applyProtection="1">
      <alignment vertical="center"/>
      <protection locked="0"/>
    </xf>
    <xf numFmtId="179" fontId="11" fillId="0" borderId="0" xfId="0" applyNumberFormat="1" applyFont="1" applyFill="1" applyBorder="1" applyAlignment="1" applyProtection="1">
      <alignment vertical="center"/>
      <protection locked="0"/>
    </xf>
    <xf numFmtId="179" fontId="11" fillId="2" borderId="0" xfId="0" applyNumberFormat="1" applyFont="1" applyFill="1" applyBorder="1" applyAlignment="1" applyProtection="1">
      <alignment horizontal="right" vertical="center"/>
      <protection locked="0"/>
    </xf>
    <xf numFmtId="179" fontId="11" fillId="0" borderId="22" xfId="0" applyNumberFormat="1" applyFont="1" applyBorder="1" applyAlignment="1" applyProtection="1">
      <alignment horizontal="right" vertical="center"/>
      <protection locked="0"/>
    </xf>
    <xf numFmtId="179" fontId="11" fillId="0" borderId="1" xfId="0" applyNumberFormat="1" applyFont="1" applyBorder="1" applyAlignment="1" applyProtection="1">
      <alignment vertical="center"/>
      <protection locked="0"/>
    </xf>
    <xf numFmtId="179" fontId="11" fillId="0" borderId="0" xfId="0" quotePrefix="1" applyNumberFormat="1" applyFont="1" applyFill="1" applyBorder="1" applyAlignment="1" applyProtection="1">
      <alignment horizontal="right" vertical="center"/>
      <protection locked="0"/>
    </xf>
    <xf numFmtId="179" fontId="11" fillId="2" borderId="0" xfId="0" quotePrefix="1" applyNumberFormat="1" applyFont="1" applyFill="1" applyBorder="1" applyAlignment="1" applyProtection="1">
      <alignment horizontal="right" vertical="center"/>
      <protection locked="0"/>
    </xf>
    <xf numFmtId="179" fontId="11" fillId="2" borderId="16" xfId="0" quotePrefix="1" applyNumberFormat="1" applyFont="1" applyFill="1" applyBorder="1" applyAlignment="1" applyProtection="1">
      <alignment horizontal="right" vertical="center"/>
      <protection locked="0"/>
    </xf>
    <xf numFmtId="179" fontId="11" fillId="0" borderId="0" xfId="0" quotePrefix="1" applyNumberFormat="1" applyFont="1" applyBorder="1" applyAlignment="1" applyProtection="1">
      <alignment horizontal="right" vertical="center"/>
      <protection locked="0"/>
    </xf>
    <xf numFmtId="179" fontId="11" fillId="0" borderId="17" xfId="0" quotePrefix="1" applyNumberFormat="1" applyFont="1" applyFill="1" applyBorder="1" applyAlignment="1" applyProtection="1">
      <alignment horizontal="right" vertical="center"/>
      <protection locked="0"/>
    </xf>
    <xf numFmtId="179" fontId="11" fillId="0" borderId="1" xfId="0" quotePrefix="1" applyNumberFormat="1" applyFont="1" applyFill="1" applyBorder="1" applyAlignment="1" applyProtection="1">
      <alignment horizontal="right" vertical="center"/>
      <protection locked="0"/>
    </xf>
    <xf numFmtId="181" fontId="21" fillId="2" borderId="0" xfId="7" applyNumberFormat="1" applyFont="1" applyFill="1" applyBorder="1" applyAlignment="1" applyProtection="1">
      <alignment horizontal="right" vertical="center"/>
      <protection locked="0"/>
    </xf>
    <xf numFmtId="181" fontId="21" fillId="0" borderId="0" xfId="7" applyNumberFormat="1" applyFont="1" applyBorder="1" applyProtection="1">
      <alignment vertical="center"/>
      <protection locked="0"/>
    </xf>
    <xf numFmtId="181" fontId="11" fillId="0" borderId="0" xfId="0" applyNumberFormat="1" applyFont="1" applyFill="1" applyBorder="1" applyAlignment="1" applyProtection="1">
      <alignment vertical="center"/>
    </xf>
    <xf numFmtId="181" fontId="11" fillId="0" borderId="1" xfId="0" applyNumberFormat="1" applyFont="1" applyFill="1" applyBorder="1" applyAlignment="1" applyProtection="1">
      <alignment vertical="center"/>
    </xf>
    <xf numFmtId="181" fontId="21" fillId="0" borderId="0" xfId="7" applyNumberFormat="1" applyFont="1" applyProtection="1">
      <alignment vertical="center"/>
      <protection locked="0"/>
    </xf>
    <xf numFmtId="181" fontId="21" fillId="0" borderId="0" xfId="7" applyNumberFormat="1" applyFont="1" applyFill="1" applyAlignment="1" applyProtection="1">
      <alignment horizontal="right" vertical="center"/>
      <protection locked="0"/>
    </xf>
    <xf numFmtId="179" fontId="11" fillId="0" borderId="1" xfId="0" applyNumberFormat="1" applyFont="1" applyFill="1" applyBorder="1" applyAlignment="1" applyProtection="1">
      <alignment vertical="center"/>
      <protection locked="0"/>
    </xf>
    <xf numFmtId="179" fontId="11" fillId="0" borderId="16" xfId="0" applyNumberFormat="1" applyFont="1" applyBorder="1" applyAlignment="1" applyProtection="1">
      <alignment vertical="center"/>
      <protection locked="0"/>
    </xf>
    <xf numFmtId="179" fontId="24" fillId="0" borderId="0" xfId="0" applyNumberFormat="1" applyFont="1" applyBorder="1" applyAlignment="1" applyProtection="1">
      <alignment horizontal="right" vertical="center"/>
      <protection locked="0"/>
    </xf>
    <xf numFmtId="179" fontId="11" fillId="0" borderId="0" xfId="0" applyNumberFormat="1" applyFont="1" applyFill="1" applyBorder="1" applyAlignment="1" applyProtection="1">
      <alignment vertical="center"/>
    </xf>
    <xf numFmtId="179" fontId="11" fillId="0" borderId="16" xfId="0" applyNumberFormat="1" applyFont="1" applyBorder="1" applyAlignment="1" applyProtection="1">
      <alignment vertical="center"/>
    </xf>
    <xf numFmtId="179" fontId="11" fillId="0" borderId="0" xfId="0" applyNumberFormat="1" applyFont="1" applyBorder="1" applyAlignment="1" applyProtection="1">
      <alignment vertical="center"/>
    </xf>
    <xf numFmtId="179" fontId="11" fillId="0" borderId="1" xfId="0" applyNumberFormat="1" applyFont="1" applyBorder="1" applyAlignment="1" applyProtection="1">
      <alignment vertical="center"/>
    </xf>
    <xf numFmtId="179" fontId="11" fillId="0" borderId="17" xfId="6" quotePrefix="1" applyNumberFormat="1" applyFont="1" applyBorder="1" applyAlignment="1" applyProtection="1">
      <alignment horizontal="right" vertical="center"/>
      <protection locked="0"/>
    </xf>
    <xf numFmtId="179" fontId="11" fillId="0" borderId="1" xfId="6" applyNumberFormat="1" applyFont="1" applyBorder="1" applyAlignment="1" applyProtection="1">
      <alignment vertical="center"/>
      <protection locked="0"/>
    </xf>
    <xf numFmtId="179" fontId="11" fillId="0" borderId="16" xfId="0" applyNumberFormat="1" applyFont="1" applyBorder="1" applyAlignment="1" applyProtection="1">
      <alignment horizontal="right" vertical="center"/>
    </xf>
    <xf numFmtId="179" fontId="11" fillId="0" borderId="17" xfId="0" applyNumberFormat="1" applyFont="1" applyBorder="1" applyAlignment="1" applyProtection="1">
      <alignment horizontal="right" vertical="center"/>
    </xf>
    <xf numFmtId="179" fontId="11" fillId="0" borderId="1" xfId="0" quotePrefix="1" applyNumberFormat="1" applyFont="1" applyBorder="1" applyAlignment="1" applyProtection="1">
      <alignment horizontal="right" vertical="center"/>
      <protection locked="0"/>
    </xf>
    <xf numFmtId="179" fontId="11" fillId="0" borderId="17" xfId="0" applyNumberFormat="1" applyFont="1" applyFill="1" applyBorder="1" applyAlignment="1" applyProtection="1">
      <alignment horizontal="right" vertical="center"/>
    </xf>
    <xf numFmtId="179" fontId="11" fillId="0" borderId="16" xfId="0" applyNumberFormat="1" applyFont="1" applyFill="1" applyBorder="1" applyAlignment="1" applyProtection="1">
      <alignment horizontal="right" vertical="center"/>
    </xf>
    <xf numFmtId="179" fontId="11" fillId="0" borderId="21" xfId="0" applyNumberFormat="1" applyFont="1" applyFill="1" applyBorder="1" applyAlignment="1" applyProtection="1">
      <alignment horizontal="right" vertical="center"/>
      <protection locked="0"/>
    </xf>
    <xf numFmtId="179" fontId="11" fillId="0" borderId="21" xfId="0" applyNumberFormat="1" applyFont="1" applyFill="1" applyBorder="1" applyAlignment="1" applyProtection="1">
      <alignment horizontal="right" vertical="center"/>
    </xf>
    <xf numFmtId="179" fontId="11" fillId="0" borderId="22" xfId="0" applyNumberFormat="1" applyFont="1" applyFill="1" applyBorder="1" applyAlignment="1" applyProtection="1">
      <alignment horizontal="right" vertical="center"/>
    </xf>
    <xf numFmtId="179" fontId="11" fillId="0" borderId="0" xfId="0" applyNumberFormat="1" applyFont="1" applyBorder="1" applyAlignment="1" applyProtection="1">
      <alignment horizontal="left" vertical="center"/>
      <protection locked="0"/>
    </xf>
    <xf numFmtId="179" fontId="11" fillId="0" borderId="0" xfId="5" applyNumberFormat="1" applyFont="1" applyBorder="1" applyAlignment="1" applyProtection="1">
      <alignment horizontal="right" vertical="center"/>
      <protection locked="0"/>
    </xf>
    <xf numFmtId="179" fontId="11" fillId="0" borderId="0" xfId="4" applyNumberFormat="1" applyFont="1" applyBorder="1" applyAlignment="1" applyProtection="1">
      <alignment vertical="center"/>
      <protection locked="0"/>
    </xf>
    <xf numFmtId="179" fontId="11" fillId="0" borderId="0" xfId="3" applyNumberFormat="1" applyFont="1" applyBorder="1" applyAlignment="1" applyProtection="1">
      <alignment horizontal="right" vertical="center"/>
      <protection locked="0"/>
    </xf>
    <xf numFmtId="179" fontId="11" fillId="0" borderId="0" xfId="4" applyNumberFormat="1" applyFont="1" applyBorder="1" applyAlignment="1" applyProtection="1">
      <alignment horizontal="right" vertical="center"/>
      <protection locked="0"/>
    </xf>
    <xf numFmtId="179" fontId="11" fillId="0" borderId="0" xfId="3" applyNumberFormat="1" applyFont="1" applyBorder="1" applyAlignment="1" applyProtection="1">
      <alignment vertical="center"/>
      <protection locked="0"/>
    </xf>
    <xf numFmtId="179" fontId="11" fillId="0" borderId="0" xfId="3" applyNumberFormat="1" applyFont="1" applyFill="1" applyBorder="1" applyAlignment="1" applyProtection="1">
      <alignment horizontal="right" vertical="center" wrapText="1"/>
      <protection locked="0"/>
    </xf>
    <xf numFmtId="179" fontId="11" fillId="0" borderId="0" xfId="3" applyNumberFormat="1" applyFont="1" applyFill="1" applyBorder="1" applyAlignment="1" applyProtection="1">
      <alignment vertical="center"/>
      <protection locked="0"/>
    </xf>
    <xf numFmtId="179" fontId="19" fillId="0" borderId="0" xfId="0" applyNumberFormat="1" applyFont="1" applyBorder="1" applyAlignment="1" applyProtection="1">
      <alignment horizontal="left" vertical="center"/>
      <protection locked="0"/>
    </xf>
    <xf numFmtId="179" fontId="11" fillId="0" borderId="0" xfId="3" applyNumberFormat="1" applyFont="1" applyFill="1" applyBorder="1" applyAlignment="1" applyProtection="1">
      <alignment horizontal="right" vertical="center"/>
      <protection locked="0"/>
    </xf>
    <xf numFmtId="179" fontId="18" fillId="0" borderId="0" xfId="0" applyNumberFormat="1" applyFont="1" applyBorder="1" applyAlignment="1" applyProtection="1">
      <alignment vertical="center"/>
      <protection locked="0"/>
    </xf>
    <xf numFmtId="179" fontId="18" fillId="0" borderId="0" xfId="3" applyNumberFormat="1" applyFont="1" applyBorder="1" applyAlignment="1" applyProtection="1">
      <alignment vertical="center"/>
      <protection locked="0"/>
    </xf>
    <xf numFmtId="179" fontId="18" fillId="0" borderId="0" xfId="3" applyNumberFormat="1" applyFont="1" applyFill="1" applyBorder="1" applyAlignment="1" applyProtection="1">
      <alignment vertical="center"/>
      <protection locked="0"/>
    </xf>
    <xf numFmtId="179" fontId="18" fillId="0" borderId="0" xfId="3" applyNumberFormat="1" applyFont="1" applyBorder="1" applyAlignment="1" applyProtection="1">
      <alignment horizontal="right" vertical="center"/>
      <protection locked="0"/>
    </xf>
    <xf numFmtId="179" fontId="18" fillId="0" borderId="0" xfId="0" applyNumberFormat="1" applyFont="1" applyFill="1" applyBorder="1" applyAlignment="1" applyProtection="1">
      <alignment vertical="center"/>
      <protection locked="0"/>
    </xf>
    <xf numFmtId="179" fontId="20" fillId="0" borderId="0" xfId="0" applyNumberFormat="1" applyFont="1" applyBorder="1" applyAlignment="1" applyProtection="1">
      <alignment vertical="center"/>
      <protection locked="0"/>
    </xf>
    <xf numFmtId="179" fontId="20" fillId="0" borderId="0" xfId="3" applyNumberFormat="1" applyFont="1" applyBorder="1" applyAlignment="1" applyProtection="1">
      <alignment vertical="center"/>
      <protection locked="0"/>
    </xf>
    <xf numFmtId="179" fontId="20" fillId="0" borderId="0" xfId="3" applyNumberFormat="1" applyFont="1" applyFill="1" applyBorder="1" applyAlignment="1" applyProtection="1">
      <alignment vertical="center"/>
      <protection locked="0"/>
    </xf>
    <xf numFmtId="179" fontId="11" fillId="0" borderId="0" xfId="3" applyNumberFormat="1" applyFont="1" applyBorder="1" applyAlignment="1" applyProtection="1">
      <alignment horizontal="right" vertical="center" wrapText="1"/>
      <protection locked="0"/>
    </xf>
    <xf numFmtId="179" fontId="11" fillId="0" borderId="16" xfId="3" applyNumberFormat="1" applyFont="1" applyBorder="1" applyAlignment="1" applyProtection="1">
      <alignment horizontal="right" vertical="center" wrapText="1"/>
      <protection locked="0"/>
    </xf>
    <xf numFmtId="179" fontId="11" fillId="0" borderId="0" xfId="3" applyNumberFormat="1" applyFont="1" applyBorder="1" applyAlignment="1" applyProtection="1">
      <alignment horizontal="right" vertical="center" wrapText="1"/>
    </xf>
    <xf numFmtId="179" fontId="11" fillId="0" borderId="0" xfId="3" applyNumberFormat="1" applyFont="1" applyBorder="1" applyAlignment="1" applyProtection="1">
      <alignment vertical="center"/>
    </xf>
    <xf numFmtId="179" fontId="11" fillId="0" borderId="17" xfId="3" applyNumberFormat="1" applyFont="1" applyBorder="1" applyAlignment="1" applyProtection="1">
      <alignment horizontal="right" vertical="center" wrapText="1"/>
    </xf>
    <xf numFmtId="179" fontId="11" fillId="0" borderId="1" xfId="3" applyNumberFormat="1" applyFont="1" applyBorder="1" applyAlignment="1" applyProtection="1">
      <alignment vertical="center"/>
      <protection locked="0"/>
    </xf>
    <xf numFmtId="179" fontId="11" fillId="0" borderId="1" xfId="3" applyNumberFormat="1" applyFont="1" applyBorder="1" applyAlignment="1" applyProtection="1">
      <alignment horizontal="right" vertical="center"/>
      <protection locked="0"/>
    </xf>
    <xf numFmtId="179" fontId="11" fillId="0" borderId="1" xfId="3" applyNumberFormat="1" applyFont="1" applyFill="1" applyBorder="1" applyAlignment="1" applyProtection="1">
      <alignment vertical="center"/>
      <protection locked="0"/>
    </xf>
    <xf numFmtId="179" fontId="11" fillId="0" borderId="1" xfId="3" applyNumberFormat="1" applyFont="1" applyBorder="1" applyAlignment="1" applyProtection="1">
      <alignment vertical="center"/>
    </xf>
    <xf numFmtId="0" fontId="14" fillId="0" borderId="0" xfId="0" applyNumberFormat="1" applyFont="1" applyAlignment="1" applyProtection="1">
      <alignment horizontal="center" vertical="center"/>
      <protection locked="0"/>
    </xf>
    <xf numFmtId="0" fontId="11" fillId="0" borderId="2" xfId="0" applyNumberFormat="1" applyFont="1" applyBorder="1" applyAlignment="1" applyProtection="1">
      <alignment horizontal="center" vertical="center" wrapText="1"/>
      <protection locked="0"/>
    </xf>
    <xf numFmtId="0" fontId="11" fillId="0" borderId="13" xfId="0" applyNumberFormat="1" applyFont="1" applyBorder="1" applyAlignment="1" applyProtection="1">
      <alignment horizontal="center" vertical="center" wrapText="1"/>
      <protection locked="0"/>
    </xf>
    <xf numFmtId="0" fontId="11" fillId="0" borderId="6" xfId="0" applyNumberFormat="1" applyFont="1" applyBorder="1" applyAlignment="1" applyProtection="1">
      <alignment horizontal="center" vertical="center" wrapText="1"/>
      <protection locked="0"/>
    </xf>
    <xf numFmtId="0" fontId="11" fillId="0" borderId="1" xfId="0" applyNumberFormat="1" applyFont="1" applyFill="1" applyBorder="1" applyAlignment="1" applyProtection="1">
      <alignment horizontal="center" vertical="center" wrapText="1"/>
      <protection locked="0"/>
    </xf>
    <xf numFmtId="0" fontId="11" fillId="0" borderId="13" xfId="0" applyNumberFormat="1" applyFont="1" applyFill="1" applyBorder="1" applyAlignment="1" applyProtection="1">
      <alignment horizontal="center" vertical="center" wrapText="1"/>
      <protection locked="0"/>
    </xf>
    <xf numFmtId="0" fontId="14" fillId="0" borderId="0" xfId="0" applyNumberFormat="1" applyFont="1" applyFill="1" applyAlignment="1" applyProtection="1">
      <alignment horizontal="center" vertical="center"/>
      <protection locked="0"/>
    </xf>
    <xf numFmtId="0" fontId="11" fillId="0" borderId="1" xfId="0" applyNumberFormat="1" applyFont="1" applyBorder="1" applyAlignment="1" applyProtection="1">
      <alignment horizontal="center" vertical="center" wrapText="1"/>
      <protection locked="0"/>
    </xf>
    <xf numFmtId="0" fontId="11" fillId="0" borderId="23" xfId="0" applyNumberFormat="1" applyFont="1" applyBorder="1" applyAlignment="1" applyProtection="1">
      <alignment horizontal="distributed" vertical="center" justifyLastLine="1"/>
      <protection locked="0"/>
    </xf>
    <xf numFmtId="0" fontId="11" fillId="0" borderId="25" xfId="0" applyNumberFormat="1" applyFont="1" applyBorder="1" applyAlignment="1" applyProtection="1">
      <alignment horizontal="center" vertical="center" wrapText="1"/>
      <protection locked="0"/>
    </xf>
    <xf numFmtId="0" fontId="11" fillId="0" borderId="20" xfId="0" applyNumberFormat="1" applyFont="1" applyBorder="1" applyAlignment="1" applyProtection="1">
      <alignment horizontal="center" vertical="center" wrapText="1"/>
      <protection locked="0"/>
    </xf>
    <xf numFmtId="0" fontId="11" fillId="0" borderId="19" xfId="0" applyNumberFormat="1" applyFont="1" applyBorder="1" applyAlignment="1" applyProtection="1">
      <alignment horizontal="center" vertical="center" wrapText="1"/>
      <protection locked="0"/>
    </xf>
    <xf numFmtId="0" fontId="11" fillId="0" borderId="19" xfId="0" applyNumberFormat="1" applyFont="1" applyFill="1" applyBorder="1" applyAlignment="1" applyProtection="1">
      <alignment horizontal="center" vertical="center" wrapText="1"/>
      <protection locked="0"/>
    </xf>
    <xf numFmtId="0" fontId="11" fillId="0" borderId="9" xfId="0" applyNumberFormat="1" applyFont="1" applyFill="1" applyBorder="1" applyAlignment="1" applyProtection="1">
      <alignment horizontal="center" vertical="center" wrapText="1"/>
      <protection locked="0"/>
    </xf>
    <xf numFmtId="0" fontId="11" fillId="0" borderId="24" xfId="0" applyNumberFormat="1" applyFont="1" applyBorder="1" applyAlignment="1" applyProtection="1">
      <alignment horizontal="center" vertical="center" wrapText="1"/>
      <protection locked="0"/>
    </xf>
    <xf numFmtId="0" fontId="11" fillId="0" borderId="15" xfId="0" applyNumberFormat="1" applyFont="1" applyBorder="1" applyAlignment="1" applyProtection="1">
      <alignment horizontal="center" vertical="center" wrapText="1"/>
      <protection locked="0"/>
    </xf>
    <xf numFmtId="0" fontId="11" fillId="0" borderId="3" xfId="0" applyNumberFormat="1" applyFont="1" applyBorder="1" applyAlignment="1" applyProtection="1">
      <alignment horizontal="center" vertical="center"/>
      <protection locked="0"/>
    </xf>
    <xf numFmtId="0" fontId="11" fillId="0" borderId="20" xfId="0" applyNumberFormat="1" applyFont="1" applyBorder="1" applyAlignment="1" applyProtection="1">
      <alignment horizontal="center" vertical="center"/>
      <protection locked="0"/>
    </xf>
    <xf numFmtId="0" fontId="14" fillId="0" borderId="0" xfId="0" applyNumberFormat="1" applyFont="1" applyAlignment="1">
      <alignment horizontal="center" vertical="center"/>
    </xf>
    <xf numFmtId="0" fontId="11" fillId="0" borderId="26" xfId="0" applyNumberFormat="1" applyFont="1" applyFill="1" applyBorder="1" applyAlignment="1" applyProtection="1">
      <alignment horizontal="center" vertical="center" wrapText="1"/>
      <protection locked="0"/>
    </xf>
    <xf numFmtId="0" fontId="11" fillId="0" borderId="7" xfId="0" applyNumberFormat="1" applyFont="1" applyFill="1" applyBorder="1" applyAlignment="1" applyProtection="1">
      <alignment horizontal="center" vertical="center" wrapText="1"/>
      <protection locked="0"/>
    </xf>
    <xf numFmtId="0" fontId="11" fillId="0" borderId="3" xfId="0" applyNumberFormat="1" applyFont="1" applyFill="1" applyBorder="1" applyAlignment="1" applyProtection="1">
      <alignment horizontal="center" vertical="center"/>
      <protection locked="0"/>
    </xf>
    <xf numFmtId="0" fontId="11" fillId="0" borderId="11" xfId="0" applyNumberFormat="1" applyFont="1" applyFill="1" applyBorder="1" applyAlignment="1" applyProtection="1">
      <alignment horizontal="center" vertical="center" wrapText="1"/>
      <protection locked="0"/>
    </xf>
    <xf numFmtId="0" fontId="11" fillId="0" borderId="15" xfId="0" applyNumberFormat="1" applyFont="1" applyFill="1" applyBorder="1" applyAlignment="1" applyProtection="1">
      <alignment horizontal="center" vertical="center" wrapText="1"/>
      <protection locked="0"/>
    </xf>
    <xf numFmtId="0" fontId="11" fillId="0" borderId="24" xfId="0" applyNumberFormat="1" applyFont="1" applyFill="1" applyBorder="1" applyAlignment="1" applyProtection="1">
      <alignment horizontal="center" vertical="center" wrapText="1"/>
      <protection locked="0"/>
    </xf>
    <xf numFmtId="0" fontId="14" fillId="0" borderId="0" xfId="0" applyNumberFormat="1" applyFont="1" applyAlignment="1" applyProtection="1">
      <alignment vertical="center"/>
      <protection locked="0"/>
    </xf>
    <xf numFmtId="0" fontId="11" fillId="0" borderId="3" xfId="0" applyNumberFormat="1" applyFont="1" applyBorder="1" applyAlignment="1" applyProtection="1">
      <alignment horizontal="center" vertical="center" wrapText="1"/>
      <protection locked="0"/>
    </xf>
    <xf numFmtId="0" fontId="11" fillId="0" borderId="26" xfId="0" applyNumberFormat="1" applyFont="1" applyBorder="1" applyAlignment="1" applyProtection="1">
      <alignment horizontal="center" vertical="center" wrapText="1"/>
      <protection locked="0"/>
    </xf>
    <xf numFmtId="0" fontId="11" fillId="0" borderId="11" xfId="0" applyNumberFormat="1" applyFont="1" applyBorder="1" applyAlignment="1" applyProtection="1">
      <alignment horizontal="center" vertical="center" wrapText="1"/>
      <protection locked="0"/>
    </xf>
    <xf numFmtId="0" fontId="11" fillId="0" borderId="9" xfId="0" applyNumberFormat="1" applyFont="1" applyBorder="1" applyAlignment="1" applyProtection="1">
      <alignment horizontal="center" vertical="center"/>
      <protection locked="0"/>
    </xf>
    <xf numFmtId="0" fontId="11" fillId="0" borderId="12" xfId="0" applyNumberFormat="1" applyFont="1" applyBorder="1" applyAlignment="1" applyProtection="1">
      <alignment horizontal="center" vertical="center" wrapText="1"/>
      <protection locked="0"/>
    </xf>
    <xf numFmtId="0" fontId="11" fillId="0" borderId="10" xfId="0" applyNumberFormat="1" applyFont="1" applyBorder="1" applyAlignment="1" applyProtection="1">
      <alignment horizontal="center" vertical="center"/>
      <protection locked="0"/>
    </xf>
    <xf numFmtId="0" fontId="12" fillId="0" borderId="1" xfId="0" applyNumberFormat="1" applyFont="1" applyBorder="1" applyAlignment="1" applyProtection="1">
      <alignment horizontal="center" vertical="center" wrapText="1"/>
      <protection locked="0"/>
    </xf>
    <xf numFmtId="0" fontId="11" fillId="0" borderId="0" xfId="0" applyNumberFormat="1" applyFont="1" applyFill="1" applyAlignment="1" applyProtection="1">
      <alignment horizontal="center" vertical="center"/>
      <protection locked="0"/>
    </xf>
    <xf numFmtId="0" fontId="11" fillId="0" borderId="0" xfId="0" applyNumberFormat="1" applyFont="1" applyAlignment="1" applyProtection="1">
      <alignment horizontal="center" vertical="center"/>
      <protection locked="0"/>
    </xf>
    <xf numFmtId="0" fontId="11" fillId="0" borderId="0" xfId="0" applyNumberFormat="1" applyFont="1" applyBorder="1" applyAlignment="1" applyProtection="1">
      <alignment horizontal="center" vertical="center"/>
      <protection locked="0"/>
    </xf>
    <xf numFmtId="0" fontId="11" fillId="0" borderId="0" xfId="0" applyNumberFormat="1" applyFont="1" applyAlignment="1" applyProtection="1">
      <alignment horizontal="center" vertical="center"/>
      <protection locked="0"/>
    </xf>
    <xf numFmtId="0" fontId="21" fillId="0" borderId="26" xfId="0" applyNumberFormat="1" applyFont="1" applyBorder="1" applyAlignment="1" applyProtection="1">
      <alignment horizontal="center" vertical="center" wrapText="1"/>
      <protection locked="0"/>
    </xf>
    <xf numFmtId="0" fontId="29" fillId="0" borderId="0" xfId="0" applyFont="1"/>
    <xf numFmtId="0" fontId="14" fillId="0" borderId="0" xfId="0" applyNumberFormat="1" applyFont="1" applyAlignment="1" applyProtection="1">
      <alignment horizontal="center" vertical="center"/>
      <protection locked="0"/>
    </xf>
    <xf numFmtId="0" fontId="11" fillId="0" borderId="2" xfId="0" applyNumberFormat="1" applyFont="1" applyBorder="1" applyAlignment="1" applyProtection="1">
      <alignment horizontal="center" vertical="center" wrapText="1"/>
      <protection locked="0"/>
    </xf>
    <xf numFmtId="0" fontId="11" fillId="0" borderId="13" xfId="0" applyNumberFormat="1" applyFont="1" applyBorder="1" applyAlignment="1" applyProtection="1">
      <alignment horizontal="center" vertical="center" wrapText="1"/>
      <protection locked="0"/>
    </xf>
    <xf numFmtId="0" fontId="11" fillId="0" borderId="7" xfId="0" applyNumberFormat="1" applyFont="1" applyBorder="1" applyAlignment="1" applyProtection="1">
      <alignment horizontal="center" vertical="center" wrapText="1"/>
      <protection locked="0"/>
    </xf>
    <xf numFmtId="0" fontId="14" fillId="0" borderId="0" xfId="0" applyNumberFormat="1" applyFont="1" applyAlignment="1" applyProtection="1">
      <alignment horizontal="center" vertical="center" wrapText="1"/>
      <protection locked="0"/>
    </xf>
    <xf numFmtId="0" fontId="11" fillId="0" borderId="18" xfId="0" applyNumberFormat="1" applyFont="1" applyBorder="1" applyAlignment="1" applyProtection="1">
      <alignment horizontal="center" vertical="center" wrapText="1"/>
      <protection locked="0"/>
    </xf>
    <xf numFmtId="0" fontId="11" fillId="0" borderId="5" xfId="0" applyNumberFormat="1" applyFont="1" applyBorder="1" applyAlignment="1" applyProtection="1">
      <alignment horizontal="center" vertical="center" wrapText="1"/>
      <protection locked="0"/>
    </xf>
    <xf numFmtId="0" fontId="11" fillId="0" borderId="6" xfId="0" applyNumberFormat="1" applyFont="1" applyBorder="1" applyAlignment="1" applyProtection="1">
      <alignment horizontal="center" vertical="center" wrapText="1"/>
      <protection locked="0"/>
    </xf>
    <xf numFmtId="0" fontId="11" fillId="0" borderId="1" xfId="0" applyNumberFormat="1" applyFont="1" applyFill="1" applyBorder="1" applyAlignment="1" applyProtection="1">
      <alignment horizontal="center" vertical="center" wrapText="1"/>
      <protection locked="0"/>
    </xf>
    <xf numFmtId="0" fontId="11" fillId="0" borderId="13" xfId="0" applyNumberFormat="1" applyFont="1" applyFill="1" applyBorder="1" applyAlignment="1" applyProtection="1">
      <alignment horizontal="center" vertical="center" wrapText="1"/>
      <protection locked="0"/>
    </xf>
    <xf numFmtId="0" fontId="11" fillId="0" borderId="0" xfId="0" applyNumberFormat="1" applyFont="1" applyFill="1" applyAlignment="1" applyProtection="1">
      <alignment horizontal="center" vertical="center"/>
      <protection locked="0"/>
    </xf>
    <xf numFmtId="0" fontId="14" fillId="0" borderId="0" xfId="0" applyNumberFormat="1" applyFont="1" applyFill="1" applyAlignment="1" applyProtection="1">
      <alignment horizontal="center" vertical="center"/>
      <protection locked="0"/>
    </xf>
    <xf numFmtId="0" fontId="11" fillId="0" borderId="23" xfId="0" applyNumberFormat="1" applyFont="1" applyBorder="1" applyAlignment="1" applyProtection="1">
      <alignment horizontal="center" vertical="center" wrapText="1"/>
      <protection locked="0"/>
    </xf>
    <xf numFmtId="0" fontId="11" fillId="0" borderId="2" xfId="0" applyNumberFormat="1" applyFont="1" applyBorder="1" applyAlignment="1" applyProtection="1">
      <alignment vertical="center"/>
      <protection locked="0"/>
    </xf>
    <xf numFmtId="0" fontId="11" fillId="0" borderId="0" xfId="0" applyNumberFormat="1" applyFont="1" applyAlignment="1" applyProtection="1">
      <alignment horizontal="center" vertical="center"/>
      <protection locked="0"/>
    </xf>
    <xf numFmtId="0" fontId="11" fillId="0" borderId="1" xfId="0" applyNumberFormat="1" applyFont="1" applyBorder="1" applyAlignment="1" applyProtection="1">
      <alignment horizontal="center" vertical="center" wrapText="1"/>
      <protection locked="0"/>
    </xf>
    <xf numFmtId="0" fontId="11" fillId="0" borderId="23" xfId="0" applyNumberFormat="1" applyFont="1" applyBorder="1" applyAlignment="1" applyProtection="1">
      <alignment horizontal="distributed" vertical="center" justifyLastLine="1"/>
      <protection locked="0"/>
    </xf>
    <xf numFmtId="0" fontId="11" fillId="0" borderId="2" xfId="0" applyNumberFormat="1" applyFont="1" applyBorder="1" applyAlignment="1" applyProtection="1">
      <alignment horizontal="distributed" vertical="center" justifyLastLine="1"/>
      <protection locked="0"/>
    </xf>
    <xf numFmtId="0" fontId="11" fillId="0" borderId="23" xfId="0" applyNumberFormat="1" applyFont="1" applyFill="1" applyBorder="1" applyAlignment="1" applyProtection="1">
      <alignment horizontal="distributed" vertical="center" justifyLastLine="1"/>
      <protection locked="0"/>
    </xf>
    <xf numFmtId="0" fontId="11" fillId="0" borderId="2" xfId="0" applyNumberFormat="1" applyFont="1" applyFill="1" applyBorder="1" applyAlignment="1" applyProtection="1">
      <alignment horizontal="distributed" vertical="center" justifyLastLine="1"/>
      <protection locked="0"/>
    </xf>
    <xf numFmtId="0" fontId="14" fillId="0" borderId="0" xfId="0" applyNumberFormat="1" applyFont="1" applyFill="1" applyAlignment="1" applyProtection="1">
      <alignment horizontal="center" vertical="center" wrapText="1"/>
      <protection locked="0"/>
    </xf>
    <xf numFmtId="0" fontId="11" fillId="0" borderId="0" xfId="0" applyNumberFormat="1" applyFont="1" applyBorder="1" applyAlignment="1" applyProtection="1">
      <alignment horizontal="center" vertical="center"/>
      <protection locked="0"/>
    </xf>
    <xf numFmtId="0" fontId="14" fillId="0" borderId="0" xfId="0" applyNumberFormat="1" applyFont="1" applyBorder="1" applyAlignment="1" applyProtection="1">
      <alignment horizontal="center" vertical="center"/>
      <protection locked="0"/>
    </xf>
    <xf numFmtId="0" fontId="11" fillId="0" borderId="2" xfId="0" applyNumberFormat="1" applyFont="1" applyBorder="1" applyAlignment="1" applyProtection="1">
      <alignment horizontal="distributed" vertical="center" wrapText="1" justifyLastLine="1"/>
      <protection locked="0"/>
    </xf>
    <xf numFmtId="0" fontId="11" fillId="0" borderId="7" xfId="0" applyNumberFormat="1" applyFont="1" applyBorder="1" applyAlignment="1" applyProtection="1">
      <alignment horizontal="distributed" vertical="center" wrapText="1" justifyLastLine="1"/>
      <protection locked="0"/>
    </xf>
    <xf numFmtId="0" fontId="11" fillId="0" borderId="28" xfId="0" applyNumberFormat="1" applyFont="1" applyBorder="1" applyAlignment="1" applyProtection="1">
      <alignment horizontal="center" vertical="center" wrapText="1"/>
      <protection locked="0"/>
    </xf>
    <xf numFmtId="0" fontId="11" fillId="0" borderId="25" xfId="0" applyNumberFormat="1" applyFont="1" applyBorder="1" applyAlignment="1" applyProtection="1">
      <alignment horizontal="center" vertical="center" wrapText="1"/>
      <protection locked="0"/>
    </xf>
    <xf numFmtId="0" fontId="11" fillId="0" borderId="20" xfId="0" applyNumberFormat="1" applyFont="1" applyBorder="1" applyAlignment="1" applyProtection="1">
      <alignment horizontal="center" vertical="center" wrapText="1"/>
      <protection locked="0"/>
    </xf>
    <xf numFmtId="0" fontId="11" fillId="0" borderId="19" xfId="0" applyNumberFormat="1" applyFont="1" applyBorder="1" applyAlignment="1" applyProtection="1">
      <alignment horizontal="center" vertical="center" wrapText="1"/>
      <protection locked="0"/>
    </xf>
    <xf numFmtId="0" fontId="11" fillId="0" borderId="9" xfId="0" applyNumberFormat="1" applyFont="1" applyBorder="1" applyAlignment="1" applyProtection="1">
      <alignment horizontal="center" vertical="center" wrapText="1"/>
      <protection locked="0"/>
    </xf>
    <xf numFmtId="0" fontId="11" fillId="0" borderId="19" xfId="0" applyNumberFormat="1" applyFont="1" applyFill="1" applyBorder="1" applyAlignment="1" applyProtection="1">
      <alignment horizontal="center" vertical="center" wrapText="1"/>
      <protection locked="0"/>
    </xf>
    <xf numFmtId="0" fontId="11" fillId="0" borderId="9" xfId="0" applyNumberFormat="1" applyFont="1" applyFill="1" applyBorder="1" applyAlignment="1" applyProtection="1">
      <alignment horizontal="center" vertical="center" wrapText="1"/>
      <protection locked="0"/>
    </xf>
    <xf numFmtId="0" fontId="11" fillId="0" borderId="8" xfId="0" applyNumberFormat="1" applyFont="1" applyBorder="1" applyAlignment="1" applyProtection="1">
      <alignment horizontal="center" vertical="center" wrapText="1"/>
      <protection locked="0"/>
    </xf>
    <xf numFmtId="0" fontId="11" fillId="0" borderId="24" xfId="0" applyNumberFormat="1" applyFont="1" applyBorder="1" applyAlignment="1" applyProtection="1">
      <alignment horizontal="center" vertical="center" wrapText="1"/>
      <protection locked="0"/>
    </xf>
    <xf numFmtId="0" fontId="11" fillId="0" borderId="15" xfId="0" applyNumberFormat="1" applyFont="1" applyBorder="1" applyAlignment="1" applyProtection="1">
      <alignment horizontal="center" vertical="center" wrapText="1"/>
      <protection locked="0"/>
    </xf>
    <xf numFmtId="0" fontId="11" fillId="0" borderId="3" xfId="0" applyNumberFormat="1" applyFont="1" applyBorder="1" applyAlignment="1" applyProtection="1">
      <alignment horizontal="center" vertical="center"/>
      <protection locked="0"/>
    </xf>
    <xf numFmtId="0" fontId="11" fillId="0" borderId="8" xfId="0" applyNumberFormat="1" applyFont="1" applyBorder="1" applyAlignment="1" applyProtection="1">
      <alignment vertical="center"/>
      <protection locked="0"/>
    </xf>
    <xf numFmtId="0" fontId="11" fillId="0" borderId="4" xfId="0" applyNumberFormat="1" applyFont="1" applyBorder="1" applyAlignment="1" applyProtection="1">
      <alignment horizontal="distributed" vertical="center" justifyLastLine="1"/>
      <protection locked="0"/>
    </xf>
    <xf numFmtId="0" fontId="11" fillId="0" borderId="5" xfId="0" applyNumberFormat="1" applyFont="1" applyBorder="1" applyAlignment="1" applyProtection="1">
      <alignment horizontal="distributed" vertical="center" justifyLastLine="1"/>
      <protection locked="0"/>
    </xf>
    <xf numFmtId="0" fontId="11" fillId="0" borderId="5" xfId="0" applyNumberFormat="1" applyFont="1" applyBorder="1" applyAlignment="1" applyProtection="1">
      <alignment horizontal="center" vertical="center"/>
      <protection locked="0"/>
    </xf>
    <xf numFmtId="0" fontId="11" fillId="0" borderId="6" xfId="0" applyNumberFormat="1" applyFont="1" applyBorder="1" applyAlignment="1" applyProtection="1">
      <alignment horizontal="center" vertical="center"/>
      <protection locked="0"/>
    </xf>
    <xf numFmtId="0" fontId="11" fillId="0" borderId="18" xfId="0" applyNumberFormat="1" applyFont="1" applyBorder="1" applyAlignment="1" applyProtection="1">
      <alignment horizontal="center" vertical="center"/>
      <protection locked="0"/>
    </xf>
    <xf numFmtId="0" fontId="11" fillId="0" borderId="20" xfId="0" applyNumberFormat="1" applyFont="1" applyBorder="1" applyAlignment="1" applyProtection="1">
      <alignment horizontal="center" vertical="center"/>
      <protection locked="0"/>
    </xf>
    <xf numFmtId="0" fontId="11" fillId="0" borderId="21" xfId="0" applyNumberFormat="1" applyFont="1" applyBorder="1" applyAlignment="1" applyProtection="1">
      <alignment horizontal="center" vertical="center"/>
      <protection locked="0"/>
    </xf>
    <xf numFmtId="0" fontId="14" fillId="0" borderId="0" xfId="0" applyNumberFormat="1" applyFont="1" applyAlignment="1">
      <alignment horizontal="center" vertical="center"/>
    </xf>
    <xf numFmtId="0" fontId="11" fillId="0" borderId="23" xfId="0" applyNumberFormat="1" applyFont="1" applyBorder="1" applyAlignment="1">
      <alignment horizontal="center" vertical="center" wrapText="1" justifyLastLine="1"/>
    </xf>
    <xf numFmtId="0" fontId="11" fillId="0" borderId="2" xfId="0" applyNumberFormat="1" applyFont="1" applyBorder="1" applyAlignment="1">
      <alignment horizontal="center" vertical="center" wrapText="1" justifyLastLine="1"/>
    </xf>
    <xf numFmtId="0" fontId="11" fillId="0" borderId="0" xfId="0" applyNumberFormat="1" applyFont="1" applyBorder="1" applyAlignment="1">
      <alignment horizontal="center" vertical="center" wrapText="1" justifyLastLine="1"/>
    </xf>
    <xf numFmtId="0" fontId="11" fillId="0" borderId="7" xfId="0" applyNumberFormat="1" applyFont="1" applyBorder="1" applyAlignment="1">
      <alignment horizontal="center" vertical="center" wrapText="1" justifyLastLine="1"/>
    </xf>
    <xf numFmtId="0" fontId="11" fillId="0" borderId="1" xfId="0" applyNumberFormat="1" applyFont="1" applyBorder="1" applyAlignment="1">
      <alignment horizontal="center" vertical="center" wrapText="1" justifyLastLine="1"/>
    </xf>
    <xf numFmtId="0" fontId="11" fillId="0" borderId="13" xfId="0" applyNumberFormat="1" applyFont="1" applyBorder="1" applyAlignment="1">
      <alignment horizontal="center" vertical="center" wrapText="1" justifyLastLine="1"/>
    </xf>
    <xf numFmtId="0" fontId="11" fillId="0" borderId="3" xfId="2" applyNumberFormat="1" applyFont="1" applyFill="1" applyBorder="1" applyAlignment="1">
      <alignment horizontal="center" vertical="center" wrapText="1"/>
    </xf>
    <xf numFmtId="0" fontId="11" fillId="0" borderId="8" xfId="2" applyNumberFormat="1" applyFont="1" applyFill="1" applyBorder="1" applyAlignment="1">
      <alignment horizontal="center" vertical="center" wrapText="1"/>
    </xf>
    <xf numFmtId="0" fontId="11" fillId="0" borderId="4" xfId="0" applyNumberFormat="1" applyFont="1" applyBorder="1" applyAlignment="1">
      <alignment horizontal="center" vertical="center"/>
    </xf>
    <xf numFmtId="0" fontId="11" fillId="0" borderId="5" xfId="0" applyNumberFormat="1" applyFont="1" applyBorder="1" applyAlignment="1">
      <alignment horizontal="center" vertical="center"/>
    </xf>
    <xf numFmtId="0" fontId="11" fillId="0" borderId="20" xfId="0" applyNumberFormat="1" applyFont="1" applyBorder="1" applyAlignment="1">
      <alignment horizontal="center" vertical="center" wrapText="1"/>
    </xf>
    <xf numFmtId="0" fontId="11" fillId="0" borderId="21" xfId="0" applyNumberFormat="1" applyFont="1" applyBorder="1" applyAlignment="1">
      <alignment horizontal="center" vertical="center" wrapText="1"/>
    </xf>
    <xf numFmtId="0" fontId="11" fillId="0" borderId="6" xfId="0" applyNumberFormat="1" applyFont="1" applyBorder="1" applyAlignment="1">
      <alignment horizontal="center" vertical="center"/>
    </xf>
    <xf numFmtId="0" fontId="11" fillId="0" borderId="26" xfId="0" applyNumberFormat="1" applyFont="1" applyFill="1" applyBorder="1" applyAlignment="1" applyProtection="1">
      <alignment horizontal="center" vertical="center" wrapText="1"/>
      <protection locked="0"/>
    </xf>
    <xf numFmtId="0" fontId="11" fillId="0" borderId="21" xfId="0" applyNumberFormat="1" applyFont="1" applyFill="1" applyBorder="1" applyAlignment="1" applyProtection="1">
      <alignment horizontal="center" vertical="center" wrapText="1"/>
      <protection locked="0"/>
    </xf>
    <xf numFmtId="0" fontId="11" fillId="0" borderId="2" xfId="0" applyNumberFormat="1" applyFont="1" applyFill="1" applyBorder="1" applyAlignment="1" applyProtection="1">
      <alignment horizontal="center" vertical="center" wrapText="1"/>
      <protection locked="0"/>
    </xf>
    <xf numFmtId="0" fontId="11" fillId="0" borderId="7" xfId="0" applyNumberFormat="1" applyFont="1" applyFill="1" applyBorder="1" applyAlignment="1" applyProtection="1">
      <alignment horizontal="center" vertical="center" wrapText="1"/>
      <protection locked="0"/>
    </xf>
    <xf numFmtId="0" fontId="11" fillId="0" borderId="13" xfId="0" applyNumberFormat="1" applyFont="1" applyFill="1" applyBorder="1" applyAlignment="1" applyProtection="1">
      <alignment horizontal="center" vertical="center"/>
      <protection locked="0"/>
    </xf>
    <xf numFmtId="0" fontId="11" fillId="0" borderId="3" xfId="0" applyNumberFormat="1" applyFont="1" applyFill="1" applyBorder="1" applyAlignment="1" applyProtection="1">
      <alignment horizontal="center" vertical="center"/>
      <protection locked="0"/>
    </xf>
    <xf numFmtId="0" fontId="11" fillId="0" borderId="8" xfId="0" applyNumberFormat="1" applyFont="1" applyFill="1" applyBorder="1" applyAlignment="1" applyProtection="1">
      <alignment horizontal="center" vertical="center"/>
      <protection locked="0"/>
    </xf>
    <xf numFmtId="0" fontId="11" fillId="0" borderId="4" xfId="0" applyNumberFormat="1" applyFont="1" applyFill="1" applyBorder="1" applyAlignment="1" applyProtection="1">
      <alignment horizontal="center" vertical="center"/>
      <protection locked="0"/>
    </xf>
    <xf numFmtId="0" fontId="11" fillId="0" borderId="5" xfId="0" applyNumberFormat="1" applyFont="1" applyFill="1" applyBorder="1" applyAlignment="1" applyProtection="1">
      <alignment horizontal="center" vertical="center"/>
      <protection locked="0"/>
    </xf>
    <xf numFmtId="0" fontId="11" fillId="0" borderId="6" xfId="0" applyNumberFormat="1" applyFont="1" applyFill="1" applyBorder="1" applyAlignment="1" applyProtection="1">
      <alignment horizontal="center" vertical="center"/>
      <protection locked="0"/>
    </xf>
    <xf numFmtId="0" fontId="11" fillId="0" borderId="11" xfId="0" applyNumberFormat="1" applyFont="1" applyFill="1" applyBorder="1" applyAlignment="1" applyProtection="1">
      <alignment horizontal="center" vertical="center" wrapText="1"/>
      <protection locked="0"/>
    </xf>
    <xf numFmtId="0" fontId="11" fillId="0" borderId="2" xfId="0" applyNumberFormat="1" applyFont="1" applyFill="1" applyBorder="1" applyAlignment="1" applyProtection="1">
      <alignment horizontal="center"/>
      <protection locked="0"/>
    </xf>
    <xf numFmtId="0" fontId="11" fillId="0" borderId="7" xfId="0" applyNumberFormat="1" applyFont="1" applyFill="1" applyBorder="1" applyAlignment="1" applyProtection="1">
      <alignment horizontal="center"/>
      <protection locked="0"/>
    </xf>
    <xf numFmtId="0" fontId="11" fillId="0" borderId="4" xfId="0" applyNumberFormat="1" applyFont="1" applyFill="1" applyBorder="1" applyAlignment="1" applyProtection="1">
      <alignment horizontal="center" vertical="center" wrapText="1"/>
      <protection locked="0"/>
    </xf>
    <xf numFmtId="0" fontId="11" fillId="0" borderId="5" xfId="0" applyNumberFormat="1" applyFont="1" applyFill="1" applyBorder="1" applyAlignment="1" applyProtection="1">
      <alignment horizontal="center" vertical="center" wrapText="1"/>
      <protection locked="0"/>
    </xf>
    <xf numFmtId="0" fontId="11" fillId="0" borderId="32" xfId="0" applyNumberFormat="1" applyFont="1" applyFill="1" applyBorder="1" applyAlignment="1" applyProtection="1">
      <alignment horizontal="center" vertical="center" wrapText="1"/>
      <protection locked="0"/>
    </xf>
    <xf numFmtId="0" fontId="11" fillId="0" borderId="31" xfId="0" applyNumberFormat="1" applyFont="1" applyFill="1" applyBorder="1" applyAlignment="1" applyProtection="1">
      <alignment horizontal="center" vertical="center" wrapText="1"/>
      <protection locked="0"/>
    </xf>
    <xf numFmtId="0" fontId="11" fillId="0" borderId="30" xfId="0" applyNumberFormat="1" applyFont="1" applyFill="1" applyBorder="1" applyAlignment="1" applyProtection="1">
      <alignment horizontal="center" vertical="center" wrapText="1"/>
      <protection locked="0"/>
    </xf>
    <xf numFmtId="0" fontId="11" fillId="0" borderId="31" xfId="0" applyNumberFormat="1" applyFont="1" applyFill="1" applyBorder="1" applyAlignment="1" applyProtection="1">
      <alignment vertical="center" wrapText="1"/>
      <protection locked="0"/>
    </xf>
    <xf numFmtId="0" fontId="11" fillId="0" borderId="30" xfId="0" applyNumberFormat="1" applyFont="1" applyFill="1" applyBorder="1" applyAlignment="1" applyProtection="1">
      <alignment vertical="center" wrapText="1"/>
      <protection locked="0"/>
    </xf>
    <xf numFmtId="0" fontId="11" fillId="0" borderId="29" xfId="0" applyNumberFormat="1" applyFont="1" applyFill="1" applyBorder="1" applyAlignment="1" applyProtection="1">
      <alignment horizontal="center" vertical="center" wrapText="1"/>
      <protection locked="0"/>
    </xf>
    <xf numFmtId="0" fontId="11" fillId="0" borderId="7" xfId="0" applyNumberFormat="1" applyFont="1" applyFill="1" applyBorder="1" applyAlignment="1" applyProtection="1">
      <alignment horizontal="center" vertical="center"/>
      <protection locked="0"/>
    </xf>
    <xf numFmtId="0" fontId="11" fillId="0" borderId="18" xfId="0" applyNumberFormat="1" applyFont="1" applyFill="1" applyBorder="1" applyAlignment="1" applyProtection="1">
      <alignment horizontal="center" vertical="center" wrapText="1"/>
      <protection locked="0"/>
    </xf>
    <xf numFmtId="0" fontId="11" fillId="0" borderId="33" xfId="0" applyNumberFormat="1" applyFont="1" applyFill="1" applyBorder="1" applyAlignment="1" applyProtection="1">
      <alignment horizontal="center" vertical="center" wrapText="1"/>
      <protection locked="0"/>
    </xf>
    <xf numFmtId="0" fontId="11" fillId="0" borderId="15" xfId="0" applyNumberFormat="1" applyFont="1" applyFill="1" applyBorder="1" applyAlignment="1" applyProtection="1">
      <alignment horizontal="center" vertical="center" wrapText="1"/>
      <protection locked="0"/>
    </xf>
    <xf numFmtId="0" fontId="11" fillId="0" borderId="37" xfId="0" applyNumberFormat="1" applyFont="1" applyFill="1" applyBorder="1" applyAlignment="1" applyProtection="1">
      <alignment horizontal="center" vertical="center" wrapText="1"/>
      <protection locked="0"/>
    </xf>
    <xf numFmtId="0" fontId="11" fillId="0" borderId="35" xfId="0" applyNumberFormat="1" applyFont="1" applyFill="1" applyBorder="1" applyAlignment="1" applyProtection="1">
      <alignment horizontal="center" vertical="center" wrapText="1"/>
      <protection locked="0"/>
    </xf>
    <xf numFmtId="0" fontId="11" fillId="0" borderId="36" xfId="0" applyNumberFormat="1" applyFont="1" applyFill="1" applyBorder="1" applyAlignment="1" applyProtection="1">
      <alignment horizontal="center" vertical="center" wrapText="1"/>
      <protection locked="0"/>
    </xf>
    <xf numFmtId="0" fontId="11" fillId="0" borderId="34" xfId="0" applyNumberFormat="1" applyFont="1" applyFill="1" applyBorder="1" applyAlignment="1" applyProtection="1">
      <alignment horizontal="center" vertical="center" wrapText="1"/>
      <protection locked="0"/>
    </xf>
    <xf numFmtId="0" fontId="11" fillId="0" borderId="40" xfId="0" applyNumberFormat="1" applyFont="1" applyFill="1" applyBorder="1" applyAlignment="1" applyProtection="1">
      <alignment horizontal="center" vertical="center" wrapText="1"/>
      <protection locked="0"/>
    </xf>
    <xf numFmtId="0" fontId="11" fillId="0" borderId="39" xfId="0" applyNumberFormat="1" applyFont="1" applyFill="1" applyBorder="1" applyAlignment="1" applyProtection="1">
      <alignment horizontal="center" vertical="center" wrapText="1"/>
      <protection locked="0"/>
    </xf>
    <xf numFmtId="0" fontId="11" fillId="0" borderId="38" xfId="0" applyNumberFormat="1" applyFont="1" applyFill="1" applyBorder="1" applyAlignment="1" applyProtection="1">
      <alignment horizontal="center" vertical="center" wrapText="1"/>
      <protection locked="0"/>
    </xf>
    <xf numFmtId="0" fontId="11" fillId="0" borderId="8" xfId="0" applyNumberFormat="1" applyFont="1" applyFill="1" applyBorder="1" applyAlignment="1" applyProtection="1">
      <alignment horizontal="center" vertical="center" wrapText="1"/>
      <protection locked="0"/>
    </xf>
    <xf numFmtId="0" fontId="11" fillId="0" borderId="24" xfId="0" applyNumberFormat="1" applyFont="1" applyFill="1" applyBorder="1" applyAlignment="1" applyProtection="1">
      <alignment horizontal="center" vertical="center" wrapText="1"/>
      <protection locked="0"/>
    </xf>
    <xf numFmtId="0" fontId="11" fillId="0" borderId="18" xfId="0" applyNumberFormat="1" applyFont="1" applyFill="1" applyBorder="1" applyAlignment="1" applyProtection="1">
      <alignment horizontal="center" vertical="center"/>
      <protection locked="0"/>
    </xf>
    <xf numFmtId="0" fontId="14" fillId="0" borderId="0" xfId="8" applyNumberFormat="1" applyFont="1" applyFill="1" applyAlignment="1" applyProtection="1">
      <alignment horizontal="center" vertical="center"/>
      <protection locked="0"/>
    </xf>
    <xf numFmtId="0" fontId="14" fillId="0" borderId="0" xfId="0" applyNumberFormat="1" applyFont="1" applyAlignment="1" applyProtection="1">
      <alignment vertical="center"/>
      <protection locked="0"/>
    </xf>
    <xf numFmtId="0" fontId="11" fillId="0" borderId="0" xfId="0" applyNumberFormat="1" applyFont="1" applyBorder="1" applyAlignment="1" applyProtection="1">
      <alignment horizontal="center" vertical="center" wrapText="1"/>
      <protection locked="0"/>
    </xf>
    <xf numFmtId="0" fontId="11" fillId="0" borderId="3" xfId="0" applyNumberFormat="1" applyFont="1" applyBorder="1" applyAlignment="1" applyProtection="1">
      <alignment horizontal="center" vertical="center" wrapText="1"/>
      <protection locked="0"/>
    </xf>
    <xf numFmtId="0" fontId="11" fillId="0" borderId="8" xfId="0" applyNumberFormat="1" applyFont="1" applyBorder="1" applyAlignment="1" applyProtection="1">
      <alignment horizontal="center" vertical="center"/>
      <protection locked="0"/>
    </xf>
    <xf numFmtId="0" fontId="11" fillId="0" borderId="4" xfId="0" applyNumberFormat="1" applyFont="1" applyBorder="1" applyAlignment="1" applyProtection="1">
      <alignment horizontal="center" vertical="center" wrapText="1"/>
      <protection locked="0"/>
    </xf>
    <xf numFmtId="0" fontId="11" fillId="0" borderId="5" xfId="0" applyNumberFormat="1" applyFont="1" applyBorder="1" applyAlignment="1" applyProtection="1">
      <alignment vertical="center"/>
      <protection locked="0"/>
    </xf>
    <xf numFmtId="0" fontId="11" fillId="0" borderId="6" xfId="0" applyNumberFormat="1" applyFont="1" applyBorder="1" applyAlignment="1" applyProtection="1">
      <alignment vertical="center"/>
      <protection locked="0"/>
    </xf>
    <xf numFmtId="0" fontId="11" fillId="0" borderId="26" xfId="0" applyNumberFormat="1" applyFont="1" applyBorder="1" applyAlignment="1" applyProtection="1">
      <alignment horizontal="center" vertical="center" wrapText="1"/>
      <protection locked="0"/>
    </xf>
    <xf numFmtId="0" fontId="11" fillId="0" borderId="11" xfId="0" applyNumberFormat="1" applyFont="1" applyBorder="1" applyAlignment="1" applyProtection="1">
      <alignment horizontal="center" vertical="center" wrapText="1"/>
      <protection locked="0"/>
    </xf>
    <xf numFmtId="0" fontId="11" fillId="0" borderId="9" xfId="0" applyNumberFormat="1" applyFont="1" applyBorder="1" applyAlignment="1" applyProtection="1">
      <alignment horizontal="center" vertical="center"/>
      <protection locked="0"/>
    </xf>
    <xf numFmtId="0" fontId="11" fillId="0" borderId="12" xfId="0" applyNumberFormat="1" applyFont="1" applyBorder="1" applyAlignment="1" applyProtection="1">
      <alignment horizontal="center" vertical="center" wrapText="1"/>
      <protection locked="0"/>
    </xf>
    <xf numFmtId="0" fontId="11" fillId="0" borderId="10" xfId="0" applyNumberFormat="1" applyFont="1" applyBorder="1" applyAlignment="1" applyProtection="1">
      <alignment horizontal="center" vertical="center"/>
      <protection locked="0"/>
    </xf>
    <xf numFmtId="0" fontId="11" fillId="0" borderId="41" xfId="0" applyNumberFormat="1" applyFont="1" applyBorder="1" applyAlignment="1" applyProtection="1">
      <alignment horizontal="center" vertical="center" wrapText="1"/>
      <protection locked="0"/>
    </xf>
    <xf numFmtId="0" fontId="11" fillId="0" borderId="41" xfId="0" applyNumberFormat="1" applyFont="1" applyBorder="1" applyAlignment="1" applyProtection="1">
      <alignment horizontal="center" vertical="center"/>
      <protection locked="0"/>
    </xf>
    <xf numFmtId="0" fontId="11" fillId="0" borderId="32" xfId="0" applyNumberFormat="1" applyFont="1" applyBorder="1" applyAlignment="1" applyProtection="1">
      <alignment horizontal="center" vertical="center"/>
      <protection locked="0"/>
    </xf>
    <xf numFmtId="0" fontId="11" fillId="0" borderId="32" xfId="0" applyNumberFormat="1" applyFont="1" applyBorder="1" applyAlignment="1" applyProtection="1">
      <alignment horizontal="center" vertical="center" wrapText="1"/>
      <protection locked="0"/>
    </xf>
    <xf numFmtId="0" fontId="11" fillId="0" borderId="31" xfId="0" applyNumberFormat="1" applyFont="1" applyBorder="1" applyAlignment="1" applyProtection="1">
      <alignment horizontal="center" vertical="center" wrapText="1"/>
      <protection locked="0"/>
    </xf>
    <xf numFmtId="0" fontId="11" fillId="0" borderId="31" xfId="0" applyNumberFormat="1" applyFont="1" applyBorder="1" applyAlignment="1" applyProtection="1">
      <alignment horizontal="center" vertical="center"/>
      <protection locked="0"/>
    </xf>
    <xf numFmtId="0" fontId="11" fillId="0" borderId="30" xfId="0" applyNumberFormat="1" applyFont="1" applyBorder="1" applyAlignment="1" applyProtection="1">
      <alignment horizontal="center" vertical="center"/>
      <protection locked="0"/>
    </xf>
    <xf numFmtId="0" fontId="11" fillId="0" borderId="33" xfId="0" applyNumberFormat="1" applyFont="1" applyBorder="1" applyAlignment="1" applyProtection="1">
      <alignment horizontal="center" vertical="center"/>
      <protection locked="0"/>
    </xf>
    <xf numFmtId="0" fontId="21" fillId="0" borderId="23" xfId="0" applyNumberFormat="1" applyFont="1" applyBorder="1" applyAlignment="1" applyProtection="1">
      <alignment horizontal="center" vertical="center" wrapText="1"/>
      <protection locked="0"/>
    </xf>
    <xf numFmtId="0" fontId="12" fillId="0" borderId="2" xfId="0" applyNumberFormat="1" applyFont="1" applyBorder="1" applyAlignment="1" applyProtection="1">
      <alignment horizontal="center" vertical="center" wrapText="1"/>
      <protection locked="0"/>
    </xf>
    <xf numFmtId="0" fontId="12" fillId="0" borderId="0" xfId="0" applyNumberFormat="1" applyFont="1" applyBorder="1" applyAlignment="1" applyProtection="1">
      <alignment horizontal="center" vertical="center" wrapText="1"/>
      <protection locked="0"/>
    </xf>
    <xf numFmtId="0" fontId="12" fillId="0" borderId="7" xfId="0" applyNumberFormat="1" applyFont="1" applyBorder="1" applyAlignment="1" applyProtection="1">
      <alignment horizontal="center" vertical="center" wrapText="1"/>
      <protection locked="0"/>
    </xf>
    <xf numFmtId="0" fontId="12" fillId="0" borderId="1" xfId="0" applyNumberFormat="1" applyFont="1" applyBorder="1" applyAlignment="1" applyProtection="1">
      <alignment horizontal="center" vertical="center" wrapText="1"/>
      <protection locked="0"/>
    </xf>
    <xf numFmtId="0" fontId="12" fillId="0" borderId="13" xfId="0" applyNumberFormat="1" applyFont="1" applyBorder="1" applyAlignment="1" applyProtection="1">
      <alignment horizontal="center" vertical="center" wrapText="1"/>
      <protection locked="0"/>
    </xf>
    <xf numFmtId="0" fontId="14" fillId="0" borderId="0" xfId="8" applyNumberFormat="1" applyFont="1" applyFill="1" applyAlignment="1" applyProtection="1">
      <alignment horizontal="center" vertical="center" wrapText="1"/>
      <protection locked="0"/>
    </xf>
    <xf numFmtId="0" fontId="12" fillId="0" borderId="5" xfId="0" applyNumberFormat="1" applyFont="1" applyBorder="1" applyAlignment="1" applyProtection="1">
      <alignment horizontal="center" vertical="center"/>
      <protection locked="0"/>
    </xf>
    <xf numFmtId="0" fontId="12" fillId="0" borderId="31" xfId="0" applyNumberFormat="1" applyFont="1" applyBorder="1" applyAlignment="1" applyProtection="1">
      <alignment horizontal="center" vertical="center"/>
      <protection locked="0"/>
    </xf>
  </cellXfs>
  <cellStyles count="10">
    <cellStyle name="sample" xfId="3"/>
    <cellStyle name="一般" xfId="0" builtinId="0"/>
    <cellStyle name="一般 2" xfId="7"/>
    <cellStyle name="一般 4" xfId="8"/>
    <cellStyle name="一般_6-9" xfId="1"/>
    <cellStyle name="一般_二.存款貨幣機構存款餘額xls_bs5" xfId="4"/>
    <cellStyle name="千分位" xfId="9" builtinId="3"/>
    <cellStyle name="千分位 2" xfId="6"/>
    <cellStyle name="年資料" xfId="5"/>
    <cellStyle name="貨幣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8"/>
  <sheetViews>
    <sheetView showGridLines="0" view="pageBreakPreview" zoomScaleNormal="110" zoomScaleSheetLayoutView="100" workbookViewId="0">
      <pane xSplit="1" ySplit="5" topLeftCell="B6" activePane="bottomRight" state="frozen"/>
      <selection pane="topRight"/>
      <selection pane="bottomLeft"/>
      <selection pane="bottomRight"/>
    </sheetView>
  </sheetViews>
  <sheetFormatPr defaultRowHeight="12.75"/>
  <cols>
    <col min="1" max="1" width="18.875" style="321" customWidth="1"/>
    <col min="2" max="7" width="9.625" style="4" customWidth="1"/>
    <col min="8" max="8" width="11.625" style="4" customWidth="1"/>
    <col min="9" max="9" width="10.625" style="4" customWidth="1"/>
    <col min="10" max="11" width="9.125" style="4" customWidth="1"/>
    <col min="12" max="13" width="10.625" style="4" customWidth="1"/>
    <col min="14" max="14" width="9.125" style="4" customWidth="1"/>
    <col min="15" max="15" width="10.625" style="4" customWidth="1"/>
    <col min="16" max="17" width="9.125" style="4" customWidth="1"/>
    <col min="18" max="16384" width="9" style="4"/>
  </cols>
  <sheetData>
    <row r="1" spans="1:17" ht="18" customHeight="1">
      <c r="A1" s="70" t="s">
        <v>291</v>
      </c>
      <c r="B1" s="321"/>
      <c r="C1" s="321"/>
      <c r="D1" s="321"/>
      <c r="E1" s="321"/>
      <c r="F1" s="321"/>
      <c r="G1" s="321"/>
      <c r="H1" s="321"/>
      <c r="I1" s="321"/>
      <c r="J1" s="321"/>
      <c r="K1" s="321"/>
      <c r="L1" s="321"/>
      <c r="M1" s="321"/>
      <c r="N1" s="321"/>
      <c r="O1" s="321"/>
      <c r="P1" s="70"/>
      <c r="Q1" s="82" t="s">
        <v>0</v>
      </c>
    </row>
    <row r="2" spans="1:17" s="42" customFormat="1" ht="24.95" customHeight="1">
      <c r="A2" s="326" t="s">
        <v>362</v>
      </c>
      <c r="B2" s="326"/>
      <c r="C2" s="326"/>
      <c r="D2" s="326"/>
      <c r="E2" s="326"/>
      <c r="F2" s="326"/>
      <c r="G2" s="326"/>
      <c r="H2" s="326"/>
      <c r="I2" s="326" t="s">
        <v>47</v>
      </c>
      <c r="J2" s="326"/>
      <c r="K2" s="326"/>
      <c r="L2" s="326"/>
      <c r="M2" s="326"/>
      <c r="N2" s="326"/>
      <c r="O2" s="326"/>
      <c r="P2" s="326"/>
      <c r="Q2" s="326"/>
    </row>
    <row r="3" spans="1:17" ht="15" customHeight="1" thickBot="1">
      <c r="A3" s="71"/>
      <c r="B3" s="77"/>
      <c r="C3" s="77"/>
      <c r="D3" s="78"/>
      <c r="E3" s="78"/>
      <c r="F3" s="78"/>
      <c r="G3" s="77"/>
      <c r="H3" s="77" t="s">
        <v>363</v>
      </c>
      <c r="I3" s="77"/>
      <c r="J3" s="77"/>
      <c r="K3" s="77"/>
      <c r="L3" s="77"/>
      <c r="M3" s="77"/>
      <c r="N3" s="77"/>
      <c r="O3" s="321"/>
      <c r="P3" s="321"/>
      <c r="Q3" s="77" t="s">
        <v>46</v>
      </c>
    </row>
    <row r="4" spans="1:17" s="7" customFormat="1" ht="30" customHeight="1">
      <c r="A4" s="327" t="s">
        <v>364</v>
      </c>
      <c r="B4" s="296" t="s">
        <v>365</v>
      </c>
      <c r="C4" s="298" t="s">
        <v>366</v>
      </c>
      <c r="D4" s="298" t="s">
        <v>367</v>
      </c>
      <c r="E4" s="299" t="s">
        <v>368</v>
      </c>
      <c r="F4" s="299" t="s">
        <v>369</v>
      </c>
      <c r="G4" s="298" t="s">
        <v>370</v>
      </c>
      <c r="H4" s="298" t="s">
        <v>371</v>
      </c>
      <c r="I4" s="296" t="s">
        <v>372</v>
      </c>
      <c r="J4" s="298" t="s">
        <v>373</v>
      </c>
      <c r="K4" s="298" t="s">
        <v>374</v>
      </c>
      <c r="L4" s="298" t="s">
        <v>375</v>
      </c>
      <c r="M4" s="298" t="s">
        <v>376</v>
      </c>
      <c r="N4" s="298" t="s">
        <v>377</v>
      </c>
      <c r="O4" s="298" t="s">
        <v>378</v>
      </c>
      <c r="P4" s="297" t="s">
        <v>379</v>
      </c>
      <c r="Q4" s="297" t="s">
        <v>380</v>
      </c>
    </row>
    <row r="5" spans="1:17" s="7" customFormat="1" ht="54" customHeight="1" thickBot="1">
      <c r="A5" s="328"/>
      <c r="B5" s="79" t="s">
        <v>3</v>
      </c>
      <c r="C5" s="80" t="s">
        <v>45</v>
      </c>
      <c r="D5" s="80" t="s">
        <v>44</v>
      </c>
      <c r="E5" s="80" t="s">
        <v>43</v>
      </c>
      <c r="F5" s="80" t="s">
        <v>42</v>
      </c>
      <c r="G5" s="80" t="s">
        <v>41</v>
      </c>
      <c r="H5" s="80" t="s">
        <v>40</v>
      </c>
      <c r="I5" s="79" t="s">
        <v>39</v>
      </c>
      <c r="J5" s="80" t="s">
        <v>38</v>
      </c>
      <c r="K5" s="80" t="s">
        <v>37</v>
      </c>
      <c r="L5" s="80" t="s">
        <v>36</v>
      </c>
      <c r="M5" s="80" t="s">
        <v>35</v>
      </c>
      <c r="N5" s="80" t="s">
        <v>34</v>
      </c>
      <c r="O5" s="80" t="s">
        <v>33</v>
      </c>
      <c r="P5" s="81" t="s">
        <v>32</v>
      </c>
      <c r="Q5" s="81" t="s">
        <v>31</v>
      </c>
    </row>
    <row r="6" spans="1:17" ht="22.15" customHeight="1">
      <c r="A6" s="72" t="s">
        <v>328</v>
      </c>
      <c r="B6" s="23">
        <v>366</v>
      </c>
      <c r="C6" s="24">
        <v>246</v>
      </c>
      <c r="D6" s="24">
        <v>3</v>
      </c>
      <c r="E6" s="24">
        <v>1</v>
      </c>
      <c r="F6" s="24" t="s">
        <v>16</v>
      </c>
      <c r="G6" s="24">
        <v>11</v>
      </c>
      <c r="H6" s="24">
        <v>73</v>
      </c>
      <c r="I6" s="24">
        <v>1</v>
      </c>
      <c r="J6" s="24">
        <v>5</v>
      </c>
      <c r="K6" s="24" t="s">
        <v>16</v>
      </c>
      <c r="L6" s="24">
        <v>9</v>
      </c>
      <c r="M6" s="24">
        <v>17</v>
      </c>
      <c r="N6" s="24" t="s">
        <v>16</v>
      </c>
      <c r="O6" s="24" t="s">
        <v>16</v>
      </c>
      <c r="P6" s="24" t="s">
        <v>16</v>
      </c>
      <c r="Q6" s="24" t="s">
        <v>16</v>
      </c>
    </row>
    <row r="7" spans="1:17" ht="22.15" customHeight="1">
      <c r="A7" s="72" t="s">
        <v>329</v>
      </c>
      <c r="B7" s="23">
        <v>369</v>
      </c>
      <c r="C7" s="24">
        <v>245</v>
      </c>
      <c r="D7" s="24">
        <v>7</v>
      </c>
      <c r="E7" s="24" t="s">
        <v>16</v>
      </c>
      <c r="F7" s="24" t="s">
        <v>16</v>
      </c>
      <c r="G7" s="24">
        <v>11</v>
      </c>
      <c r="H7" s="24">
        <v>74</v>
      </c>
      <c r="I7" s="24">
        <v>1</v>
      </c>
      <c r="J7" s="24">
        <v>5</v>
      </c>
      <c r="K7" s="24" t="s">
        <v>16</v>
      </c>
      <c r="L7" s="24">
        <v>9</v>
      </c>
      <c r="M7" s="24">
        <v>17</v>
      </c>
      <c r="N7" s="24" t="s">
        <v>16</v>
      </c>
      <c r="O7" s="24" t="s">
        <v>16</v>
      </c>
      <c r="P7" s="24" t="s">
        <v>16</v>
      </c>
      <c r="Q7" s="24" t="s">
        <v>16</v>
      </c>
    </row>
    <row r="8" spans="1:17" ht="22.15" customHeight="1">
      <c r="A8" s="72" t="s">
        <v>330</v>
      </c>
      <c r="B8" s="23">
        <v>371</v>
      </c>
      <c r="C8" s="24">
        <v>249</v>
      </c>
      <c r="D8" s="24">
        <v>6</v>
      </c>
      <c r="E8" s="24" t="s">
        <v>16</v>
      </c>
      <c r="F8" s="24" t="s">
        <v>16</v>
      </c>
      <c r="G8" s="24">
        <v>11</v>
      </c>
      <c r="H8" s="24">
        <v>74</v>
      </c>
      <c r="I8" s="24">
        <v>1</v>
      </c>
      <c r="J8" s="24">
        <v>5</v>
      </c>
      <c r="K8" s="24" t="s">
        <v>16</v>
      </c>
      <c r="L8" s="24">
        <v>9</v>
      </c>
      <c r="M8" s="24">
        <v>16</v>
      </c>
      <c r="N8" s="24" t="s">
        <v>16</v>
      </c>
      <c r="O8" s="24" t="s">
        <v>16</v>
      </c>
      <c r="P8" s="24" t="s">
        <v>16</v>
      </c>
      <c r="Q8" s="24" t="s">
        <v>16</v>
      </c>
    </row>
    <row r="9" spans="1:17" ht="22.15" customHeight="1">
      <c r="A9" s="72" t="s">
        <v>331</v>
      </c>
      <c r="B9" s="23">
        <v>375</v>
      </c>
      <c r="C9" s="24">
        <v>255</v>
      </c>
      <c r="D9" s="24">
        <v>4</v>
      </c>
      <c r="E9" s="24" t="s">
        <v>16</v>
      </c>
      <c r="F9" s="24" t="s">
        <v>16</v>
      </c>
      <c r="G9" s="24">
        <v>11</v>
      </c>
      <c r="H9" s="24">
        <v>74</v>
      </c>
      <c r="I9" s="24">
        <v>1</v>
      </c>
      <c r="J9" s="24">
        <v>5</v>
      </c>
      <c r="K9" s="24" t="s">
        <v>16</v>
      </c>
      <c r="L9" s="24">
        <v>9</v>
      </c>
      <c r="M9" s="24">
        <v>16</v>
      </c>
      <c r="N9" s="24" t="s">
        <v>16</v>
      </c>
      <c r="O9" s="24" t="s">
        <v>16</v>
      </c>
      <c r="P9" s="24" t="s">
        <v>16</v>
      </c>
      <c r="Q9" s="24" t="s">
        <v>16</v>
      </c>
    </row>
    <row r="10" spans="1:17" ht="22.15" customHeight="1">
      <c r="A10" s="72" t="s">
        <v>332</v>
      </c>
      <c r="B10" s="23">
        <v>376</v>
      </c>
      <c r="C10" s="24">
        <v>256</v>
      </c>
      <c r="D10" s="24">
        <v>4</v>
      </c>
      <c r="E10" s="24" t="s">
        <v>16</v>
      </c>
      <c r="F10" s="24" t="s">
        <v>16</v>
      </c>
      <c r="G10" s="24">
        <v>11</v>
      </c>
      <c r="H10" s="24">
        <v>74</v>
      </c>
      <c r="I10" s="24">
        <v>1</v>
      </c>
      <c r="J10" s="24">
        <v>5</v>
      </c>
      <c r="K10" s="24" t="s">
        <v>16</v>
      </c>
      <c r="L10" s="24">
        <v>9</v>
      </c>
      <c r="M10" s="24">
        <v>16</v>
      </c>
      <c r="N10" s="24" t="s">
        <v>16</v>
      </c>
      <c r="O10" s="24" t="s">
        <v>16</v>
      </c>
      <c r="P10" s="24" t="s">
        <v>16</v>
      </c>
      <c r="Q10" s="24" t="s">
        <v>16</v>
      </c>
    </row>
    <row r="11" spans="1:17" ht="22.15" customHeight="1">
      <c r="A11" s="72" t="s">
        <v>333</v>
      </c>
      <c r="B11" s="23">
        <v>381</v>
      </c>
      <c r="C11" s="24">
        <v>264</v>
      </c>
      <c r="D11" s="24">
        <v>1</v>
      </c>
      <c r="E11" s="24" t="s">
        <v>16</v>
      </c>
      <c r="F11" s="24" t="s">
        <v>16</v>
      </c>
      <c r="G11" s="24">
        <v>11</v>
      </c>
      <c r="H11" s="24">
        <v>74</v>
      </c>
      <c r="I11" s="24">
        <v>1</v>
      </c>
      <c r="J11" s="24">
        <v>5</v>
      </c>
      <c r="K11" s="24" t="s">
        <v>16</v>
      </c>
      <c r="L11" s="24">
        <v>9</v>
      </c>
      <c r="M11" s="24">
        <v>16</v>
      </c>
      <c r="N11" s="24" t="s">
        <v>16</v>
      </c>
      <c r="O11" s="24" t="s">
        <v>16</v>
      </c>
      <c r="P11" s="24" t="s">
        <v>16</v>
      </c>
      <c r="Q11" s="24" t="s">
        <v>16</v>
      </c>
    </row>
    <row r="12" spans="1:17" ht="22.15" customHeight="1">
      <c r="A12" s="72" t="s">
        <v>334</v>
      </c>
      <c r="B12" s="23">
        <v>383</v>
      </c>
      <c r="C12" s="24">
        <v>267</v>
      </c>
      <c r="D12" s="24" t="s">
        <v>16</v>
      </c>
      <c r="E12" s="24" t="s">
        <v>16</v>
      </c>
      <c r="F12" s="24" t="s">
        <v>16</v>
      </c>
      <c r="G12" s="24">
        <v>11</v>
      </c>
      <c r="H12" s="24">
        <v>74</v>
      </c>
      <c r="I12" s="24">
        <v>1</v>
      </c>
      <c r="J12" s="24">
        <v>5</v>
      </c>
      <c r="K12" s="24" t="s">
        <v>16</v>
      </c>
      <c r="L12" s="24">
        <v>9</v>
      </c>
      <c r="M12" s="24">
        <v>16</v>
      </c>
      <c r="N12" s="24" t="s">
        <v>16</v>
      </c>
      <c r="O12" s="24" t="s">
        <v>16</v>
      </c>
      <c r="P12" s="24" t="s">
        <v>16</v>
      </c>
      <c r="Q12" s="24" t="s">
        <v>16</v>
      </c>
    </row>
    <row r="13" spans="1:17" ht="22.15" customHeight="1">
      <c r="A13" s="72" t="s">
        <v>335</v>
      </c>
      <c r="B13" s="23">
        <v>387</v>
      </c>
      <c r="C13" s="24">
        <v>270</v>
      </c>
      <c r="D13" s="24" t="s">
        <v>16</v>
      </c>
      <c r="E13" s="24" t="s">
        <v>16</v>
      </c>
      <c r="F13" s="24" t="s">
        <v>16</v>
      </c>
      <c r="G13" s="24">
        <v>11</v>
      </c>
      <c r="H13" s="24">
        <v>75</v>
      </c>
      <c r="I13" s="24">
        <v>1</v>
      </c>
      <c r="J13" s="24">
        <v>5</v>
      </c>
      <c r="K13" s="24" t="s">
        <v>16</v>
      </c>
      <c r="L13" s="24">
        <v>9</v>
      </c>
      <c r="M13" s="24">
        <v>16</v>
      </c>
      <c r="N13" s="24" t="s">
        <v>16</v>
      </c>
      <c r="O13" s="24" t="s">
        <v>16</v>
      </c>
      <c r="P13" s="24" t="s">
        <v>16</v>
      </c>
      <c r="Q13" s="24" t="s">
        <v>16</v>
      </c>
    </row>
    <row r="14" spans="1:17" ht="22.15" customHeight="1">
      <c r="A14" s="72" t="s">
        <v>381</v>
      </c>
      <c r="B14" s="23">
        <v>385</v>
      </c>
      <c r="C14" s="24">
        <v>268</v>
      </c>
      <c r="D14" s="24">
        <v>0</v>
      </c>
      <c r="E14" s="24">
        <v>0</v>
      </c>
      <c r="F14" s="24">
        <v>0</v>
      </c>
      <c r="G14" s="24">
        <v>11</v>
      </c>
      <c r="H14" s="24">
        <v>75</v>
      </c>
      <c r="I14" s="24">
        <v>1</v>
      </c>
      <c r="J14" s="24">
        <v>5</v>
      </c>
      <c r="K14" s="24" t="s">
        <v>16</v>
      </c>
      <c r="L14" s="24">
        <v>9</v>
      </c>
      <c r="M14" s="24">
        <v>16</v>
      </c>
      <c r="N14" s="24">
        <v>0</v>
      </c>
      <c r="O14" s="24">
        <v>0</v>
      </c>
      <c r="P14" s="24">
        <v>0</v>
      </c>
      <c r="Q14" s="24">
        <v>0</v>
      </c>
    </row>
    <row r="15" spans="1:17" ht="22.15" customHeight="1">
      <c r="A15" s="72" t="s">
        <v>361</v>
      </c>
      <c r="B15" s="26">
        <f>SUM(C15:Q15)</f>
        <v>385</v>
      </c>
      <c r="C15" s="27">
        <f>SUM(C16:C28)</f>
        <v>267</v>
      </c>
      <c r="D15" s="27">
        <f t="shared" ref="D15:F15" si="0">SUM(D16:D28)</f>
        <v>0</v>
      </c>
      <c r="E15" s="27">
        <f t="shared" si="0"/>
        <v>0</v>
      </c>
      <c r="F15" s="27">
        <f t="shared" si="0"/>
        <v>0</v>
      </c>
      <c r="G15" s="27">
        <f>SUM(G16:G28)</f>
        <v>11</v>
      </c>
      <c r="H15" s="27">
        <f>SUM(H16:H28)</f>
        <v>76</v>
      </c>
      <c r="I15" s="27">
        <f>SUM(I16:I28)</f>
        <v>1</v>
      </c>
      <c r="J15" s="27">
        <f>SUM(J16:J28)</f>
        <v>5</v>
      </c>
      <c r="K15" s="27" t="s">
        <v>30</v>
      </c>
      <c r="L15" s="27">
        <f>SUM(L16:L28)</f>
        <v>9</v>
      </c>
      <c r="M15" s="27">
        <f>SUM(M16:M28)</f>
        <v>16</v>
      </c>
      <c r="N15" s="27">
        <f t="shared" ref="N15:Q15" si="1">SUM(N16:N28)</f>
        <v>0</v>
      </c>
      <c r="O15" s="27">
        <f t="shared" si="1"/>
        <v>0</v>
      </c>
      <c r="P15" s="27">
        <f t="shared" si="1"/>
        <v>0</v>
      </c>
      <c r="Q15" s="27">
        <f t="shared" si="1"/>
        <v>0</v>
      </c>
    </row>
    <row r="16" spans="1:17" ht="22.15" customHeight="1">
      <c r="A16" s="73" t="s">
        <v>336</v>
      </c>
      <c r="B16" s="26">
        <f>SUM(C16:Q16)</f>
        <v>120</v>
      </c>
      <c r="C16" s="24">
        <v>84</v>
      </c>
      <c r="D16" s="24">
        <v>0</v>
      </c>
      <c r="E16" s="24">
        <v>0</v>
      </c>
      <c r="F16" s="24">
        <v>0</v>
      </c>
      <c r="G16" s="24">
        <v>8</v>
      </c>
      <c r="H16" s="24">
        <v>8</v>
      </c>
      <c r="I16" s="24">
        <v>0</v>
      </c>
      <c r="J16" s="24">
        <v>5</v>
      </c>
      <c r="K16" s="24">
        <v>0</v>
      </c>
      <c r="L16" s="24">
        <v>4</v>
      </c>
      <c r="M16" s="24">
        <v>11</v>
      </c>
      <c r="N16" s="24">
        <v>0</v>
      </c>
      <c r="O16" s="24">
        <v>0</v>
      </c>
      <c r="P16" s="24">
        <v>0</v>
      </c>
      <c r="Q16" s="24">
        <v>0</v>
      </c>
    </row>
    <row r="17" spans="1:17" ht="22.15" customHeight="1">
      <c r="A17" s="73" t="s">
        <v>337</v>
      </c>
      <c r="B17" s="26">
        <f t="shared" ref="B17" si="2">SUM(C17:Q17)</f>
        <v>77</v>
      </c>
      <c r="C17" s="24">
        <v>67</v>
      </c>
      <c r="D17" s="24">
        <v>0</v>
      </c>
      <c r="E17" s="24">
        <v>0</v>
      </c>
      <c r="F17" s="24">
        <v>0</v>
      </c>
      <c r="G17" s="24">
        <v>0</v>
      </c>
      <c r="H17" s="24">
        <v>3</v>
      </c>
      <c r="I17" s="24">
        <v>0</v>
      </c>
      <c r="J17" s="24">
        <v>0</v>
      </c>
      <c r="K17" s="24">
        <v>0</v>
      </c>
      <c r="L17" s="24">
        <v>3</v>
      </c>
      <c r="M17" s="24">
        <v>4</v>
      </c>
      <c r="N17" s="24">
        <v>0</v>
      </c>
      <c r="O17" s="24">
        <v>0</v>
      </c>
      <c r="P17" s="24">
        <v>0</v>
      </c>
      <c r="Q17" s="24">
        <v>0</v>
      </c>
    </row>
    <row r="18" spans="1:17" ht="22.15" customHeight="1">
      <c r="A18" s="73" t="s">
        <v>338</v>
      </c>
      <c r="B18" s="26">
        <f>SUM(C18:Q18)</f>
        <v>14</v>
      </c>
      <c r="C18" s="24">
        <v>5</v>
      </c>
      <c r="D18" s="24">
        <v>0</v>
      </c>
      <c r="E18" s="24">
        <v>0</v>
      </c>
      <c r="F18" s="24">
        <v>0</v>
      </c>
      <c r="G18" s="24">
        <v>0</v>
      </c>
      <c r="H18" s="24">
        <v>9</v>
      </c>
      <c r="I18" s="24">
        <v>0</v>
      </c>
      <c r="J18" s="24">
        <v>0</v>
      </c>
      <c r="K18" s="24">
        <v>0</v>
      </c>
      <c r="L18" s="24">
        <v>0</v>
      </c>
      <c r="M18" s="24">
        <v>0</v>
      </c>
      <c r="N18" s="24">
        <v>0</v>
      </c>
      <c r="O18" s="24">
        <v>0</v>
      </c>
      <c r="P18" s="24">
        <v>0</v>
      </c>
      <c r="Q18" s="24">
        <v>0</v>
      </c>
    </row>
    <row r="19" spans="1:17" ht="22.15" customHeight="1">
      <c r="A19" s="73" t="s">
        <v>339</v>
      </c>
      <c r="B19" s="26">
        <f t="shared" ref="B19:B28" si="3">SUM(C19:Q19)</f>
        <v>16</v>
      </c>
      <c r="C19" s="24">
        <v>11</v>
      </c>
      <c r="D19" s="24">
        <v>0</v>
      </c>
      <c r="E19" s="24">
        <v>0</v>
      </c>
      <c r="F19" s="24">
        <v>0</v>
      </c>
      <c r="G19" s="24">
        <v>0</v>
      </c>
      <c r="H19" s="24">
        <v>5</v>
      </c>
      <c r="I19" s="24">
        <v>0</v>
      </c>
      <c r="J19" s="24">
        <v>0</v>
      </c>
      <c r="K19" s="24">
        <v>0</v>
      </c>
      <c r="L19" s="24">
        <v>0</v>
      </c>
      <c r="M19" s="24">
        <v>0</v>
      </c>
      <c r="N19" s="24">
        <v>0</v>
      </c>
      <c r="O19" s="24">
        <v>0</v>
      </c>
      <c r="P19" s="24">
        <v>0</v>
      </c>
      <c r="Q19" s="24">
        <v>0</v>
      </c>
    </row>
    <row r="20" spans="1:17" ht="22.15" customHeight="1">
      <c r="A20" s="73" t="s">
        <v>340</v>
      </c>
      <c r="B20" s="26">
        <f t="shared" si="3"/>
        <v>35</v>
      </c>
      <c r="C20" s="24">
        <v>22</v>
      </c>
      <c r="D20" s="24">
        <v>0</v>
      </c>
      <c r="E20" s="24">
        <v>0</v>
      </c>
      <c r="F20" s="24">
        <v>0</v>
      </c>
      <c r="G20" s="24">
        <v>2</v>
      </c>
      <c r="H20" s="24">
        <v>10</v>
      </c>
      <c r="I20" s="24">
        <v>0</v>
      </c>
      <c r="J20" s="24">
        <v>0</v>
      </c>
      <c r="K20" s="24">
        <v>0</v>
      </c>
      <c r="L20" s="24">
        <v>1</v>
      </c>
      <c r="M20" s="24">
        <v>0</v>
      </c>
      <c r="N20" s="24">
        <v>0</v>
      </c>
      <c r="O20" s="24">
        <v>0</v>
      </c>
      <c r="P20" s="24">
        <v>0</v>
      </c>
      <c r="Q20" s="24">
        <v>0</v>
      </c>
    </row>
    <row r="21" spans="1:17" ht="22.15" customHeight="1">
      <c r="A21" s="73" t="s">
        <v>341</v>
      </c>
      <c r="B21" s="26">
        <f t="shared" si="3"/>
        <v>19</v>
      </c>
      <c r="C21" s="24">
        <v>11</v>
      </c>
      <c r="D21" s="24">
        <v>0</v>
      </c>
      <c r="E21" s="24">
        <v>0</v>
      </c>
      <c r="F21" s="24">
        <v>0</v>
      </c>
      <c r="G21" s="24">
        <v>0</v>
      </c>
      <c r="H21" s="24">
        <v>7</v>
      </c>
      <c r="I21" s="24">
        <v>1</v>
      </c>
      <c r="J21" s="24">
        <v>0</v>
      </c>
      <c r="K21" s="24">
        <v>0</v>
      </c>
      <c r="L21" s="24">
        <v>0</v>
      </c>
      <c r="M21" s="24">
        <v>0</v>
      </c>
      <c r="N21" s="24">
        <v>0</v>
      </c>
      <c r="O21" s="24">
        <v>0</v>
      </c>
      <c r="P21" s="24">
        <v>0</v>
      </c>
      <c r="Q21" s="24">
        <v>0</v>
      </c>
    </row>
    <row r="22" spans="1:17" ht="22.15" customHeight="1">
      <c r="A22" s="73" t="s">
        <v>342</v>
      </c>
      <c r="B22" s="26">
        <f t="shared" si="3"/>
        <v>36</v>
      </c>
      <c r="C22" s="24">
        <v>26</v>
      </c>
      <c r="D22" s="24">
        <v>0</v>
      </c>
      <c r="E22" s="24">
        <v>0</v>
      </c>
      <c r="F22" s="24">
        <v>0</v>
      </c>
      <c r="G22" s="24">
        <v>0</v>
      </c>
      <c r="H22" s="24">
        <v>10</v>
      </c>
      <c r="I22" s="24">
        <v>0</v>
      </c>
      <c r="J22" s="24">
        <v>0</v>
      </c>
      <c r="K22" s="24">
        <v>0</v>
      </c>
      <c r="L22" s="24">
        <v>0</v>
      </c>
      <c r="M22" s="24">
        <v>0</v>
      </c>
      <c r="N22" s="24">
        <v>0</v>
      </c>
      <c r="O22" s="24">
        <v>0</v>
      </c>
      <c r="P22" s="24">
        <v>0</v>
      </c>
      <c r="Q22" s="24">
        <v>0</v>
      </c>
    </row>
    <row r="23" spans="1:17" ht="22.15" customHeight="1">
      <c r="A23" s="73" t="s">
        <v>343</v>
      </c>
      <c r="B23" s="26">
        <f t="shared" si="3"/>
        <v>23</v>
      </c>
      <c r="C23" s="24">
        <v>15</v>
      </c>
      <c r="D23" s="24">
        <v>0</v>
      </c>
      <c r="E23" s="24">
        <v>0</v>
      </c>
      <c r="F23" s="24">
        <v>0</v>
      </c>
      <c r="G23" s="24">
        <v>1</v>
      </c>
      <c r="H23" s="24">
        <v>7</v>
      </c>
      <c r="I23" s="24">
        <v>0</v>
      </c>
      <c r="J23" s="24">
        <v>0</v>
      </c>
      <c r="K23" s="24">
        <v>0</v>
      </c>
      <c r="L23" s="24">
        <v>0</v>
      </c>
      <c r="M23" s="24">
        <v>0</v>
      </c>
      <c r="N23" s="24">
        <v>0</v>
      </c>
      <c r="O23" s="24">
        <v>0</v>
      </c>
      <c r="P23" s="24">
        <v>0</v>
      </c>
      <c r="Q23" s="24">
        <v>0</v>
      </c>
    </row>
    <row r="24" spans="1:17" ht="22.15" customHeight="1">
      <c r="A24" s="73" t="s">
        <v>344</v>
      </c>
      <c r="B24" s="26">
        <f t="shared" si="3"/>
        <v>16</v>
      </c>
      <c r="C24" s="24">
        <v>11</v>
      </c>
      <c r="D24" s="24">
        <v>0</v>
      </c>
      <c r="E24" s="24">
        <v>0</v>
      </c>
      <c r="F24" s="24">
        <v>0</v>
      </c>
      <c r="G24" s="24">
        <v>0</v>
      </c>
      <c r="H24" s="24">
        <v>5</v>
      </c>
      <c r="I24" s="24">
        <v>0</v>
      </c>
      <c r="J24" s="24">
        <v>0</v>
      </c>
      <c r="K24" s="24">
        <v>0</v>
      </c>
      <c r="L24" s="24">
        <v>0</v>
      </c>
      <c r="M24" s="24">
        <v>0</v>
      </c>
      <c r="N24" s="24">
        <v>0</v>
      </c>
      <c r="O24" s="24">
        <v>0</v>
      </c>
      <c r="P24" s="24">
        <v>0</v>
      </c>
      <c r="Q24" s="24">
        <v>0</v>
      </c>
    </row>
    <row r="25" spans="1:17" ht="22.15" customHeight="1">
      <c r="A25" s="73" t="s">
        <v>345</v>
      </c>
      <c r="B25" s="26">
        <f t="shared" si="3"/>
        <v>17</v>
      </c>
      <c r="C25" s="24">
        <v>10</v>
      </c>
      <c r="D25" s="24">
        <v>0</v>
      </c>
      <c r="E25" s="24">
        <v>0</v>
      </c>
      <c r="F25" s="24">
        <v>0</v>
      </c>
      <c r="G25" s="24">
        <v>0</v>
      </c>
      <c r="H25" s="24">
        <v>5</v>
      </c>
      <c r="I25" s="24">
        <v>0</v>
      </c>
      <c r="J25" s="24">
        <v>0</v>
      </c>
      <c r="K25" s="24">
        <v>0</v>
      </c>
      <c r="L25" s="24">
        <v>1</v>
      </c>
      <c r="M25" s="24">
        <v>1</v>
      </c>
      <c r="N25" s="24">
        <v>0</v>
      </c>
      <c r="O25" s="24">
        <v>0</v>
      </c>
      <c r="P25" s="24">
        <v>0</v>
      </c>
      <c r="Q25" s="24">
        <v>0</v>
      </c>
    </row>
    <row r="26" spans="1:17" ht="22.15" customHeight="1">
      <c r="A26" s="73" t="s">
        <v>346</v>
      </c>
      <c r="B26" s="26">
        <f t="shared" si="3"/>
        <v>6</v>
      </c>
      <c r="C26" s="24">
        <v>2</v>
      </c>
      <c r="D26" s="24">
        <v>0</v>
      </c>
      <c r="E26" s="24">
        <v>0</v>
      </c>
      <c r="F26" s="24">
        <v>0</v>
      </c>
      <c r="G26" s="24">
        <v>0</v>
      </c>
      <c r="H26" s="24">
        <v>4</v>
      </c>
      <c r="I26" s="24">
        <v>0</v>
      </c>
      <c r="J26" s="24">
        <v>0</v>
      </c>
      <c r="K26" s="24">
        <v>0</v>
      </c>
      <c r="L26" s="24">
        <v>0</v>
      </c>
      <c r="M26" s="24">
        <v>0</v>
      </c>
      <c r="N26" s="24">
        <v>0</v>
      </c>
      <c r="O26" s="24">
        <v>0</v>
      </c>
      <c r="P26" s="24">
        <v>0</v>
      </c>
      <c r="Q26" s="24">
        <v>0</v>
      </c>
    </row>
    <row r="27" spans="1:17" ht="22.15" customHeight="1">
      <c r="A27" s="73" t="s">
        <v>347</v>
      </c>
      <c r="B27" s="26">
        <f t="shared" si="3"/>
        <v>4</v>
      </c>
      <c r="C27" s="24">
        <v>3</v>
      </c>
      <c r="D27" s="24">
        <v>0</v>
      </c>
      <c r="E27" s="24">
        <v>0</v>
      </c>
      <c r="F27" s="24">
        <v>0</v>
      </c>
      <c r="G27" s="24">
        <v>0</v>
      </c>
      <c r="H27" s="24">
        <v>1</v>
      </c>
      <c r="I27" s="24">
        <v>0</v>
      </c>
      <c r="J27" s="24">
        <v>0</v>
      </c>
      <c r="K27" s="24">
        <v>0</v>
      </c>
      <c r="L27" s="24">
        <v>0</v>
      </c>
      <c r="M27" s="24">
        <v>0</v>
      </c>
      <c r="N27" s="24">
        <v>0</v>
      </c>
      <c r="O27" s="24">
        <v>0</v>
      </c>
      <c r="P27" s="24">
        <v>0</v>
      </c>
      <c r="Q27" s="24">
        <v>0</v>
      </c>
    </row>
    <row r="28" spans="1:17" s="3" customFormat="1" ht="22.15" customHeight="1" thickBot="1">
      <c r="A28" s="74" t="s">
        <v>348</v>
      </c>
      <c r="B28" s="28">
        <f t="shared" si="3"/>
        <v>2</v>
      </c>
      <c r="C28" s="25">
        <v>0</v>
      </c>
      <c r="D28" s="25">
        <v>0</v>
      </c>
      <c r="E28" s="25">
        <v>0</v>
      </c>
      <c r="F28" s="25">
        <v>0</v>
      </c>
      <c r="G28" s="25">
        <v>0</v>
      </c>
      <c r="H28" s="25">
        <v>2</v>
      </c>
      <c r="I28" s="25">
        <v>0</v>
      </c>
      <c r="J28" s="25">
        <v>0</v>
      </c>
      <c r="K28" s="25">
        <v>0</v>
      </c>
      <c r="L28" s="25">
        <v>0</v>
      </c>
      <c r="M28" s="25">
        <v>0</v>
      </c>
      <c r="N28" s="25">
        <v>0</v>
      </c>
      <c r="O28" s="25">
        <v>0</v>
      </c>
      <c r="P28" s="25">
        <v>0</v>
      </c>
      <c r="Q28" s="25">
        <v>0</v>
      </c>
    </row>
    <row r="29" spans="1:17" s="21" customFormat="1" ht="12.95" customHeight="1">
      <c r="A29" s="75" t="s">
        <v>349</v>
      </c>
      <c r="B29" s="83"/>
      <c r="C29" s="83"/>
      <c r="D29" s="83"/>
      <c r="E29" s="83"/>
      <c r="F29" s="83"/>
      <c r="G29" s="83"/>
      <c r="H29" s="83"/>
      <c r="I29" s="84" t="s">
        <v>29</v>
      </c>
      <c r="J29" s="83"/>
      <c r="K29" s="70"/>
      <c r="L29" s="83"/>
      <c r="M29" s="83"/>
      <c r="N29" s="83"/>
      <c r="O29" s="83"/>
      <c r="P29" s="83"/>
      <c r="Q29" s="83"/>
    </row>
    <row r="30" spans="1:17" s="22" customFormat="1" ht="12.95" customHeight="1">
      <c r="A30" s="76" t="s">
        <v>350</v>
      </c>
      <c r="B30" s="83"/>
      <c r="C30" s="83"/>
      <c r="D30" s="83"/>
      <c r="E30" s="83"/>
      <c r="F30" s="83"/>
      <c r="G30" s="83"/>
      <c r="H30" s="83"/>
      <c r="I30" s="85" t="s">
        <v>28</v>
      </c>
      <c r="J30" s="83"/>
      <c r="K30" s="321"/>
      <c r="L30" s="83"/>
      <c r="M30" s="83"/>
      <c r="N30" s="83"/>
      <c r="O30" s="83"/>
      <c r="P30" s="83"/>
      <c r="Q30" s="83"/>
    </row>
    <row r="31" spans="1:17" s="22" customFormat="1" ht="12.95" customHeight="1">
      <c r="A31" s="75" t="s">
        <v>351</v>
      </c>
      <c r="B31" s="75"/>
      <c r="C31" s="83"/>
      <c r="D31" s="83"/>
      <c r="E31" s="83"/>
      <c r="F31" s="83"/>
      <c r="G31" s="83"/>
      <c r="H31" s="83"/>
      <c r="I31" s="85" t="s">
        <v>352</v>
      </c>
      <c r="J31" s="83"/>
      <c r="K31" s="321"/>
      <c r="L31" s="83"/>
      <c r="M31" s="83"/>
      <c r="N31" s="83"/>
      <c r="O31" s="83"/>
      <c r="P31" s="83"/>
      <c r="Q31" s="83"/>
    </row>
    <row r="32" spans="1:17" s="22" customFormat="1" ht="12.95" customHeight="1">
      <c r="A32" s="75" t="s">
        <v>353</v>
      </c>
      <c r="B32" s="86"/>
      <c r="C32" s="83"/>
      <c r="D32" s="83"/>
      <c r="E32" s="83"/>
      <c r="F32" s="83"/>
      <c r="G32" s="83"/>
      <c r="H32" s="83"/>
      <c r="I32" s="85" t="s">
        <v>354</v>
      </c>
      <c r="J32" s="83"/>
      <c r="K32" s="321"/>
      <c r="L32" s="83"/>
      <c r="M32" s="83"/>
      <c r="N32" s="83"/>
      <c r="O32" s="83"/>
      <c r="P32" s="83"/>
      <c r="Q32" s="83"/>
    </row>
    <row r="33" spans="1:17" s="22" customFormat="1" ht="12.95" customHeight="1">
      <c r="A33" s="75" t="s">
        <v>355</v>
      </c>
      <c r="B33" s="86"/>
      <c r="C33" s="83"/>
      <c r="D33" s="83"/>
      <c r="E33" s="83"/>
      <c r="F33" s="83"/>
      <c r="G33" s="83"/>
      <c r="H33" s="83"/>
      <c r="I33" s="85" t="s">
        <v>356</v>
      </c>
      <c r="J33" s="83"/>
      <c r="K33" s="321"/>
      <c r="L33" s="83"/>
      <c r="M33" s="83"/>
      <c r="N33" s="83"/>
      <c r="O33" s="83"/>
      <c r="P33" s="83"/>
      <c r="Q33" s="83"/>
    </row>
    <row r="34" spans="1:17" s="22" customFormat="1" ht="12.95" customHeight="1">
      <c r="A34" s="75" t="s">
        <v>357</v>
      </c>
      <c r="B34" s="86"/>
      <c r="C34" s="83"/>
      <c r="D34" s="83"/>
      <c r="E34" s="83"/>
      <c r="F34" s="83"/>
      <c r="G34" s="83"/>
      <c r="H34" s="83"/>
      <c r="I34" s="85" t="s">
        <v>358</v>
      </c>
      <c r="J34" s="83"/>
      <c r="K34" s="321"/>
      <c r="L34" s="83"/>
      <c r="M34" s="83"/>
      <c r="N34" s="83"/>
      <c r="O34" s="83"/>
      <c r="P34" s="83"/>
      <c r="Q34" s="83"/>
    </row>
    <row r="35" spans="1:17" s="22" customFormat="1" ht="12.95" customHeight="1">
      <c r="A35" s="75" t="s">
        <v>359</v>
      </c>
      <c r="B35" s="86"/>
      <c r="C35" s="83"/>
      <c r="D35" s="83"/>
      <c r="E35" s="83"/>
      <c r="F35" s="83"/>
      <c r="G35" s="83"/>
      <c r="H35" s="83"/>
      <c r="I35" s="85" t="s">
        <v>27</v>
      </c>
      <c r="J35" s="83"/>
      <c r="K35" s="321"/>
      <c r="L35" s="83"/>
      <c r="M35" s="83"/>
      <c r="N35" s="83"/>
      <c r="O35" s="83"/>
      <c r="P35" s="83"/>
      <c r="Q35" s="83"/>
    </row>
    <row r="36" spans="1:17" s="22" customFormat="1" ht="12.95" customHeight="1">
      <c r="A36" s="75" t="s">
        <v>411</v>
      </c>
      <c r="B36" s="83"/>
      <c r="C36" s="83"/>
      <c r="D36" s="83"/>
      <c r="E36" s="83"/>
      <c r="F36" s="83"/>
      <c r="G36" s="83"/>
      <c r="H36" s="83"/>
      <c r="I36" s="85" t="s">
        <v>360</v>
      </c>
      <c r="J36" s="83"/>
      <c r="K36" s="321"/>
      <c r="L36" s="83"/>
      <c r="M36" s="83"/>
      <c r="N36" s="83"/>
      <c r="O36" s="83"/>
      <c r="P36" s="83"/>
      <c r="Q36" s="83"/>
    </row>
    <row r="37" spans="1:17" s="22" customFormat="1" ht="12.95" customHeight="1">
      <c r="A37" s="321"/>
      <c r="B37" s="321"/>
      <c r="C37" s="321"/>
      <c r="D37" s="321"/>
      <c r="E37" s="321"/>
      <c r="F37" s="321"/>
      <c r="G37" s="321"/>
      <c r="H37" s="321"/>
      <c r="I37" s="85" t="s">
        <v>26</v>
      </c>
      <c r="J37" s="321"/>
      <c r="K37" s="321"/>
      <c r="L37" s="321"/>
      <c r="M37" s="321"/>
      <c r="N37" s="321"/>
      <c r="O37" s="321"/>
      <c r="P37" s="321"/>
      <c r="Q37" s="321"/>
    </row>
    <row r="38" spans="1:17" s="22" customFormat="1" ht="12.95" customHeight="1">
      <c r="A38" s="75"/>
      <c r="B38" s="86"/>
      <c r="C38" s="83"/>
      <c r="D38" s="83"/>
      <c r="E38" s="83"/>
      <c r="F38" s="83"/>
      <c r="G38" s="83"/>
      <c r="H38" s="83"/>
      <c r="I38" s="85" t="s">
        <v>412</v>
      </c>
      <c r="J38" s="83"/>
      <c r="K38" s="321"/>
      <c r="L38" s="83"/>
      <c r="M38" s="83"/>
      <c r="N38" s="83"/>
      <c r="O38" s="83"/>
      <c r="P38" s="83"/>
      <c r="Q38" s="83"/>
    </row>
  </sheetData>
  <sheetProtection formatCells="0" formatRows="0" insertRows="0" deleteRows="0"/>
  <mergeCells count="3">
    <mergeCell ref="A2:H2"/>
    <mergeCell ref="I2:Q2"/>
    <mergeCell ref="A4:A5"/>
  </mergeCells>
  <phoneticPr fontId="2" type="noConversion"/>
  <pageMargins left="0.6692913385826772" right="0.6692913385826772" top="0.6692913385826772" bottom="0.6692913385826772" header="0.27559055118110237" footer="0.27559055118110237"/>
  <pageSetup paperSize="9" firstPageNumber="192"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5"/>
  <sheetViews>
    <sheetView showGridLines="0" view="pageBreakPreview" zoomScale="85" zoomScaleNormal="85" zoomScaleSheetLayoutView="85" workbookViewId="0">
      <pane xSplit="1" ySplit="6" topLeftCell="B9" activePane="bottomRight" state="frozen"/>
      <selection pane="topRight"/>
      <selection pane="bottomLeft"/>
      <selection pane="bottomRight"/>
    </sheetView>
  </sheetViews>
  <sheetFormatPr defaultColWidth="9" defaultRowHeight="12.75"/>
  <cols>
    <col min="1" max="1" width="12.125" style="321" customWidth="1"/>
    <col min="2" max="3" width="14.875" style="4" customWidth="1"/>
    <col min="4" max="4" width="15.5" style="4" customWidth="1"/>
    <col min="5" max="6" width="14.875" style="4" customWidth="1"/>
    <col min="7" max="11" width="14.5" style="4" customWidth="1"/>
    <col min="12" max="12" width="15.625" style="4" customWidth="1"/>
    <col min="13" max="16384" width="9" style="4"/>
  </cols>
  <sheetData>
    <row r="1" spans="1:15" s="321" customFormat="1" ht="18" customHeight="1">
      <c r="A1" s="70" t="s">
        <v>291</v>
      </c>
      <c r="B1" s="70"/>
      <c r="C1" s="70"/>
      <c r="D1" s="70"/>
      <c r="E1" s="70"/>
      <c r="F1" s="70"/>
      <c r="G1" s="70"/>
      <c r="H1" s="70"/>
      <c r="K1" s="82"/>
      <c r="L1" s="321" t="s">
        <v>252</v>
      </c>
      <c r="O1" s="70"/>
    </row>
    <row r="2" spans="1:15" s="287" customFormat="1" ht="24.95" customHeight="1">
      <c r="A2" s="326" t="s">
        <v>738</v>
      </c>
      <c r="B2" s="326"/>
      <c r="C2" s="326"/>
      <c r="D2" s="326"/>
      <c r="E2" s="326"/>
      <c r="F2" s="326"/>
      <c r="G2" s="326" t="s">
        <v>1</v>
      </c>
      <c r="H2" s="326"/>
      <c r="I2" s="326"/>
      <c r="J2" s="326"/>
      <c r="K2" s="326"/>
      <c r="L2" s="326"/>
    </row>
    <row r="3" spans="1:15" s="321" customFormat="1" ht="15" customHeight="1" thickBot="1">
      <c r="A3" s="71"/>
      <c r="B3" s="78"/>
      <c r="C3" s="78"/>
      <c r="D3" s="78"/>
      <c r="E3" s="78"/>
      <c r="F3" s="82" t="s">
        <v>298</v>
      </c>
      <c r="H3" s="78"/>
      <c r="I3" s="78"/>
      <c r="J3" s="78"/>
      <c r="K3" s="82"/>
      <c r="L3" s="82" t="s">
        <v>2</v>
      </c>
    </row>
    <row r="4" spans="1:15" s="321" customFormat="1" ht="25.5" customHeight="1">
      <c r="A4" s="327" t="s">
        <v>724</v>
      </c>
      <c r="B4" s="361" t="s">
        <v>292</v>
      </c>
      <c r="C4" s="363" t="s">
        <v>739</v>
      </c>
      <c r="D4" s="364"/>
      <c r="E4" s="364"/>
      <c r="F4" s="364"/>
      <c r="G4" s="365" t="s">
        <v>253</v>
      </c>
      <c r="H4" s="365"/>
      <c r="I4" s="365"/>
      <c r="J4" s="365"/>
      <c r="K4" s="365"/>
      <c r="L4" s="366"/>
    </row>
    <row r="5" spans="1:15" s="321" customFormat="1" ht="33.950000000000003" customHeight="1">
      <c r="A5" s="329"/>
      <c r="B5" s="362"/>
      <c r="C5" s="316" t="s">
        <v>254</v>
      </c>
      <c r="D5" s="130" t="s">
        <v>255</v>
      </c>
      <c r="E5" s="130" t="s">
        <v>256</v>
      </c>
      <c r="F5" s="315" t="s">
        <v>257</v>
      </c>
      <c r="G5" s="131" t="s">
        <v>258</v>
      </c>
      <c r="H5" s="132" t="s">
        <v>259</v>
      </c>
      <c r="I5" s="300" t="s">
        <v>260</v>
      </c>
      <c r="J5" s="300" t="s">
        <v>261</v>
      </c>
      <c r="K5" s="316" t="s">
        <v>781</v>
      </c>
      <c r="L5" s="318" t="s">
        <v>782</v>
      </c>
    </row>
    <row r="6" spans="1:15" s="127" customFormat="1" ht="42.95" customHeight="1" thickBot="1">
      <c r="A6" s="328"/>
      <c r="B6" s="97" t="s">
        <v>3</v>
      </c>
      <c r="C6" s="302" t="s">
        <v>4</v>
      </c>
      <c r="D6" s="97" t="s">
        <v>262</v>
      </c>
      <c r="E6" s="97" t="s">
        <v>263</v>
      </c>
      <c r="F6" s="302" t="s">
        <v>264</v>
      </c>
      <c r="G6" s="97" t="s">
        <v>265</v>
      </c>
      <c r="H6" s="97" t="s">
        <v>266</v>
      </c>
      <c r="I6" s="302" t="s">
        <v>267</v>
      </c>
      <c r="J6" s="302" t="s">
        <v>5</v>
      </c>
      <c r="K6" s="302" t="s">
        <v>268</v>
      </c>
      <c r="L6" s="302" t="s">
        <v>269</v>
      </c>
    </row>
    <row r="7" spans="1:15" s="10" customFormat="1" ht="54" customHeight="1">
      <c r="A7" s="307" t="s">
        <v>270</v>
      </c>
      <c r="B7" s="231">
        <v>148537220</v>
      </c>
      <c r="C7" s="231">
        <f>SUM(D7:L7)</f>
        <v>122933094</v>
      </c>
      <c r="D7" s="37">
        <v>27780441</v>
      </c>
      <c r="E7" s="37">
        <v>22647946</v>
      </c>
      <c r="F7" s="37">
        <v>1914128</v>
      </c>
      <c r="G7" s="37">
        <v>50075352</v>
      </c>
      <c r="H7" s="37">
        <v>5425663</v>
      </c>
      <c r="I7" s="37">
        <v>31744</v>
      </c>
      <c r="J7" s="37">
        <v>3272057</v>
      </c>
      <c r="K7" s="37">
        <v>11785763</v>
      </c>
      <c r="L7" s="47" t="s">
        <v>16</v>
      </c>
    </row>
    <row r="8" spans="1:15" s="11" customFormat="1" ht="54" customHeight="1">
      <c r="A8" s="307" t="s">
        <v>271</v>
      </c>
      <c r="B8" s="231">
        <v>137957330</v>
      </c>
      <c r="C8" s="231">
        <f t="shared" ref="C8:C13" si="0">SUM(D8:L8)</f>
        <v>112418183</v>
      </c>
      <c r="D8" s="37">
        <v>31444541</v>
      </c>
      <c r="E8" s="37">
        <v>24727493</v>
      </c>
      <c r="F8" s="37">
        <v>1559869</v>
      </c>
      <c r="G8" s="37">
        <v>38972456</v>
      </c>
      <c r="H8" s="37">
        <v>3510386</v>
      </c>
      <c r="I8" s="37">
        <v>24846</v>
      </c>
      <c r="J8" s="37">
        <v>2868495</v>
      </c>
      <c r="K8" s="37">
        <v>9310097</v>
      </c>
      <c r="L8" s="47" t="s">
        <v>16</v>
      </c>
    </row>
    <row r="9" spans="1:15" s="11" customFormat="1" ht="54" customHeight="1">
      <c r="A9" s="307" t="s">
        <v>272</v>
      </c>
      <c r="B9" s="231">
        <v>136341985</v>
      </c>
      <c r="C9" s="231">
        <f t="shared" si="0"/>
        <v>112046843</v>
      </c>
      <c r="D9" s="37">
        <v>30026923</v>
      </c>
      <c r="E9" s="37">
        <v>19475632</v>
      </c>
      <c r="F9" s="37">
        <v>1346281</v>
      </c>
      <c r="G9" s="37">
        <v>43573858</v>
      </c>
      <c r="H9" s="37">
        <v>5097095</v>
      </c>
      <c r="I9" s="37">
        <v>9492</v>
      </c>
      <c r="J9" s="37">
        <v>1491594</v>
      </c>
      <c r="K9" s="37">
        <v>11025968</v>
      </c>
      <c r="L9" s="47" t="s">
        <v>16</v>
      </c>
    </row>
    <row r="10" spans="1:15" s="11" customFormat="1" ht="54" customHeight="1">
      <c r="A10" s="307" t="s">
        <v>273</v>
      </c>
      <c r="B10" s="232">
        <v>142814023</v>
      </c>
      <c r="C10" s="231">
        <f t="shared" si="0"/>
        <v>112522629</v>
      </c>
      <c r="D10" s="37">
        <v>23635180</v>
      </c>
      <c r="E10" s="37">
        <v>20128792</v>
      </c>
      <c r="F10" s="37">
        <v>1354629</v>
      </c>
      <c r="G10" s="37">
        <v>48976504</v>
      </c>
      <c r="H10" s="37">
        <v>4708557</v>
      </c>
      <c r="I10" s="37">
        <v>8404</v>
      </c>
      <c r="J10" s="37">
        <v>955259</v>
      </c>
      <c r="K10" s="37">
        <v>12755304</v>
      </c>
      <c r="L10" s="47" t="s">
        <v>16</v>
      </c>
    </row>
    <row r="11" spans="1:15" s="11" customFormat="1" ht="54" customHeight="1">
      <c r="A11" s="307" t="s">
        <v>274</v>
      </c>
      <c r="B11" s="233">
        <v>168541934</v>
      </c>
      <c r="C11" s="231">
        <f t="shared" si="0"/>
        <v>138270112</v>
      </c>
      <c r="D11" s="37">
        <v>32764296</v>
      </c>
      <c r="E11" s="37">
        <v>31410985</v>
      </c>
      <c r="F11" s="37">
        <v>1503042</v>
      </c>
      <c r="G11" s="37">
        <v>55947005</v>
      </c>
      <c r="H11" s="37">
        <v>3798412</v>
      </c>
      <c r="I11" s="37">
        <v>12851</v>
      </c>
      <c r="J11" s="37">
        <v>1014314</v>
      </c>
      <c r="K11" s="37">
        <v>11819207</v>
      </c>
      <c r="L11" s="47" t="s">
        <v>63</v>
      </c>
    </row>
    <row r="12" spans="1:15" s="11" customFormat="1" ht="54" customHeight="1">
      <c r="A12" s="307" t="s">
        <v>275</v>
      </c>
      <c r="B12" s="233">
        <v>173673122</v>
      </c>
      <c r="C12" s="231">
        <f>SUM(D12:L12)</f>
        <v>142564466</v>
      </c>
      <c r="D12" s="37">
        <v>38594303</v>
      </c>
      <c r="E12" s="37">
        <v>31559261</v>
      </c>
      <c r="F12" s="37">
        <v>1516795</v>
      </c>
      <c r="G12" s="37">
        <v>52673552</v>
      </c>
      <c r="H12" s="37">
        <v>2981853</v>
      </c>
      <c r="I12" s="37">
        <v>10787</v>
      </c>
      <c r="J12" s="37">
        <v>993375</v>
      </c>
      <c r="K12" s="37">
        <v>14234540</v>
      </c>
      <c r="L12" s="47" t="s">
        <v>63</v>
      </c>
    </row>
    <row r="13" spans="1:15" s="11" customFormat="1" ht="54" customHeight="1">
      <c r="A13" s="307" t="s">
        <v>276</v>
      </c>
      <c r="B13" s="233">
        <v>170674747</v>
      </c>
      <c r="C13" s="231">
        <f t="shared" si="0"/>
        <v>135308883</v>
      </c>
      <c r="D13" s="37">
        <v>31329736</v>
      </c>
      <c r="E13" s="37">
        <v>28005428</v>
      </c>
      <c r="F13" s="37">
        <v>1680553</v>
      </c>
      <c r="G13" s="37">
        <v>54122284</v>
      </c>
      <c r="H13" s="37">
        <v>2897864</v>
      </c>
      <c r="I13" s="37">
        <v>5480</v>
      </c>
      <c r="J13" s="37">
        <v>1115693</v>
      </c>
      <c r="K13" s="37">
        <v>16151845</v>
      </c>
      <c r="L13" s="47" t="s">
        <v>63</v>
      </c>
    </row>
    <row r="14" spans="1:15" s="12" customFormat="1" ht="54" customHeight="1">
      <c r="A14" s="307" t="s">
        <v>277</v>
      </c>
      <c r="B14" s="233">
        <v>174923622</v>
      </c>
      <c r="C14" s="231">
        <v>141118616</v>
      </c>
      <c r="D14" s="37">
        <v>30351901</v>
      </c>
      <c r="E14" s="37">
        <v>27976669</v>
      </c>
      <c r="F14" s="37">
        <v>1683283</v>
      </c>
      <c r="G14" s="37">
        <v>50873975</v>
      </c>
      <c r="H14" s="37">
        <v>3606489</v>
      </c>
      <c r="I14" s="37">
        <v>6395</v>
      </c>
      <c r="J14" s="37">
        <v>7011104</v>
      </c>
      <c r="K14" s="37">
        <v>19240709</v>
      </c>
      <c r="L14" s="37">
        <v>368091</v>
      </c>
    </row>
    <row r="15" spans="1:15" s="10" customFormat="1" ht="54" customHeight="1">
      <c r="A15" s="307" t="s">
        <v>278</v>
      </c>
      <c r="B15" s="234">
        <v>185984524</v>
      </c>
      <c r="C15" s="231">
        <v>149401432</v>
      </c>
      <c r="D15" s="47">
        <v>34519568</v>
      </c>
      <c r="E15" s="47">
        <v>29239233</v>
      </c>
      <c r="F15" s="47">
        <v>1752220</v>
      </c>
      <c r="G15" s="47">
        <v>52504444</v>
      </c>
      <c r="H15" s="47">
        <v>3148364</v>
      </c>
      <c r="I15" s="47">
        <v>9050</v>
      </c>
      <c r="J15" s="47">
        <v>7335560</v>
      </c>
      <c r="K15" s="37">
        <v>20546626</v>
      </c>
      <c r="L15" s="37">
        <v>346367</v>
      </c>
    </row>
    <row r="16" spans="1:15" s="10" customFormat="1" ht="54" customHeight="1" thickBot="1">
      <c r="A16" s="292" t="s">
        <v>279</v>
      </c>
      <c r="B16" s="235">
        <v>184474210</v>
      </c>
      <c r="C16" s="236">
        <v>149185223</v>
      </c>
      <c r="D16" s="13">
        <v>36390225</v>
      </c>
      <c r="E16" s="13">
        <v>30501021</v>
      </c>
      <c r="F16" s="13">
        <v>1687991</v>
      </c>
      <c r="G16" s="13">
        <v>49192369</v>
      </c>
      <c r="H16" s="13">
        <v>2692962</v>
      </c>
      <c r="I16" s="13">
        <v>10683</v>
      </c>
      <c r="J16" s="13">
        <v>6278560</v>
      </c>
      <c r="K16" s="13">
        <v>22201389</v>
      </c>
      <c r="L16" s="13">
        <v>230023</v>
      </c>
    </row>
    <row r="17" spans="1:12" s="70" customFormat="1" ht="12.2" customHeight="1">
      <c r="A17" s="70" t="s">
        <v>280</v>
      </c>
      <c r="G17" s="133" t="s">
        <v>6</v>
      </c>
      <c r="L17" s="76"/>
    </row>
    <row r="18" spans="1:12" s="70" customFormat="1" ht="12.2" customHeight="1">
      <c r="A18" s="70" t="s">
        <v>281</v>
      </c>
      <c r="G18" s="100" t="s">
        <v>282</v>
      </c>
      <c r="L18" s="76"/>
    </row>
    <row r="19" spans="1:12" s="70" customFormat="1" ht="12.2" customHeight="1">
      <c r="A19" s="70" t="s">
        <v>283</v>
      </c>
      <c r="G19" s="100" t="s">
        <v>284</v>
      </c>
    </row>
    <row r="20" spans="1:12" s="70" customFormat="1" ht="12.2" customHeight="1">
      <c r="A20" s="70" t="s">
        <v>285</v>
      </c>
      <c r="G20" s="100" t="s">
        <v>286</v>
      </c>
    </row>
    <row r="21" spans="1:12" s="70" customFormat="1" ht="12.2" customHeight="1">
      <c r="A21" s="70" t="s">
        <v>287</v>
      </c>
      <c r="G21" s="100" t="s">
        <v>288</v>
      </c>
    </row>
    <row r="22" spans="1:12" s="321" customFormat="1" ht="12.2" customHeight="1">
      <c r="A22" s="70" t="s">
        <v>293</v>
      </c>
      <c r="G22" s="100" t="s">
        <v>289</v>
      </c>
      <c r="H22" s="70"/>
      <c r="I22" s="70"/>
      <c r="J22" s="70"/>
      <c r="K22" s="70"/>
    </row>
    <row r="23" spans="1:12" s="321" customFormat="1" ht="12.2" customHeight="1">
      <c r="A23" s="70"/>
      <c r="G23" s="100" t="s">
        <v>290</v>
      </c>
      <c r="H23" s="100"/>
      <c r="I23" s="100"/>
      <c r="J23" s="100"/>
      <c r="K23" s="100"/>
    </row>
    <row r="25" spans="1:12">
      <c r="C25" s="58"/>
    </row>
  </sheetData>
  <sheetProtection formatCells="0" formatRows="0" insertRows="0" deleteRows="0"/>
  <mergeCells count="6">
    <mergeCell ref="A2:F2"/>
    <mergeCell ref="A4:A6"/>
    <mergeCell ref="B4:B5"/>
    <mergeCell ref="C4:F4"/>
    <mergeCell ref="G2:L2"/>
    <mergeCell ref="G4:L4"/>
  </mergeCells>
  <phoneticPr fontId="2" type="noConversion"/>
  <pageMargins left="0.6692913385826772" right="0.6692913385826772" top="0.6692913385826772" bottom="0.6692913385826772" header="0.27559055118110237" footer="0.27559055118110237"/>
  <pageSetup paperSize="9" firstPageNumber="210"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5"/>
  <sheetViews>
    <sheetView showGridLines="0" view="pageBreakPreview" zoomScale="85" zoomScaleNormal="70" zoomScaleSheetLayoutView="85" workbookViewId="0">
      <pane xSplit="1" ySplit="6" topLeftCell="B7" activePane="bottomRight" state="frozen"/>
      <selection pane="topRight"/>
      <selection pane="bottomLeft"/>
      <selection pane="bottomRight"/>
    </sheetView>
  </sheetViews>
  <sheetFormatPr defaultColWidth="9" defaultRowHeight="12.75"/>
  <cols>
    <col min="1" max="1" width="12.625" style="321" customWidth="1"/>
    <col min="2" max="6" width="14.75" style="4" customWidth="1"/>
    <col min="7" max="13" width="12.5" style="4" customWidth="1"/>
    <col min="14" max="16384" width="9" style="4"/>
  </cols>
  <sheetData>
    <row r="1" spans="1:16" s="321" customFormat="1" ht="18" customHeight="1">
      <c r="A1" s="70" t="s">
        <v>291</v>
      </c>
      <c r="M1" s="82" t="s">
        <v>0</v>
      </c>
      <c r="P1" s="70"/>
    </row>
    <row r="2" spans="1:16" s="287" customFormat="1" ht="24.95" customHeight="1">
      <c r="A2" s="326" t="s">
        <v>737</v>
      </c>
      <c r="B2" s="326"/>
      <c r="C2" s="326"/>
      <c r="D2" s="326"/>
      <c r="E2" s="326"/>
      <c r="F2" s="326"/>
      <c r="G2" s="326" t="s">
        <v>294</v>
      </c>
      <c r="H2" s="326"/>
      <c r="I2" s="326"/>
      <c r="J2" s="326"/>
      <c r="K2" s="326"/>
      <c r="L2" s="326"/>
      <c r="M2" s="326"/>
      <c r="N2" s="312"/>
      <c r="O2" s="312"/>
    </row>
    <row r="3" spans="1:16" s="321" customFormat="1" ht="15" customHeight="1" thickBot="1">
      <c r="A3" s="71"/>
      <c r="B3" s="322"/>
      <c r="C3" s="322"/>
      <c r="D3" s="322"/>
      <c r="E3" s="322"/>
      <c r="F3" s="82" t="s">
        <v>298</v>
      </c>
      <c r="H3" s="322"/>
      <c r="I3" s="322"/>
      <c r="J3" s="322"/>
      <c r="K3" s="322"/>
      <c r="M3" s="82" t="s">
        <v>2</v>
      </c>
    </row>
    <row r="4" spans="1:16" s="321" customFormat="1" ht="27.95" customHeight="1">
      <c r="A4" s="327" t="s">
        <v>724</v>
      </c>
      <c r="B4" s="367" t="s">
        <v>725</v>
      </c>
      <c r="C4" s="365"/>
      <c r="D4" s="365"/>
      <c r="E4" s="365"/>
      <c r="F4" s="365"/>
      <c r="G4" s="365" t="s">
        <v>7</v>
      </c>
      <c r="H4" s="365"/>
      <c r="I4" s="365"/>
      <c r="J4" s="366"/>
      <c r="K4" s="354" t="s">
        <v>726</v>
      </c>
      <c r="L4" s="354" t="s">
        <v>727</v>
      </c>
      <c r="M4" s="368" t="s">
        <v>728</v>
      </c>
    </row>
    <row r="5" spans="1:16" s="321" customFormat="1" ht="35.1" customHeight="1">
      <c r="A5" s="329"/>
      <c r="B5" s="318" t="s">
        <v>254</v>
      </c>
      <c r="C5" s="321" t="s">
        <v>729</v>
      </c>
      <c r="D5" s="315" t="s">
        <v>730</v>
      </c>
      <c r="E5" s="300" t="s">
        <v>731</v>
      </c>
      <c r="F5" s="309" t="s">
        <v>732</v>
      </c>
      <c r="G5" s="135" t="s">
        <v>733</v>
      </c>
      <c r="H5" s="309" t="s">
        <v>734</v>
      </c>
      <c r="I5" s="136" t="s">
        <v>735</v>
      </c>
      <c r="J5" s="137" t="s">
        <v>736</v>
      </c>
      <c r="K5" s="355"/>
      <c r="L5" s="355"/>
      <c r="M5" s="369"/>
    </row>
    <row r="6" spans="1:16" s="127" customFormat="1" ht="35.1" customHeight="1" thickBot="1">
      <c r="A6" s="328"/>
      <c r="B6" s="97" t="s">
        <v>4</v>
      </c>
      <c r="C6" s="302" t="s">
        <v>8</v>
      </c>
      <c r="D6" s="97" t="s">
        <v>9</v>
      </c>
      <c r="E6" s="302" t="s">
        <v>295</v>
      </c>
      <c r="F6" s="302" t="s">
        <v>10</v>
      </c>
      <c r="G6" s="97" t="s">
        <v>11</v>
      </c>
      <c r="H6" s="302" t="s">
        <v>12</v>
      </c>
      <c r="I6" s="97" t="s">
        <v>13</v>
      </c>
      <c r="J6" s="302" t="s">
        <v>296</v>
      </c>
      <c r="K6" s="138" t="s">
        <v>14</v>
      </c>
      <c r="L6" s="138" t="s">
        <v>15</v>
      </c>
      <c r="M6" s="98" t="s">
        <v>297</v>
      </c>
    </row>
    <row r="7" spans="1:16" s="10" customFormat="1" ht="63" customHeight="1">
      <c r="A7" s="307" t="s">
        <v>270</v>
      </c>
      <c r="B7" s="225">
        <v>24815127</v>
      </c>
      <c r="C7" s="226">
        <v>591084</v>
      </c>
      <c r="D7" s="37">
        <v>5099088</v>
      </c>
      <c r="E7" s="47" t="s">
        <v>16</v>
      </c>
      <c r="F7" s="37">
        <v>4527370</v>
      </c>
      <c r="G7" s="37">
        <v>7249770</v>
      </c>
      <c r="H7" s="37">
        <v>5662339</v>
      </c>
      <c r="I7" s="37">
        <v>282139</v>
      </c>
      <c r="J7" s="37">
        <v>1403337</v>
      </c>
      <c r="K7" s="37">
        <v>167</v>
      </c>
      <c r="L7" s="37">
        <v>33190</v>
      </c>
      <c r="M7" s="37">
        <v>755642</v>
      </c>
      <c r="N7" s="9"/>
    </row>
    <row r="8" spans="1:16" s="11" customFormat="1" ht="63" customHeight="1">
      <c r="A8" s="307" t="s">
        <v>271</v>
      </c>
      <c r="B8" s="225">
        <v>24294818</v>
      </c>
      <c r="C8" s="227">
        <v>578910</v>
      </c>
      <c r="D8" s="37">
        <v>5142590</v>
      </c>
      <c r="E8" s="47" t="s">
        <v>16</v>
      </c>
      <c r="F8" s="37">
        <v>4584977</v>
      </c>
      <c r="G8" s="37">
        <v>6609222</v>
      </c>
      <c r="H8" s="37">
        <v>5794449</v>
      </c>
      <c r="I8" s="37">
        <v>282083</v>
      </c>
      <c r="J8" s="37">
        <v>1302587</v>
      </c>
      <c r="K8" s="37">
        <v>190</v>
      </c>
      <c r="L8" s="37">
        <v>28429</v>
      </c>
      <c r="M8" s="37">
        <v>1215710</v>
      </c>
      <c r="N8" s="9"/>
    </row>
    <row r="9" spans="1:16" s="11" customFormat="1" ht="63" customHeight="1">
      <c r="A9" s="307" t="s">
        <v>272</v>
      </c>
      <c r="B9" s="225">
        <v>23503249</v>
      </c>
      <c r="C9" s="227">
        <v>533252</v>
      </c>
      <c r="D9" s="37">
        <v>5125259</v>
      </c>
      <c r="E9" s="47" t="s">
        <v>16</v>
      </c>
      <c r="F9" s="37">
        <v>4604040</v>
      </c>
      <c r="G9" s="37">
        <v>5606484</v>
      </c>
      <c r="H9" s="37">
        <v>5975695</v>
      </c>
      <c r="I9" s="37">
        <v>270074</v>
      </c>
      <c r="J9" s="37">
        <v>1388445</v>
      </c>
      <c r="K9" s="37">
        <v>104</v>
      </c>
      <c r="L9" s="37">
        <v>34777</v>
      </c>
      <c r="M9" s="37">
        <v>757012</v>
      </c>
      <c r="N9" s="9"/>
    </row>
    <row r="10" spans="1:16" s="11" customFormat="1" ht="63" customHeight="1">
      <c r="A10" s="307" t="s">
        <v>273</v>
      </c>
      <c r="B10" s="225">
        <v>29370396</v>
      </c>
      <c r="C10" s="227">
        <v>611110</v>
      </c>
      <c r="D10" s="37">
        <v>5253100</v>
      </c>
      <c r="E10" s="47" t="s">
        <v>16</v>
      </c>
      <c r="F10" s="37">
        <v>5233904</v>
      </c>
      <c r="G10" s="37">
        <v>10232834</v>
      </c>
      <c r="H10" s="37">
        <v>6147920</v>
      </c>
      <c r="I10" s="37">
        <v>246781</v>
      </c>
      <c r="J10" s="37">
        <v>1644747</v>
      </c>
      <c r="K10" s="37">
        <v>34</v>
      </c>
      <c r="L10" s="37">
        <v>40499</v>
      </c>
      <c r="M10" s="228">
        <v>880465</v>
      </c>
      <c r="N10" s="9"/>
    </row>
    <row r="11" spans="1:16" s="11" customFormat="1" ht="63" customHeight="1">
      <c r="A11" s="307" t="s">
        <v>274</v>
      </c>
      <c r="B11" s="225">
        <v>29513596</v>
      </c>
      <c r="C11" s="227">
        <v>693371</v>
      </c>
      <c r="D11" s="37">
        <v>5409898</v>
      </c>
      <c r="E11" s="47" t="s">
        <v>16</v>
      </c>
      <c r="F11" s="37">
        <v>5355791</v>
      </c>
      <c r="G11" s="37">
        <v>9943980</v>
      </c>
      <c r="H11" s="37">
        <v>6211200</v>
      </c>
      <c r="I11" s="37">
        <v>247364</v>
      </c>
      <c r="J11" s="37">
        <v>1651992</v>
      </c>
      <c r="K11" s="37">
        <v>114</v>
      </c>
      <c r="L11" s="37">
        <v>42773</v>
      </c>
      <c r="M11" s="228">
        <v>715339</v>
      </c>
      <c r="N11" s="9"/>
    </row>
    <row r="12" spans="1:16" s="11" customFormat="1" ht="63" customHeight="1">
      <c r="A12" s="307" t="s">
        <v>275</v>
      </c>
      <c r="B12" s="225">
        <v>30403063</v>
      </c>
      <c r="C12" s="227">
        <v>734636</v>
      </c>
      <c r="D12" s="37">
        <v>5545855</v>
      </c>
      <c r="E12" s="47" t="s">
        <v>16</v>
      </c>
      <c r="F12" s="37">
        <v>5355769</v>
      </c>
      <c r="G12" s="37">
        <v>10617967</v>
      </c>
      <c r="H12" s="37">
        <v>6372592</v>
      </c>
      <c r="I12" s="37">
        <v>232464</v>
      </c>
      <c r="J12" s="37">
        <v>1543780</v>
      </c>
      <c r="K12" s="37">
        <v>21</v>
      </c>
      <c r="L12" s="37">
        <v>58113</v>
      </c>
      <c r="M12" s="228">
        <v>647459</v>
      </c>
      <c r="N12" s="9"/>
    </row>
    <row r="13" spans="1:16" s="11" customFormat="1" ht="63" customHeight="1">
      <c r="A13" s="307" t="s">
        <v>276</v>
      </c>
      <c r="B13" s="225">
        <v>34692433</v>
      </c>
      <c r="C13" s="227">
        <v>855169</v>
      </c>
      <c r="D13" s="37">
        <v>5701509</v>
      </c>
      <c r="E13" s="47" t="s">
        <v>16</v>
      </c>
      <c r="F13" s="37">
        <v>6396325</v>
      </c>
      <c r="G13" s="37">
        <v>13055257</v>
      </c>
      <c r="H13" s="37">
        <v>6591773</v>
      </c>
      <c r="I13" s="37">
        <v>268864</v>
      </c>
      <c r="J13" s="37">
        <v>1823536</v>
      </c>
      <c r="K13" s="37">
        <v>1130</v>
      </c>
      <c r="L13" s="37">
        <v>75250</v>
      </c>
      <c r="M13" s="228">
        <v>597051</v>
      </c>
      <c r="N13" s="9"/>
    </row>
    <row r="14" spans="1:16" s="12" customFormat="1" ht="63" customHeight="1">
      <c r="A14" s="307" t="s">
        <v>277</v>
      </c>
      <c r="B14" s="48">
        <v>33143704</v>
      </c>
      <c r="C14" s="227">
        <v>893003</v>
      </c>
      <c r="D14" s="37">
        <v>5877812</v>
      </c>
      <c r="E14" s="47" t="s">
        <v>16</v>
      </c>
      <c r="F14" s="37">
        <v>6374038</v>
      </c>
      <c r="G14" s="37">
        <v>11295726</v>
      </c>
      <c r="H14" s="37">
        <v>6804991</v>
      </c>
      <c r="I14" s="37">
        <v>256504</v>
      </c>
      <c r="J14" s="37">
        <v>1641630</v>
      </c>
      <c r="K14" s="37">
        <v>147</v>
      </c>
      <c r="L14" s="37">
        <v>83568</v>
      </c>
      <c r="M14" s="228">
        <v>577587</v>
      </c>
      <c r="N14" s="9"/>
    </row>
    <row r="15" spans="1:16" s="10" customFormat="1" ht="63" customHeight="1">
      <c r="A15" s="134" t="s">
        <v>278</v>
      </c>
      <c r="B15" s="48">
        <v>35770773</v>
      </c>
      <c r="C15" s="226">
        <v>910932</v>
      </c>
      <c r="D15" s="47">
        <v>6121852</v>
      </c>
      <c r="E15" s="47" t="s">
        <v>30</v>
      </c>
      <c r="F15" s="47">
        <v>6526581</v>
      </c>
      <c r="G15" s="47">
        <v>13144985</v>
      </c>
      <c r="H15" s="37">
        <v>7198939</v>
      </c>
      <c r="I15" s="47">
        <v>244198</v>
      </c>
      <c r="J15" s="37">
        <v>1623286</v>
      </c>
      <c r="K15" s="47">
        <v>7441</v>
      </c>
      <c r="L15" s="47">
        <v>40234</v>
      </c>
      <c r="M15" s="47">
        <v>764644</v>
      </c>
      <c r="N15" s="9"/>
    </row>
    <row r="16" spans="1:16" s="10" customFormat="1" ht="63" customHeight="1" thickBot="1">
      <c r="A16" s="292" t="s">
        <v>279</v>
      </c>
      <c r="B16" s="229">
        <v>34742615</v>
      </c>
      <c r="C16" s="230">
        <v>851132</v>
      </c>
      <c r="D16" s="13">
        <v>6296365</v>
      </c>
      <c r="E16" s="49" t="s">
        <v>30</v>
      </c>
      <c r="F16" s="13">
        <v>8371105</v>
      </c>
      <c r="G16" s="13">
        <v>9694377</v>
      </c>
      <c r="H16" s="13">
        <v>7751422</v>
      </c>
      <c r="I16" s="13">
        <v>214105</v>
      </c>
      <c r="J16" s="13">
        <v>1564109</v>
      </c>
      <c r="K16" s="13">
        <v>-1591</v>
      </c>
      <c r="L16" s="49">
        <v>55194</v>
      </c>
      <c r="M16" s="13">
        <v>492769</v>
      </c>
      <c r="N16" s="9"/>
    </row>
    <row r="17" spans="1:14" s="5" customFormat="1" ht="14.45" customHeight="1">
      <c r="A17" s="86"/>
      <c r="G17" s="10"/>
      <c r="H17" s="10"/>
      <c r="I17" s="10"/>
      <c r="J17" s="10"/>
      <c r="K17" s="10"/>
      <c r="L17" s="10"/>
      <c r="M17" s="10"/>
      <c r="N17" s="10"/>
    </row>
    <row r="18" spans="1:14" s="5" customFormat="1" ht="14.45" customHeight="1">
      <c r="A18" s="86"/>
      <c r="G18" s="10"/>
      <c r="H18" s="10"/>
      <c r="I18" s="10"/>
      <c r="J18" s="10"/>
      <c r="K18" s="10"/>
      <c r="L18" s="10"/>
      <c r="M18" s="10"/>
      <c r="N18" s="10"/>
    </row>
    <row r="19" spans="1:14" s="5" customFormat="1" ht="14.45" customHeight="1">
      <c r="A19" s="86"/>
      <c r="C19" s="14"/>
      <c r="G19" s="10"/>
      <c r="L19" s="10"/>
      <c r="M19" s="10"/>
    </row>
    <row r="20" spans="1:14" s="5" customFormat="1" ht="14.45" customHeight="1">
      <c r="A20" s="86"/>
      <c r="G20" s="10"/>
      <c r="L20" s="10"/>
      <c r="M20" s="10"/>
    </row>
    <row r="21" spans="1:14" s="5" customFormat="1" ht="14.45" customHeight="1">
      <c r="A21" s="86"/>
      <c r="B21" s="14"/>
      <c r="C21" s="15"/>
      <c r="D21" s="15"/>
      <c r="E21" s="15"/>
      <c r="G21" s="15"/>
      <c r="I21" s="15"/>
      <c r="J21" s="15"/>
      <c r="K21" s="16"/>
      <c r="L21" s="15"/>
      <c r="M21" s="10"/>
    </row>
    <row r="22" spans="1:14" ht="14.45" customHeight="1"/>
    <row r="23" spans="1:14" ht="14.45" customHeight="1"/>
    <row r="24" spans="1:14" ht="14.45" customHeight="1"/>
    <row r="25" spans="1:14" ht="14.45" customHeight="1"/>
  </sheetData>
  <sheetProtection formatCells="0" formatRows="0" insertRows="0" deleteRows="0"/>
  <mergeCells count="8">
    <mergeCell ref="A2:F2"/>
    <mergeCell ref="G2:M2"/>
    <mergeCell ref="A4:A6"/>
    <mergeCell ref="B4:F4"/>
    <mergeCell ref="G4:J4"/>
    <mergeCell ref="K4:K5"/>
    <mergeCell ref="L4:L5"/>
    <mergeCell ref="M4:M5"/>
  </mergeCells>
  <phoneticPr fontId="2" type="noConversion"/>
  <pageMargins left="0.6692913385826772" right="0.6692913385826772" top="0.6692913385826772" bottom="0.6692913385826772" header="0.27559055118110237" footer="0.27559055118110237"/>
  <pageSetup paperSize="9" firstPageNumber="212"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3"/>
  <sheetViews>
    <sheetView showGridLines="0" tabSelected="1" view="pageBreakPreview" zoomScale="85" zoomScaleNormal="115" zoomScaleSheetLayoutView="85" workbookViewId="0">
      <pane xSplit="2" ySplit="6" topLeftCell="C10" activePane="bottomRight" state="frozen"/>
      <selection pane="topRight"/>
      <selection pane="bottomLeft"/>
      <selection pane="bottomRight"/>
    </sheetView>
  </sheetViews>
  <sheetFormatPr defaultColWidth="9" defaultRowHeight="12.75"/>
  <cols>
    <col min="1" max="1" width="15" style="140" customWidth="1"/>
    <col min="2" max="2" width="19" style="140" customWidth="1"/>
    <col min="3" max="6" width="13.25" style="1" customWidth="1"/>
    <col min="7" max="12" width="14.625" style="1" customWidth="1"/>
    <col min="13" max="22" width="0" style="1" hidden="1" customWidth="1"/>
    <col min="23" max="16384" width="9" style="1"/>
  </cols>
  <sheetData>
    <row r="1" spans="1:24" s="140" customFormat="1" ht="18" customHeight="1">
      <c r="A1" s="139" t="s">
        <v>291</v>
      </c>
      <c r="D1" s="139"/>
      <c r="E1" s="139"/>
      <c r="F1" s="139"/>
      <c r="G1" s="139"/>
      <c r="H1" s="139"/>
      <c r="I1" s="139"/>
      <c r="J1" s="139"/>
      <c r="K1" s="139"/>
      <c r="L1" s="156" t="s">
        <v>0</v>
      </c>
      <c r="P1" s="139"/>
    </row>
    <row r="2" spans="1:24" s="305" customFormat="1" ht="24.95" customHeight="1">
      <c r="A2" s="370" t="s">
        <v>327</v>
      </c>
      <c r="B2" s="370"/>
      <c r="C2" s="370"/>
      <c r="D2" s="370"/>
      <c r="E2" s="370"/>
      <c r="F2" s="370"/>
      <c r="G2" s="370" t="s">
        <v>17</v>
      </c>
      <c r="H2" s="370"/>
      <c r="I2" s="370"/>
      <c r="J2" s="370"/>
      <c r="K2" s="370"/>
      <c r="L2" s="370"/>
      <c r="M2" s="157"/>
    </row>
    <row r="3" spans="1:24" s="140" customFormat="1" ht="15" customHeight="1" thickBot="1">
      <c r="A3" s="141"/>
      <c r="B3" s="142"/>
      <c r="C3" s="158"/>
      <c r="D3" s="158"/>
      <c r="F3" s="159" t="s">
        <v>298</v>
      </c>
      <c r="G3" s="160"/>
      <c r="H3" s="158"/>
      <c r="I3" s="158"/>
      <c r="J3" s="158"/>
      <c r="L3" s="159" t="s">
        <v>2</v>
      </c>
    </row>
    <row r="4" spans="1:24" s="140" customFormat="1" ht="27.95" customHeight="1">
      <c r="A4" s="371" t="s">
        <v>740</v>
      </c>
      <c r="B4" s="372"/>
      <c r="C4" s="377" t="s">
        <v>720</v>
      </c>
      <c r="D4" s="379" t="s">
        <v>741</v>
      </c>
      <c r="E4" s="380"/>
      <c r="F4" s="380"/>
      <c r="G4" s="380" t="s">
        <v>299</v>
      </c>
      <c r="H4" s="380"/>
      <c r="I4" s="380"/>
      <c r="J4" s="380"/>
      <c r="K4" s="383"/>
      <c r="L4" s="381" t="s">
        <v>742</v>
      </c>
    </row>
    <row r="5" spans="1:24" s="140" customFormat="1" ht="32.1" customHeight="1">
      <c r="A5" s="373"/>
      <c r="B5" s="374"/>
      <c r="C5" s="378"/>
      <c r="D5" s="161" t="s">
        <v>433</v>
      </c>
      <c r="E5" s="161" t="s">
        <v>743</v>
      </c>
      <c r="F5" s="162" t="s">
        <v>744</v>
      </c>
      <c r="G5" s="163" t="s">
        <v>745</v>
      </c>
      <c r="H5" s="161" t="s">
        <v>746</v>
      </c>
      <c r="I5" s="162" t="s">
        <v>747</v>
      </c>
      <c r="J5" s="163" t="s">
        <v>748</v>
      </c>
      <c r="K5" s="162" t="s">
        <v>749</v>
      </c>
      <c r="L5" s="382"/>
    </row>
    <row r="6" spans="1:24" s="140" customFormat="1" ht="32.1" customHeight="1" thickBot="1">
      <c r="A6" s="375"/>
      <c r="B6" s="376"/>
      <c r="C6" s="164" t="s">
        <v>18</v>
      </c>
      <c r="D6" s="165" t="s">
        <v>4</v>
      </c>
      <c r="E6" s="166" t="s">
        <v>300</v>
      </c>
      <c r="F6" s="167" t="s">
        <v>19</v>
      </c>
      <c r="G6" s="167" t="s">
        <v>20</v>
      </c>
      <c r="H6" s="166" t="s">
        <v>301</v>
      </c>
      <c r="I6" s="167" t="s">
        <v>21</v>
      </c>
      <c r="J6" s="167" t="s">
        <v>302</v>
      </c>
      <c r="K6" s="167" t="s">
        <v>303</v>
      </c>
      <c r="L6" s="168" t="s">
        <v>304</v>
      </c>
    </row>
    <row r="7" spans="1:24" s="17" customFormat="1" ht="29.1" customHeight="1">
      <c r="A7" s="143" t="s">
        <v>305</v>
      </c>
      <c r="B7" s="144"/>
      <c r="C7" s="214">
        <v>25015786</v>
      </c>
      <c r="D7" s="215">
        <v>25015786</v>
      </c>
      <c r="E7" s="216" t="s">
        <v>16</v>
      </c>
      <c r="F7" s="215">
        <v>1449954</v>
      </c>
      <c r="G7" s="216" t="s">
        <v>16</v>
      </c>
      <c r="H7" s="215">
        <v>16186077</v>
      </c>
      <c r="I7" s="215">
        <v>2318609</v>
      </c>
      <c r="J7" s="215">
        <v>5027956</v>
      </c>
      <c r="K7" s="215">
        <v>33190</v>
      </c>
      <c r="L7" s="216" t="s">
        <v>16</v>
      </c>
    </row>
    <row r="8" spans="1:24" s="17" customFormat="1" ht="29.1" customHeight="1">
      <c r="A8" s="143" t="s">
        <v>306</v>
      </c>
      <c r="B8" s="144"/>
      <c r="C8" s="214">
        <v>24531871</v>
      </c>
      <c r="D8" s="215">
        <v>24531871</v>
      </c>
      <c r="E8" s="216" t="s">
        <v>16</v>
      </c>
      <c r="F8" s="215">
        <v>1321954</v>
      </c>
      <c r="G8" s="216" t="s">
        <v>16</v>
      </c>
      <c r="H8" s="215">
        <v>15827660</v>
      </c>
      <c r="I8" s="215">
        <v>2336403</v>
      </c>
      <c r="J8" s="215">
        <v>5017425</v>
      </c>
      <c r="K8" s="215">
        <v>28429</v>
      </c>
      <c r="L8" s="216" t="s">
        <v>16</v>
      </c>
    </row>
    <row r="9" spans="1:24" s="17" customFormat="1" ht="29.1" customHeight="1">
      <c r="A9" s="143" t="s">
        <v>307</v>
      </c>
      <c r="B9" s="144"/>
      <c r="C9" s="214">
        <v>23711738</v>
      </c>
      <c r="D9" s="215">
        <v>23702257</v>
      </c>
      <c r="E9" s="216" t="s">
        <v>16</v>
      </c>
      <c r="F9" s="215">
        <v>1121296</v>
      </c>
      <c r="G9" s="216" t="s">
        <v>16</v>
      </c>
      <c r="H9" s="215">
        <v>15004623</v>
      </c>
      <c r="I9" s="215">
        <v>2391879</v>
      </c>
      <c r="J9" s="215">
        <v>5149682</v>
      </c>
      <c r="K9" s="215">
        <v>34777</v>
      </c>
      <c r="L9" s="216">
        <v>9481</v>
      </c>
    </row>
    <row r="10" spans="1:24" s="17" customFormat="1" ht="29.1" customHeight="1">
      <c r="A10" s="143" t="s">
        <v>308</v>
      </c>
      <c r="B10" s="144"/>
      <c r="C10" s="214">
        <v>29649480</v>
      </c>
      <c r="D10" s="215">
        <v>29649480</v>
      </c>
      <c r="E10" s="216" t="s">
        <v>16</v>
      </c>
      <c r="F10" s="215">
        <v>2044925</v>
      </c>
      <c r="G10" s="216" t="s">
        <v>16</v>
      </c>
      <c r="H10" s="215">
        <v>19366824</v>
      </c>
      <c r="I10" s="215">
        <v>2605315</v>
      </c>
      <c r="J10" s="215">
        <v>5591917</v>
      </c>
      <c r="K10" s="215">
        <v>40499</v>
      </c>
      <c r="L10" s="216" t="s">
        <v>16</v>
      </c>
    </row>
    <row r="11" spans="1:24" s="17" customFormat="1" ht="29.1" customHeight="1">
      <c r="A11" s="143" t="s">
        <v>309</v>
      </c>
      <c r="B11" s="144"/>
      <c r="C11" s="214">
        <v>29814200</v>
      </c>
      <c r="D11" s="215">
        <v>29814200</v>
      </c>
      <c r="E11" s="216" t="s">
        <v>16</v>
      </c>
      <c r="F11" s="215">
        <v>-167</v>
      </c>
      <c r="G11" s="216" t="s">
        <v>16</v>
      </c>
      <c r="H11" s="215">
        <v>21467622</v>
      </c>
      <c r="I11" s="215">
        <v>2643796</v>
      </c>
      <c r="J11" s="215">
        <v>5660176</v>
      </c>
      <c r="K11" s="215">
        <v>42773</v>
      </c>
      <c r="L11" s="215" t="s">
        <v>16</v>
      </c>
    </row>
    <row r="12" spans="1:24" s="17" customFormat="1" ht="29.1" customHeight="1">
      <c r="A12" s="143" t="s">
        <v>310</v>
      </c>
      <c r="B12" s="144"/>
      <c r="C12" s="214">
        <v>30663426</v>
      </c>
      <c r="D12" s="215">
        <v>30663426</v>
      </c>
      <c r="E12" s="216" t="s">
        <v>16</v>
      </c>
      <c r="F12" s="215" t="s">
        <v>16</v>
      </c>
      <c r="G12" s="216" t="s">
        <v>16</v>
      </c>
      <c r="H12" s="215">
        <v>22327630</v>
      </c>
      <c r="I12" s="215">
        <v>2654429</v>
      </c>
      <c r="J12" s="215">
        <v>5623254</v>
      </c>
      <c r="K12" s="215">
        <v>58113</v>
      </c>
      <c r="L12" s="216" t="s">
        <v>16</v>
      </c>
    </row>
    <row r="13" spans="1:24" s="17" customFormat="1" ht="29.1" customHeight="1">
      <c r="A13" s="143" t="s">
        <v>311</v>
      </c>
      <c r="B13" s="144"/>
      <c r="C13" s="214">
        <v>34948059</v>
      </c>
      <c r="D13" s="215">
        <v>34948059</v>
      </c>
      <c r="E13" s="216" t="s">
        <v>16</v>
      </c>
      <c r="F13" s="215" t="s">
        <v>16</v>
      </c>
      <c r="G13" s="216" t="s">
        <v>16</v>
      </c>
      <c r="H13" s="215">
        <v>25627183</v>
      </c>
      <c r="I13" s="215">
        <v>2962327</v>
      </c>
      <c r="J13" s="215">
        <v>6283299</v>
      </c>
      <c r="K13" s="215">
        <v>75250</v>
      </c>
      <c r="L13" s="216" t="s">
        <v>16</v>
      </c>
    </row>
    <row r="14" spans="1:24" s="18" customFormat="1" ht="29.1" customHeight="1">
      <c r="A14" s="143" t="s">
        <v>312</v>
      </c>
      <c r="B14" s="144"/>
      <c r="C14" s="214">
        <v>33388783</v>
      </c>
      <c r="D14" s="217">
        <v>33388783</v>
      </c>
      <c r="E14" s="216" t="s">
        <v>30</v>
      </c>
      <c r="F14" s="216" t="s">
        <v>30</v>
      </c>
      <c r="G14" s="216" t="s">
        <v>30</v>
      </c>
      <c r="H14" s="217">
        <v>24137068</v>
      </c>
      <c r="I14" s="217">
        <v>2964131</v>
      </c>
      <c r="J14" s="217">
        <v>6204016</v>
      </c>
      <c r="K14" s="217">
        <v>83568</v>
      </c>
      <c r="L14" s="216" t="s">
        <v>30</v>
      </c>
    </row>
    <row r="15" spans="1:24" ht="29.1" customHeight="1">
      <c r="A15" s="145" t="s">
        <v>313</v>
      </c>
      <c r="B15" s="146"/>
      <c r="C15" s="218">
        <v>35945567</v>
      </c>
      <c r="D15" s="219">
        <v>35945567</v>
      </c>
      <c r="E15" s="220" t="s">
        <v>16</v>
      </c>
      <c r="F15" s="220" t="s">
        <v>16</v>
      </c>
      <c r="G15" s="220" t="s">
        <v>16</v>
      </c>
      <c r="H15" s="220">
        <v>35905333</v>
      </c>
      <c r="I15" s="220" t="s">
        <v>16</v>
      </c>
      <c r="J15" s="220" t="s">
        <v>16</v>
      </c>
      <c r="K15" s="220">
        <v>40234</v>
      </c>
      <c r="L15" s="220" t="s">
        <v>16</v>
      </c>
      <c r="M15" s="19">
        <f>SUM(E15:K15)</f>
        <v>35945567</v>
      </c>
      <c r="N15" s="19">
        <f>SUM(D17:D26)</f>
        <v>34901745</v>
      </c>
      <c r="O15" s="19">
        <f t="shared" ref="O15:V15" si="0">SUM(E17:E26)</f>
        <v>0</v>
      </c>
      <c r="P15" s="19">
        <f t="shared" si="0"/>
        <v>0</v>
      </c>
      <c r="Q15" s="19">
        <f t="shared" si="0"/>
        <v>0</v>
      </c>
      <c r="R15" s="19">
        <f t="shared" si="0"/>
        <v>34846551</v>
      </c>
      <c r="S15" s="19">
        <f t="shared" si="0"/>
        <v>0</v>
      </c>
      <c r="T15" s="19">
        <f t="shared" si="0"/>
        <v>0</v>
      </c>
      <c r="U15" s="19">
        <f t="shared" si="0"/>
        <v>55194</v>
      </c>
      <c r="V15" s="19">
        <f t="shared" si="0"/>
        <v>0</v>
      </c>
      <c r="W15" s="19"/>
      <c r="X15" s="19"/>
    </row>
    <row r="16" spans="1:24" s="20" customFormat="1" ht="29.1" customHeight="1">
      <c r="A16" s="145" t="s">
        <v>314</v>
      </c>
      <c r="B16" s="146"/>
      <c r="C16" s="218">
        <v>34901745</v>
      </c>
      <c r="D16" s="219">
        <v>34901745</v>
      </c>
      <c r="E16" s="220" t="s">
        <v>16</v>
      </c>
      <c r="F16" s="220" t="s">
        <v>16</v>
      </c>
      <c r="G16" s="220" t="s">
        <v>16</v>
      </c>
      <c r="H16" s="220">
        <v>34846551</v>
      </c>
      <c r="I16" s="220" t="s">
        <v>16</v>
      </c>
      <c r="J16" s="220" t="s">
        <v>16</v>
      </c>
      <c r="K16" s="220">
        <v>55194</v>
      </c>
      <c r="L16" s="220" t="s">
        <v>16</v>
      </c>
    </row>
    <row r="17" spans="1:14" s="17" customFormat="1" ht="29.1" customHeight="1">
      <c r="A17" s="147" t="s">
        <v>315</v>
      </c>
      <c r="B17" s="148" t="s">
        <v>22</v>
      </c>
      <c r="C17" s="218">
        <v>8371105</v>
      </c>
      <c r="D17" s="219">
        <v>8371105</v>
      </c>
      <c r="E17" s="220" t="s">
        <v>16</v>
      </c>
      <c r="F17" s="220" t="s">
        <v>16</v>
      </c>
      <c r="G17" s="220" t="s">
        <v>16</v>
      </c>
      <c r="H17" s="221">
        <v>8371105</v>
      </c>
      <c r="I17" s="220" t="s">
        <v>16</v>
      </c>
      <c r="J17" s="220" t="s">
        <v>16</v>
      </c>
      <c r="K17" s="220" t="s">
        <v>16</v>
      </c>
      <c r="L17" s="220" t="s">
        <v>16</v>
      </c>
      <c r="M17" s="19">
        <f t="shared" ref="M17:M26" si="1">SUM(E17:K17)</f>
        <v>8371105</v>
      </c>
    </row>
    <row r="18" spans="1:14" s="17" customFormat="1" ht="29.1" customHeight="1">
      <c r="A18" s="147" t="s">
        <v>316</v>
      </c>
      <c r="B18" s="148" t="s">
        <v>23</v>
      </c>
      <c r="C18" s="218">
        <v>9694377</v>
      </c>
      <c r="D18" s="219">
        <v>9694377</v>
      </c>
      <c r="E18" s="220" t="s">
        <v>16</v>
      </c>
      <c r="F18" s="220" t="s">
        <v>16</v>
      </c>
      <c r="G18" s="220" t="s">
        <v>16</v>
      </c>
      <c r="H18" s="221">
        <v>9694377</v>
      </c>
      <c r="I18" s="220" t="s">
        <v>16</v>
      </c>
      <c r="J18" s="220" t="s">
        <v>16</v>
      </c>
      <c r="K18" s="220" t="s">
        <v>16</v>
      </c>
      <c r="L18" s="220" t="s">
        <v>16</v>
      </c>
      <c r="M18" s="19">
        <f t="shared" si="1"/>
        <v>9694377</v>
      </c>
    </row>
    <row r="19" spans="1:14" s="17" customFormat="1" ht="29.1" customHeight="1">
      <c r="A19" s="147" t="s">
        <v>317</v>
      </c>
      <c r="B19" s="148" t="s">
        <v>12</v>
      </c>
      <c r="C19" s="218">
        <v>7751422</v>
      </c>
      <c r="D19" s="219">
        <v>7751422</v>
      </c>
      <c r="E19" s="220" t="s">
        <v>16</v>
      </c>
      <c r="F19" s="220" t="s">
        <v>16</v>
      </c>
      <c r="G19" s="220" t="s">
        <v>16</v>
      </c>
      <c r="H19" s="221">
        <v>7751422</v>
      </c>
      <c r="I19" s="220" t="s">
        <v>16</v>
      </c>
      <c r="J19" s="220" t="s">
        <v>16</v>
      </c>
      <c r="K19" s="220" t="s">
        <v>16</v>
      </c>
      <c r="L19" s="220" t="s">
        <v>16</v>
      </c>
      <c r="M19" s="19">
        <f t="shared" si="1"/>
        <v>7751422</v>
      </c>
    </row>
    <row r="20" spans="1:14" s="17" customFormat="1" ht="29.1" customHeight="1">
      <c r="A20" s="147" t="s">
        <v>318</v>
      </c>
      <c r="B20" s="148" t="s">
        <v>9</v>
      </c>
      <c r="C20" s="218">
        <v>6296365</v>
      </c>
      <c r="D20" s="219">
        <v>6296365</v>
      </c>
      <c r="E20" s="220" t="s">
        <v>16</v>
      </c>
      <c r="F20" s="220" t="s">
        <v>16</v>
      </c>
      <c r="G20" s="220" t="s">
        <v>16</v>
      </c>
      <c r="H20" s="221">
        <v>6296365</v>
      </c>
      <c r="I20" s="220" t="s">
        <v>16</v>
      </c>
      <c r="J20" s="220" t="s">
        <v>16</v>
      </c>
      <c r="K20" s="220" t="s">
        <v>16</v>
      </c>
      <c r="L20" s="220" t="s">
        <v>16</v>
      </c>
      <c r="M20" s="19">
        <f t="shared" si="1"/>
        <v>6296365</v>
      </c>
    </row>
    <row r="21" spans="1:14" s="17" customFormat="1" ht="29.1" customHeight="1">
      <c r="A21" s="147" t="s">
        <v>319</v>
      </c>
      <c r="B21" s="148" t="s">
        <v>296</v>
      </c>
      <c r="C21" s="218">
        <v>1564109</v>
      </c>
      <c r="D21" s="219">
        <v>1564109</v>
      </c>
      <c r="E21" s="220" t="s">
        <v>16</v>
      </c>
      <c r="F21" s="220" t="s">
        <v>16</v>
      </c>
      <c r="G21" s="220" t="s">
        <v>16</v>
      </c>
      <c r="H21" s="220">
        <v>1564109</v>
      </c>
      <c r="I21" s="220" t="s">
        <v>16</v>
      </c>
      <c r="J21" s="220" t="s">
        <v>16</v>
      </c>
      <c r="K21" s="220" t="s">
        <v>16</v>
      </c>
      <c r="L21" s="220" t="s">
        <v>16</v>
      </c>
      <c r="M21" s="19">
        <f t="shared" si="1"/>
        <v>1564109</v>
      </c>
    </row>
    <row r="22" spans="1:14" s="17" customFormat="1" ht="29.1" customHeight="1">
      <c r="A22" s="147" t="s">
        <v>320</v>
      </c>
      <c r="B22" s="148" t="s">
        <v>24</v>
      </c>
      <c r="C22" s="218">
        <v>851132</v>
      </c>
      <c r="D22" s="219">
        <v>851132</v>
      </c>
      <c r="E22" s="220" t="s">
        <v>16</v>
      </c>
      <c r="F22" s="220" t="s">
        <v>16</v>
      </c>
      <c r="G22" s="220" t="s">
        <v>16</v>
      </c>
      <c r="H22" s="219">
        <v>851132</v>
      </c>
      <c r="I22" s="220" t="s">
        <v>16</v>
      </c>
      <c r="J22" s="220" t="s">
        <v>16</v>
      </c>
      <c r="K22" s="220" t="s">
        <v>16</v>
      </c>
      <c r="L22" s="220" t="s">
        <v>16</v>
      </c>
      <c r="M22" s="19">
        <f t="shared" si="1"/>
        <v>851132</v>
      </c>
    </row>
    <row r="23" spans="1:14" s="17" customFormat="1" ht="29.1" customHeight="1">
      <c r="A23" s="147" t="s">
        <v>321</v>
      </c>
      <c r="B23" s="148" t="s">
        <v>13</v>
      </c>
      <c r="C23" s="218">
        <v>214105</v>
      </c>
      <c r="D23" s="219">
        <v>214105</v>
      </c>
      <c r="E23" s="220" t="s">
        <v>16</v>
      </c>
      <c r="F23" s="220" t="s">
        <v>16</v>
      </c>
      <c r="G23" s="220" t="s">
        <v>16</v>
      </c>
      <c r="H23" s="220">
        <v>214105</v>
      </c>
      <c r="I23" s="220" t="s">
        <v>16</v>
      </c>
      <c r="J23" s="220" t="s">
        <v>16</v>
      </c>
      <c r="K23" s="220" t="s">
        <v>16</v>
      </c>
      <c r="L23" s="220" t="s">
        <v>16</v>
      </c>
      <c r="M23" s="19">
        <f t="shared" si="1"/>
        <v>214105</v>
      </c>
    </row>
    <row r="24" spans="1:14" s="17" customFormat="1" ht="29.1" customHeight="1">
      <c r="A24" s="147" t="s">
        <v>322</v>
      </c>
      <c r="B24" s="148" t="s">
        <v>14</v>
      </c>
      <c r="C24" s="218">
        <v>-1591</v>
      </c>
      <c r="D24" s="219">
        <v>-1591</v>
      </c>
      <c r="E24" s="220" t="s">
        <v>16</v>
      </c>
      <c r="F24" s="220" t="s">
        <v>16</v>
      </c>
      <c r="G24" s="220" t="s">
        <v>16</v>
      </c>
      <c r="H24" s="220">
        <v>-1591</v>
      </c>
      <c r="I24" s="220" t="s">
        <v>16</v>
      </c>
      <c r="J24" s="220" t="s">
        <v>16</v>
      </c>
      <c r="K24" s="220" t="s">
        <v>16</v>
      </c>
      <c r="L24" s="220" t="s">
        <v>16</v>
      </c>
      <c r="M24" s="19">
        <f t="shared" si="1"/>
        <v>-1591</v>
      </c>
    </row>
    <row r="25" spans="1:14" s="17" customFormat="1" ht="29.1" customHeight="1">
      <c r="A25" s="147" t="s">
        <v>323</v>
      </c>
      <c r="B25" s="149" t="s">
        <v>15</v>
      </c>
      <c r="C25" s="218">
        <v>55194</v>
      </c>
      <c r="D25" s="219">
        <v>55194</v>
      </c>
      <c r="E25" s="220" t="s">
        <v>16</v>
      </c>
      <c r="F25" s="220" t="s">
        <v>30</v>
      </c>
      <c r="G25" s="220" t="s">
        <v>16</v>
      </c>
      <c r="H25" s="220" t="s">
        <v>16</v>
      </c>
      <c r="I25" s="220" t="s">
        <v>16</v>
      </c>
      <c r="J25" s="220" t="s">
        <v>16</v>
      </c>
      <c r="K25" s="220">
        <v>55194</v>
      </c>
      <c r="L25" s="220" t="s">
        <v>16</v>
      </c>
      <c r="M25" s="19">
        <f t="shared" si="1"/>
        <v>55194</v>
      </c>
    </row>
    <row r="26" spans="1:14" s="17" customFormat="1" ht="29.1" customHeight="1" thickBot="1">
      <c r="A26" s="150" t="s">
        <v>324</v>
      </c>
      <c r="B26" s="151" t="s">
        <v>297</v>
      </c>
      <c r="C26" s="222">
        <v>105527</v>
      </c>
      <c r="D26" s="223">
        <v>105527</v>
      </c>
      <c r="E26" s="224" t="s">
        <v>16</v>
      </c>
      <c r="F26" s="224" t="s">
        <v>16</v>
      </c>
      <c r="G26" s="224" t="s">
        <v>16</v>
      </c>
      <c r="H26" s="223">
        <v>105527</v>
      </c>
      <c r="I26" s="224" t="s">
        <v>16</v>
      </c>
      <c r="J26" s="224" t="s">
        <v>16</v>
      </c>
      <c r="K26" s="224" t="s">
        <v>16</v>
      </c>
      <c r="L26" s="224" t="s">
        <v>16</v>
      </c>
      <c r="M26" s="19">
        <f t="shared" si="1"/>
        <v>105527</v>
      </c>
    </row>
    <row r="27" spans="1:14" s="171" customFormat="1" ht="15" customHeight="1">
      <c r="A27" s="152" t="s">
        <v>280</v>
      </c>
      <c r="B27" s="152"/>
      <c r="C27" s="169"/>
      <c r="D27" s="169"/>
      <c r="E27" s="155"/>
      <c r="F27" s="155"/>
      <c r="G27" s="155" t="s">
        <v>6</v>
      </c>
      <c r="H27" s="147"/>
      <c r="I27" s="147"/>
      <c r="J27" s="147"/>
      <c r="K27" s="147"/>
      <c r="L27" s="147"/>
      <c r="M27" s="170"/>
      <c r="N27" s="170"/>
    </row>
    <row r="28" spans="1:14" s="171" customFormat="1" ht="15" customHeight="1">
      <c r="A28" s="153" t="s">
        <v>325</v>
      </c>
      <c r="B28" s="154"/>
      <c r="C28" s="154"/>
      <c r="D28" s="154"/>
      <c r="E28" s="154"/>
      <c r="F28" s="155"/>
      <c r="G28" s="155" t="s">
        <v>326</v>
      </c>
      <c r="H28" s="172"/>
      <c r="I28" s="172"/>
      <c r="J28" s="172"/>
      <c r="K28" s="172"/>
      <c r="L28" s="172"/>
      <c r="M28" s="170"/>
      <c r="N28" s="170"/>
    </row>
    <row r="29" spans="1:14" s="171" customFormat="1" ht="15" customHeight="1">
      <c r="A29" s="155"/>
      <c r="B29" s="155"/>
      <c r="C29" s="155"/>
      <c r="D29" s="155"/>
      <c r="E29" s="155"/>
      <c r="F29" s="154"/>
      <c r="G29" s="155" t="s">
        <v>25</v>
      </c>
      <c r="H29" s="172"/>
      <c r="I29" s="172"/>
      <c r="J29" s="172"/>
      <c r="K29" s="172"/>
      <c r="L29" s="172"/>
    </row>
    <row r="30" spans="1:14" s="140" customFormat="1"/>
    <row r="31" spans="1:14" s="140" customFormat="1"/>
    <row r="32" spans="1:14" s="140" customFormat="1"/>
    <row r="33" s="140" customFormat="1"/>
  </sheetData>
  <sheetProtection formatCells="0" formatRows="0" insertRows="0" deleteRows="0"/>
  <mergeCells count="7">
    <mergeCell ref="A2:F2"/>
    <mergeCell ref="G2:L2"/>
    <mergeCell ref="A4:B6"/>
    <mergeCell ref="C4:C5"/>
    <mergeCell ref="D4:F4"/>
    <mergeCell ref="L4:L5"/>
    <mergeCell ref="G4:K4"/>
  </mergeCells>
  <phoneticPr fontId="2" type="noConversion"/>
  <pageMargins left="0.6692913385826772" right="0.6692913385826772" top="0.6692913385826772" bottom="0.6692913385826772" header="0.27559055118110237" footer="0.27559055118110237"/>
  <pageSetup paperSize="9" firstPageNumber="214"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0"/>
  <sheetViews>
    <sheetView showGridLines="0" view="pageBreakPreview" zoomScaleNormal="130" zoomScaleSheetLayoutView="100" workbookViewId="0">
      <pane xSplit="1" ySplit="7" topLeftCell="B14" activePane="bottomRight" state="frozen"/>
      <selection pane="topRight"/>
      <selection pane="bottomLeft"/>
      <selection pane="bottomRight"/>
    </sheetView>
  </sheetViews>
  <sheetFormatPr defaultRowHeight="12.75"/>
  <cols>
    <col min="1" max="1" width="13.625" style="321" customWidth="1"/>
    <col min="2" max="8" width="10.625" style="4" customWidth="1"/>
    <col min="9" max="9" width="9.125" style="4" customWidth="1"/>
    <col min="10" max="10" width="14.125" style="4" customWidth="1"/>
    <col min="11" max="11" width="9.125" style="4" customWidth="1"/>
    <col min="12" max="12" width="9.625" style="4" customWidth="1"/>
    <col min="13" max="17" width="9.125" style="4" customWidth="1"/>
    <col min="18" max="16384" width="9" style="4"/>
  </cols>
  <sheetData>
    <row r="1" spans="1:19" s="321" customFormat="1" ht="18" customHeight="1">
      <c r="A1" s="100" t="s">
        <v>291</v>
      </c>
      <c r="B1" s="100"/>
      <c r="C1" s="100"/>
      <c r="D1" s="100"/>
      <c r="E1" s="100"/>
      <c r="F1" s="320"/>
      <c r="G1" s="320"/>
      <c r="H1" s="320"/>
      <c r="I1" s="320"/>
      <c r="J1" s="320"/>
      <c r="K1" s="320"/>
      <c r="L1" s="320"/>
      <c r="M1" s="320"/>
      <c r="N1" s="320"/>
      <c r="O1" s="320"/>
      <c r="P1" s="100"/>
      <c r="Q1" s="175" t="s">
        <v>0</v>
      </c>
    </row>
    <row r="2" spans="1:19" s="287" customFormat="1" ht="23.1" customHeight="1">
      <c r="A2" s="337" t="s">
        <v>452</v>
      </c>
      <c r="B2" s="337"/>
      <c r="C2" s="337"/>
      <c r="D2" s="337"/>
      <c r="E2" s="337"/>
      <c r="F2" s="337"/>
      <c r="G2" s="337"/>
      <c r="H2" s="337"/>
      <c r="I2" s="337" t="s">
        <v>200</v>
      </c>
      <c r="J2" s="337"/>
      <c r="K2" s="337"/>
      <c r="L2" s="337"/>
      <c r="M2" s="337"/>
      <c r="N2" s="337"/>
      <c r="O2" s="337"/>
      <c r="P2" s="337"/>
      <c r="Q2" s="337"/>
    </row>
    <row r="3" spans="1:19" s="321" customFormat="1" ht="18" customHeight="1">
      <c r="A3" s="336" t="s">
        <v>754</v>
      </c>
      <c r="B3" s="336"/>
      <c r="C3" s="336"/>
      <c r="D3" s="336"/>
      <c r="E3" s="336"/>
      <c r="F3" s="336"/>
      <c r="G3" s="336"/>
      <c r="H3" s="336"/>
      <c r="I3" s="336" t="s">
        <v>199</v>
      </c>
      <c r="J3" s="336"/>
      <c r="K3" s="336"/>
      <c r="L3" s="336"/>
      <c r="M3" s="336"/>
      <c r="N3" s="336"/>
      <c r="O3" s="336"/>
      <c r="P3" s="336"/>
      <c r="Q3" s="336"/>
    </row>
    <row r="4" spans="1:19" s="321" customFormat="1" ht="15" customHeight="1" thickBot="1">
      <c r="A4" s="173"/>
      <c r="B4" s="102"/>
      <c r="C4" s="102"/>
      <c r="D4" s="102"/>
      <c r="E4" s="102"/>
      <c r="F4" s="102"/>
      <c r="G4" s="102"/>
      <c r="H4" s="102" t="s">
        <v>298</v>
      </c>
      <c r="I4" s="101"/>
      <c r="J4" s="101"/>
      <c r="K4" s="101"/>
      <c r="L4" s="101"/>
      <c r="M4" s="101"/>
      <c r="N4" s="101"/>
      <c r="O4" s="106"/>
      <c r="P4" s="106"/>
      <c r="Q4" s="104" t="s">
        <v>198</v>
      </c>
    </row>
    <row r="5" spans="1:19" s="321" customFormat="1" ht="18" customHeight="1">
      <c r="A5" s="386" t="s">
        <v>428</v>
      </c>
      <c r="B5" s="389" t="s">
        <v>292</v>
      </c>
      <c r="C5" s="391" t="s">
        <v>429</v>
      </c>
      <c r="D5" s="392"/>
      <c r="E5" s="392"/>
      <c r="F5" s="392"/>
      <c r="G5" s="392"/>
      <c r="H5" s="392"/>
      <c r="I5" s="392" t="s">
        <v>197</v>
      </c>
      <c r="J5" s="392"/>
      <c r="K5" s="392"/>
      <c r="L5" s="392"/>
      <c r="M5" s="392"/>
      <c r="N5" s="393"/>
      <c r="O5" s="394" t="s">
        <v>430</v>
      </c>
      <c r="P5" s="384" t="s">
        <v>431</v>
      </c>
      <c r="Q5" s="384" t="s">
        <v>432</v>
      </c>
    </row>
    <row r="6" spans="1:19" s="321" customFormat="1" ht="27.95" customHeight="1">
      <c r="A6" s="387"/>
      <c r="B6" s="390"/>
      <c r="C6" s="136" t="s">
        <v>433</v>
      </c>
      <c r="D6" s="136" t="s">
        <v>434</v>
      </c>
      <c r="E6" s="132" t="s">
        <v>435</v>
      </c>
      <c r="F6" s="132" t="s">
        <v>436</v>
      </c>
      <c r="G6" s="137" t="s">
        <v>437</v>
      </c>
      <c r="H6" s="300" t="s">
        <v>438</v>
      </c>
      <c r="I6" s="136" t="s">
        <v>439</v>
      </c>
      <c r="J6" s="300" t="s">
        <v>440</v>
      </c>
      <c r="K6" s="300" t="s">
        <v>441</v>
      </c>
      <c r="L6" s="300" t="s">
        <v>442</v>
      </c>
      <c r="M6" s="137" t="s">
        <v>443</v>
      </c>
      <c r="N6" s="137" t="s">
        <v>444</v>
      </c>
      <c r="O6" s="357"/>
      <c r="P6" s="385"/>
      <c r="Q6" s="385"/>
    </row>
    <row r="7" spans="1:19" s="127" customFormat="1" ht="50.1" customHeight="1" thickBot="1">
      <c r="A7" s="388"/>
      <c r="B7" s="176" t="s">
        <v>196</v>
      </c>
      <c r="C7" s="177" t="s">
        <v>195</v>
      </c>
      <c r="D7" s="177" t="s">
        <v>194</v>
      </c>
      <c r="E7" s="177" t="s">
        <v>193</v>
      </c>
      <c r="F7" s="177" t="s">
        <v>90</v>
      </c>
      <c r="G7" s="178" t="s">
        <v>192</v>
      </c>
      <c r="H7" s="178" t="s">
        <v>88</v>
      </c>
      <c r="I7" s="177" t="s">
        <v>191</v>
      </c>
      <c r="J7" s="178" t="s">
        <v>86</v>
      </c>
      <c r="K7" s="178" t="s">
        <v>85</v>
      </c>
      <c r="L7" s="178" t="s">
        <v>84</v>
      </c>
      <c r="M7" s="178" t="s">
        <v>190</v>
      </c>
      <c r="N7" s="178" t="s">
        <v>189</v>
      </c>
      <c r="O7" s="178" t="s">
        <v>188</v>
      </c>
      <c r="P7" s="179" t="s">
        <v>187</v>
      </c>
      <c r="Q7" s="179" t="s">
        <v>186</v>
      </c>
    </row>
    <row r="8" spans="1:19" ht="23.1" customHeight="1">
      <c r="A8" s="103" t="s">
        <v>484</v>
      </c>
      <c r="B8" s="38">
        <v>49223421</v>
      </c>
      <c r="C8" s="37">
        <v>42611838</v>
      </c>
      <c r="D8" s="37">
        <v>21101232</v>
      </c>
      <c r="E8" s="37" t="s">
        <v>16</v>
      </c>
      <c r="F8" s="37">
        <v>1494232</v>
      </c>
      <c r="G8" s="37">
        <v>1325254</v>
      </c>
      <c r="H8" s="37" t="s">
        <v>16</v>
      </c>
      <c r="I8" s="37">
        <v>148694</v>
      </c>
      <c r="J8" s="37">
        <v>1000000</v>
      </c>
      <c r="K8" s="37">
        <v>9677697</v>
      </c>
      <c r="L8" s="37">
        <v>55434</v>
      </c>
      <c r="M8" s="37">
        <v>7475000</v>
      </c>
      <c r="N8" s="37">
        <v>334296</v>
      </c>
      <c r="O8" s="37">
        <v>2192785</v>
      </c>
      <c r="P8" s="37">
        <v>4408796</v>
      </c>
      <c r="Q8" s="37">
        <v>10000</v>
      </c>
      <c r="R8" s="34"/>
      <c r="S8" s="34"/>
    </row>
    <row r="9" spans="1:19" ht="23.1" customHeight="1">
      <c r="A9" s="103" t="s">
        <v>485</v>
      </c>
      <c r="B9" s="38">
        <v>49652939</v>
      </c>
      <c r="C9" s="37">
        <v>48830414</v>
      </c>
      <c r="D9" s="37">
        <v>21795752</v>
      </c>
      <c r="E9" s="37" t="s">
        <v>16</v>
      </c>
      <c r="F9" s="37">
        <v>1433064</v>
      </c>
      <c r="G9" s="37">
        <v>1266037</v>
      </c>
      <c r="H9" s="37" t="s">
        <v>16</v>
      </c>
      <c r="I9" s="37">
        <v>248170</v>
      </c>
      <c r="J9" s="37">
        <v>4311446</v>
      </c>
      <c r="K9" s="37">
        <v>13129079</v>
      </c>
      <c r="L9" s="37">
        <v>38233</v>
      </c>
      <c r="M9" s="37">
        <v>6250000</v>
      </c>
      <c r="N9" s="37">
        <v>358635</v>
      </c>
      <c r="O9" s="37">
        <v>1297682</v>
      </c>
      <c r="P9" s="37">
        <v>-475156</v>
      </c>
      <c r="Q9" s="37" t="s">
        <v>16</v>
      </c>
      <c r="R9" s="34"/>
      <c r="S9" s="34"/>
    </row>
    <row r="10" spans="1:19" ht="23.1" customHeight="1">
      <c r="A10" s="103" t="s">
        <v>486</v>
      </c>
      <c r="B10" s="38">
        <v>96891852</v>
      </c>
      <c r="C10" s="37">
        <v>52118627</v>
      </c>
      <c r="D10" s="37">
        <v>20913621</v>
      </c>
      <c r="E10" s="37" t="s">
        <v>16</v>
      </c>
      <c r="F10" s="37">
        <v>1370386</v>
      </c>
      <c r="G10" s="37">
        <v>1282663</v>
      </c>
      <c r="H10" s="37" t="s">
        <v>16</v>
      </c>
      <c r="I10" s="37">
        <v>986104</v>
      </c>
      <c r="J10" s="37">
        <v>3890504</v>
      </c>
      <c r="K10" s="37">
        <v>15855399</v>
      </c>
      <c r="L10" s="37">
        <v>37810</v>
      </c>
      <c r="M10" s="37">
        <v>7100000</v>
      </c>
      <c r="N10" s="37">
        <v>682139</v>
      </c>
      <c r="O10" s="37">
        <v>804397</v>
      </c>
      <c r="P10" s="37">
        <v>43906676</v>
      </c>
      <c r="Q10" s="37">
        <v>62151</v>
      </c>
      <c r="R10" s="34"/>
      <c r="S10" s="34"/>
    </row>
    <row r="11" spans="1:19" ht="23.1" customHeight="1">
      <c r="A11" s="103" t="s">
        <v>487</v>
      </c>
      <c r="B11" s="38">
        <v>117634063</v>
      </c>
      <c r="C11" s="37">
        <v>55062053</v>
      </c>
      <c r="D11" s="37">
        <v>25493722</v>
      </c>
      <c r="E11" s="37" t="s">
        <v>16</v>
      </c>
      <c r="F11" s="37">
        <v>1458691</v>
      </c>
      <c r="G11" s="37">
        <v>1590333</v>
      </c>
      <c r="H11" s="37" t="s">
        <v>16</v>
      </c>
      <c r="I11" s="37">
        <v>229365</v>
      </c>
      <c r="J11" s="37">
        <v>800848</v>
      </c>
      <c r="K11" s="37">
        <v>16136049</v>
      </c>
      <c r="L11" s="37">
        <v>67775</v>
      </c>
      <c r="M11" s="37">
        <v>9000000</v>
      </c>
      <c r="N11" s="37">
        <v>285269</v>
      </c>
      <c r="O11" s="37">
        <v>894741</v>
      </c>
      <c r="P11" s="37">
        <v>61677270</v>
      </c>
      <c r="Q11" s="37" t="s">
        <v>16</v>
      </c>
      <c r="R11" s="34"/>
      <c r="S11" s="34"/>
    </row>
    <row r="12" spans="1:19" ht="23.1" customHeight="1">
      <c r="A12" s="103" t="s">
        <v>488</v>
      </c>
      <c r="B12" s="38">
        <v>141076939</v>
      </c>
      <c r="C12" s="37">
        <v>67154302</v>
      </c>
      <c r="D12" s="37">
        <v>31529757</v>
      </c>
      <c r="E12" s="37" t="s">
        <v>16</v>
      </c>
      <c r="F12" s="37">
        <v>1444022</v>
      </c>
      <c r="G12" s="37">
        <v>1464922</v>
      </c>
      <c r="H12" s="37" t="s">
        <v>16</v>
      </c>
      <c r="I12" s="37">
        <v>431176</v>
      </c>
      <c r="J12" s="37">
        <v>1784145</v>
      </c>
      <c r="K12" s="37">
        <v>20105451</v>
      </c>
      <c r="L12" s="37">
        <v>28834</v>
      </c>
      <c r="M12" s="37">
        <v>10000000</v>
      </c>
      <c r="N12" s="37">
        <v>365997</v>
      </c>
      <c r="O12" s="37">
        <v>772647</v>
      </c>
      <c r="P12" s="37">
        <v>73149989</v>
      </c>
      <c r="Q12" s="37" t="s">
        <v>16</v>
      </c>
      <c r="R12" s="34"/>
      <c r="S12" s="34"/>
    </row>
    <row r="13" spans="1:19" ht="23.1" customHeight="1">
      <c r="A13" s="103" t="s">
        <v>489</v>
      </c>
      <c r="B13" s="38">
        <v>110251328</v>
      </c>
      <c r="C13" s="37">
        <v>71049331</v>
      </c>
      <c r="D13" s="37">
        <v>34239033</v>
      </c>
      <c r="E13" s="37" t="s">
        <v>16</v>
      </c>
      <c r="F13" s="37">
        <v>1463790</v>
      </c>
      <c r="G13" s="37">
        <v>1552385</v>
      </c>
      <c r="H13" s="37" t="s">
        <v>16</v>
      </c>
      <c r="I13" s="37">
        <v>490112</v>
      </c>
      <c r="J13" s="37">
        <v>6114850</v>
      </c>
      <c r="K13" s="37">
        <v>16747053</v>
      </c>
      <c r="L13" s="37">
        <v>166858</v>
      </c>
      <c r="M13" s="37">
        <v>9500000</v>
      </c>
      <c r="N13" s="37">
        <v>775251</v>
      </c>
      <c r="O13" s="37">
        <v>379635</v>
      </c>
      <c r="P13" s="37">
        <v>38822361</v>
      </c>
      <c r="Q13" s="37" t="s">
        <v>16</v>
      </c>
      <c r="R13" s="34"/>
      <c r="S13" s="34"/>
    </row>
    <row r="14" spans="1:19" ht="23.1" customHeight="1">
      <c r="A14" s="103" t="s">
        <v>490</v>
      </c>
      <c r="B14" s="38">
        <v>126769299</v>
      </c>
      <c r="C14" s="37">
        <v>70498484</v>
      </c>
      <c r="D14" s="37">
        <v>38040148</v>
      </c>
      <c r="E14" s="37" t="s">
        <v>16</v>
      </c>
      <c r="F14" s="37">
        <v>1428596</v>
      </c>
      <c r="G14" s="37">
        <v>1882548</v>
      </c>
      <c r="H14" s="37" t="s">
        <v>16</v>
      </c>
      <c r="I14" s="37">
        <v>138878</v>
      </c>
      <c r="J14" s="37">
        <v>3835198</v>
      </c>
      <c r="K14" s="37">
        <v>14185752</v>
      </c>
      <c r="L14" s="37">
        <v>141343</v>
      </c>
      <c r="M14" s="37">
        <v>10000000</v>
      </c>
      <c r="N14" s="37">
        <v>846020</v>
      </c>
      <c r="O14" s="37">
        <v>270082</v>
      </c>
      <c r="P14" s="37">
        <v>56000735</v>
      </c>
      <c r="Q14" s="37" t="s">
        <v>16</v>
      </c>
      <c r="R14" s="34"/>
      <c r="S14" s="34"/>
    </row>
    <row r="15" spans="1:19" ht="23.1" customHeight="1">
      <c r="A15" s="103" t="s">
        <v>491</v>
      </c>
      <c r="B15" s="38">
        <v>123282055</v>
      </c>
      <c r="C15" s="37">
        <v>62693353</v>
      </c>
      <c r="D15" s="37">
        <v>37318628</v>
      </c>
      <c r="E15" s="37" t="s">
        <v>16</v>
      </c>
      <c r="F15" s="37">
        <v>1276967</v>
      </c>
      <c r="G15" s="37">
        <v>1769625</v>
      </c>
      <c r="H15" s="37" t="s">
        <v>16</v>
      </c>
      <c r="I15" s="37">
        <v>216145</v>
      </c>
      <c r="J15" s="37">
        <v>211207</v>
      </c>
      <c r="K15" s="37">
        <v>13277511</v>
      </c>
      <c r="L15" s="37">
        <v>8277</v>
      </c>
      <c r="M15" s="37">
        <v>8000000</v>
      </c>
      <c r="N15" s="37">
        <v>614993</v>
      </c>
      <c r="O15" s="37">
        <v>389270</v>
      </c>
      <c r="P15" s="37">
        <v>60199432</v>
      </c>
      <c r="Q15" s="37" t="s">
        <v>16</v>
      </c>
      <c r="R15" s="34"/>
      <c r="S15" s="34"/>
    </row>
    <row r="16" spans="1:19" ht="23.1" customHeight="1">
      <c r="A16" s="103" t="s">
        <v>492</v>
      </c>
      <c r="B16" s="38">
        <v>178805792.92199996</v>
      </c>
      <c r="C16" s="37">
        <v>93413889</v>
      </c>
      <c r="D16" s="37">
        <v>54474011.128999993</v>
      </c>
      <c r="E16" s="37">
        <v>14.808000000000002</v>
      </c>
      <c r="F16" s="37">
        <v>1362151.5060000001</v>
      </c>
      <c r="G16" s="37">
        <v>1591338.7480000001</v>
      </c>
      <c r="H16" s="37" t="s">
        <v>16</v>
      </c>
      <c r="I16" s="37">
        <v>349774.77</v>
      </c>
      <c r="J16" s="37">
        <v>5022444.8649999993</v>
      </c>
      <c r="K16" s="37">
        <v>13696531.697000001</v>
      </c>
      <c r="L16" s="37">
        <v>93121.921000000002</v>
      </c>
      <c r="M16" s="37">
        <v>12000000</v>
      </c>
      <c r="N16" s="37">
        <v>4824499.0189999994</v>
      </c>
      <c r="O16" s="37">
        <v>2054625</v>
      </c>
      <c r="P16" s="37">
        <v>83337279</v>
      </c>
      <c r="Q16" s="37" t="s">
        <v>16</v>
      </c>
      <c r="R16" s="34"/>
      <c r="S16" s="34"/>
    </row>
    <row r="17" spans="1:18" s="35" customFormat="1" ht="23.1" customHeight="1">
      <c r="A17" s="103" t="s">
        <v>414</v>
      </c>
      <c r="B17" s="38">
        <v>164962078</v>
      </c>
      <c r="C17" s="44">
        <f>SUM(D17:N17)</f>
        <v>95230663.544</v>
      </c>
      <c r="D17" s="37">
        <f>SUM(D18:D29)</f>
        <v>54855276.798999995</v>
      </c>
      <c r="E17" s="37">
        <f t="shared" ref="E17:P17" si="0">SUM(E18:E29)</f>
        <v>277.45199999999994</v>
      </c>
      <c r="F17" s="37">
        <f t="shared" si="0"/>
        <v>1728364.0640000002</v>
      </c>
      <c r="G17" s="37">
        <f t="shared" si="0"/>
        <v>3251498.9010000001</v>
      </c>
      <c r="H17" s="37" t="s">
        <v>427</v>
      </c>
      <c r="I17" s="37">
        <f t="shared" si="0"/>
        <v>265094.28399999999</v>
      </c>
      <c r="J17" s="37">
        <f t="shared" si="0"/>
        <v>5426475.142</v>
      </c>
      <c r="K17" s="37">
        <f t="shared" si="0"/>
        <v>12036358.032999998</v>
      </c>
      <c r="L17" s="37">
        <f t="shared" si="0"/>
        <v>194168.88800000001</v>
      </c>
      <c r="M17" s="37">
        <f t="shared" si="0"/>
        <v>15000000</v>
      </c>
      <c r="N17" s="37">
        <f t="shared" si="0"/>
        <v>2473149.9809999997</v>
      </c>
      <c r="O17" s="37">
        <v>1846657.9580000001</v>
      </c>
      <c r="P17" s="37">
        <f t="shared" si="0"/>
        <v>67884756</v>
      </c>
      <c r="Q17" s="37" t="s">
        <v>427</v>
      </c>
      <c r="R17" s="34"/>
    </row>
    <row r="18" spans="1:18" ht="23.1" customHeight="1">
      <c r="A18" s="128" t="s">
        <v>415</v>
      </c>
      <c r="B18" s="38">
        <f>SUM(C18,O18:Q18)</f>
        <v>23369871.006000001</v>
      </c>
      <c r="C18" s="44">
        <f t="shared" ref="C18:C29" si="1">SUM(D18:N18)</f>
        <v>10095740.006000001</v>
      </c>
      <c r="D18" s="37">
        <v>3400133.8859999999</v>
      </c>
      <c r="E18" s="37" t="s">
        <v>751</v>
      </c>
      <c r="F18" s="37">
        <v>28585.210999999999</v>
      </c>
      <c r="G18" s="37">
        <v>82586.811000000002</v>
      </c>
      <c r="H18" s="37" t="s">
        <v>65</v>
      </c>
      <c r="I18" s="37">
        <v>22479.531999999999</v>
      </c>
      <c r="J18" s="37" t="s">
        <v>527</v>
      </c>
      <c r="K18" s="37">
        <v>1440902.4210000001</v>
      </c>
      <c r="L18" s="37">
        <v>710</v>
      </c>
      <c r="M18" s="37">
        <v>5000000</v>
      </c>
      <c r="N18" s="37">
        <v>120342.145</v>
      </c>
      <c r="O18" s="37">
        <v>540933</v>
      </c>
      <c r="P18" s="37">
        <v>12733198</v>
      </c>
      <c r="Q18" s="37" t="s">
        <v>65</v>
      </c>
      <c r="R18" s="36"/>
    </row>
    <row r="19" spans="1:18" ht="23.1" customHeight="1">
      <c r="A19" s="128" t="s">
        <v>416</v>
      </c>
      <c r="B19" s="38">
        <f>SUM(C19,O19:Q19)</f>
        <v>8227459.8629999999</v>
      </c>
      <c r="C19" s="44">
        <f t="shared" si="1"/>
        <v>3152906.8629999999</v>
      </c>
      <c r="D19" s="37">
        <v>2399440.5389999999</v>
      </c>
      <c r="E19" s="37" t="s">
        <v>751</v>
      </c>
      <c r="F19" s="37">
        <v>37571.843999999997</v>
      </c>
      <c r="G19" s="37">
        <v>150890.93100000001</v>
      </c>
      <c r="H19" s="37" t="s">
        <v>65</v>
      </c>
      <c r="I19" s="37">
        <v>10958.964</v>
      </c>
      <c r="J19" s="37" t="s">
        <v>527</v>
      </c>
      <c r="K19" s="37">
        <v>508819.80499999999</v>
      </c>
      <c r="L19" s="37">
        <v>2351</v>
      </c>
      <c r="M19" s="37" t="s">
        <v>527</v>
      </c>
      <c r="N19" s="37">
        <v>42873.78</v>
      </c>
      <c r="O19" s="37">
        <v>61951</v>
      </c>
      <c r="P19" s="37">
        <v>5012602</v>
      </c>
      <c r="Q19" s="37" t="s">
        <v>65</v>
      </c>
      <c r="R19" s="36"/>
    </row>
    <row r="20" spans="1:18" ht="23.1" customHeight="1">
      <c r="A20" s="128" t="s">
        <v>417</v>
      </c>
      <c r="B20" s="38">
        <f t="shared" ref="B20:B28" si="2">SUM(C20,O20:Q20)</f>
        <v>9602141.7569999993</v>
      </c>
      <c r="C20" s="44">
        <f t="shared" si="1"/>
        <v>5568133.7570000002</v>
      </c>
      <c r="D20" s="37">
        <v>2884899.7609999999</v>
      </c>
      <c r="E20" s="37">
        <v>6.0270000000000001</v>
      </c>
      <c r="F20" s="37">
        <v>69181.251000000004</v>
      </c>
      <c r="G20" s="37">
        <v>170129.139</v>
      </c>
      <c r="H20" s="37" t="s">
        <v>65</v>
      </c>
      <c r="I20" s="37">
        <v>12886.578</v>
      </c>
      <c r="J20" s="37">
        <v>10000</v>
      </c>
      <c r="K20" s="37">
        <v>1764456.0179999999</v>
      </c>
      <c r="L20" s="37">
        <v>179131.633</v>
      </c>
      <c r="M20" s="37" t="s">
        <v>527</v>
      </c>
      <c r="N20" s="37">
        <v>477443.35</v>
      </c>
      <c r="O20" s="37">
        <v>50927</v>
      </c>
      <c r="P20" s="37">
        <v>3983081</v>
      </c>
      <c r="Q20" s="37" t="s">
        <v>65</v>
      </c>
      <c r="R20" s="36"/>
    </row>
    <row r="21" spans="1:18" ht="23.1" customHeight="1">
      <c r="A21" s="128" t="s">
        <v>418</v>
      </c>
      <c r="B21" s="38">
        <f t="shared" si="2"/>
        <v>19338551.688000001</v>
      </c>
      <c r="C21" s="44">
        <f t="shared" si="1"/>
        <v>6088242.6879999992</v>
      </c>
      <c r="D21" s="37">
        <v>4942294.0939999996</v>
      </c>
      <c r="E21" s="37" t="s">
        <v>751</v>
      </c>
      <c r="F21" s="37">
        <v>91281.726999999999</v>
      </c>
      <c r="G21" s="37">
        <v>203935.59700000001</v>
      </c>
      <c r="H21" s="37" t="s">
        <v>65</v>
      </c>
      <c r="I21" s="37">
        <v>12358.531999999999</v>
      </c>
      <c r="J21" s="37" t="s">
        <v>527</v>
      </c>
      <c r="K21" s="37">
        <v>631872.39800000004</v>
      </c>
      <c r="L21" s="37">
        <v>375</v>
      </c>
      <c r="M21" s="37" t="s">
        <v>527</v>
      </c>
      <c r="N21" s="37">
        <v>206125.34</v>
      </c>
      <c r="O21" s="37">
        <v>41631</v>
      </c>
      <c r="P21" s="37">
        <v>13208678</v>
      </c>
      <c r="Q21" s="37" t="s">
        <v>65</v>
      </c>
      <c r="R21" s="36"/>
    </row>
    <row r="22" spans="1:18" ht="23.1" customHeight="1">
      <c r="A22" s="128" t="s">
        <v>419</v>
      </c>
      <c r="B22" s="38">
        <f t="shared" si="2"/>
        <v>5987607.1669999994</v>
      </c>
      <c r="C22" s="44">
        <f t="shared" si="1"/>
        <v>7990407.1669999994</v>
      </c>
      <c r="D22" s="37">
        <v>6928479.6490000002</v>
      </c>
      <c r="E22" s="37" t="s">
        <v>751</v>
      </c>
      <c r="F22" s="37">
        <v>133994.50399999999</v>
      </c>
      <c r="G22" s="37">
        <v>219624.946</v>
      </c>
      <c r="H22" s="37" t="s">
        <v>65</v>
      </c>
      <c r="I22" s="37">
        <v>14336.314</v>
      </c>
      <c r="J22" s="37" t="s">
        <v>527</v>
      </c>
      <c r="K22" s="37">
        <v>611753.40099999995</v>
      </c>
      <c r="L22" s="37">
        <v>-55389.705000000002</v>
      </c>
      <c r="M22" s="37" t="s">
        <v>527</v>
      </c>
      <c r="N22" s="37">
        <v>137608.05799999999</v>
      </c>
      <c r="O22" s="37">
        <v>1444637</v>
      </c>
      <c r="P22" s="37">
        <v>-3447437</v>
      </c>
      <c r="Q22" s="37" t="s">
        <v>65</v>
      </c>
      <c r="R22" s="36"/>
    </row>
    <row r="23" spans="1:18" ht="23.1" customHeight="1">
      <c r="A23" s="128" t="s">
        <v>420</v>
      </c>
      <c r="B23" s="38">
        <f t="shared" si="2"/>
        <v>9348042.1600000001</v>
      </c>
      <c r="C23" s="44">
        <f t="shared" si="1"/>
        <v>9009034.1600000001</v>
      </c>
      <c r="D23" s="37">
        <v>7885569.5559999999</v>
      </c>
      <c r="E23" s="37">
        <v>6.0270000000000001</v>
      </c>
      <c r="F23" s="37">
        <v>85697.25</v>
      </c>
      <c r="G23" s="37">
        <v>160344.71299999999</v>
      </c>
      <c r="H23" s="37" t="s">
        <v>65</v>
      </c>
      <c r="I23" s="37">
        <v>32865.347999999998</v>
      </c>
      <c r="J23" s="37" t="s">
        <v>527</v>
      </c>
      <c r="K23" s="37">
        <v>703071.304</v>
      </c>
      <c r="L23" s="37">
        <v>63192.690999999999</v>
      </c>
      <c r="M23" s="37" t="s">
        <v>527</v>
      </c>
      <c r="N23" s="37">
        <v>78287.270999999993</v>
      </c>
      <c r="O23" s="37">
        <v>215602</v>
      </c>
      <c r="P23" s="37">
        <v>123406</v>
      </c>
      <c r="Q23" s="37" t="s">
        <v>65</v>
      </c>
      <c r="R23" s="36"/>
    </row>
    <row r="24" spans="1:18" ht="23.1" customHeight="1">
      <c r="A24" s="128" t="s">
        <v>421</v>
      </c>
      <c r="B24" s="38">
        <f t="shared" si="2"/>
        <v>24047013.105</v>
      </c>
      <c r="C24" s="44">
        <f t="shared" si="1"/>
        <v>4658536.1050000004</v>
      </c>
      <c r="D24" s="37">
        <v>3005336.3339999998</v>
      </c>
      <c r="E24" s="37">
        <v>233.50899999999999</v>
      </c>
      <c r="F24" s="37">
        <v>139662.59700000001</v>
      </c>
      <c r="G24" s="37">
        <v>166183.15299999999</v>
      </c>
      <c r="H24" s="37" t="s">
        <v>65</v>
      </c>
      <c r="I24" s="37">
        <v>30496.16</v>
      </c>
      <c r="J24" s="37" t="s">
        <v>527</v>
      </c>
      <c r="K24" s="37">
        <v>1259917.7250000001</v>
      </c>
      <c r="L24" s="37">
        <v>-52922.690999999999</v>
      </c>
      <c r="M24" s="37" t="s">
        <v>527</v>
      </c>
      <c r="N24" s="37">
        <v>109629.318</v>
      </c>
      <c r="O24" s="37">
        <v>64559</v>
      </c>
      <c r="P24" s="37">
        <v>19323918</v>
      </c>
      <c r="Q24" s="37" t="s">
        <v>65</v>
      </c>
      <c r="R24" s="36"/>
    </row>
    <row r="25" spans="1:18" ht="23.1" customHeight="1">
      <c r="A25" s="128" t="s">
        <v>422</v>
      </c>
      <c r="B25" s="38">
        <f t="shared" si="2"/>
        <v>7037668.5920000002</v>
      </c>
      <c r="C25" s="44">
        <f t="shared" si="1"/>
        <v>4499880.5920000002</v>
      </c>
      <c r="D25" s="37">
        <v>2790947.2209999999</v>
      </c>
      <c r="E25" s="37">
        <v>4.0179999999999998</v>
      </c>
      <c r="F25" s="37">
        <v>310973.02899999998</v>
      </c>
      <c r="G25" s="37">
        <v>541617.88</v>
      </c>
      <c r="H25" s="37" t="s">
        <v>65</v>
      </c>
      <c r="I25" s="37">
        <v>25305.566999999999</v>
      </c>
      <c r="J25" s="37">
        <v>76.13</v>
      </c>
      <c r="K25" s="37">
        <v>741847.20700000005</v>
      </c>
      <c r="L25" s="37">
        <v>-354.22199999999998</v>
      </c>
      <c r="M25" s="37" t="s">
        <v>527</v>
      </c>
      <c r="N25" s="37">
        <v>89463.762000000002</v>
      </c>
      <c r="O25" s="37">
        <v>40642</v>
      </c>
      <c r="P25" s="37">
        <v>2497146</v>
      </c>
      <c r="Q25" s="37" t="s">
        <v>65</v>
      </c>
      <c r="R25" s="36"/>
    </row>
    <row r="26" spans="1:18" ht="23.1" customHeight="1">
      <c r="A26" s="128" t="s">
        <v>423</v>
      </c>
      <c r="B26" s="38">
        <f t="shared" si="2"/>
        <v>6650907.2429999998</v>
      </c>
      <c r="C26" s="44">
        <f t="shared" si="1"/>
        <v>5681514.2429999998</v>
      </c>
      <c r="D26" s="37">
        <v>2847816.82</v>
      </c>
      <c r="E26" s="37">
        <v>2.0089999999999999</v>
      </c>
      <c r="F26" s="37">
        <v>235614.04800000001</v>
      </c>
      <c r="G26" s="37">
        <v>850718.37</v>
      </c>
      <c r="H26" s="37" t="s">
        <v>65</v>
      </c>
      <c r="I26" s="37">
        <v>17438.576000000001</v>
      </c>
      <c r="J26" s="37">
        <v>15204.525</v>
      </c>
      <c r="K26" s="37">
        <v>959759.45</v>
      </c>
      <c r="L26" s="37">
        <v>5980.6819999999998</v>
      </c>
      <c r="M26" s="37" t="s">
        <v>527</v>
      </c>
      <c r="N26" s="37">
        <v>748979.76300000004</v>
      </c>
      <c r="O26" s="37">
        <v>8785</v>
      </c>
      <c r="P26" s="37">
        <v>960608</v>
      </c>
      <c r="Q26" s="37" t="s">
        <v>65</v>
      </c>
      <c r="R26" s="36"/>
    </row>
    <row r="27" spans="1:18" ht="23.1" customHeight="1">
      <c r="A27" s="128" t="s">
        <v>424</v>
      </c>
      <c r="B27" s="38">
        <f t="shared" si="2"/>
        <v>20055813.416000001</v>
      </c>
      <c r="C27" s="44">
        <f t="shared" si="1"/>
        <v>4329150.4159999993</v>
      </c>
      <c r="D27" s="37">
        <v>2704206.4539999999</v>
      </c>
      <c r="E27" s="37">
        <v>2.0089999999999999</v>
      </c>
      <c r="F27" s="37">
        <v>75171.968999999997</v>
      </c>
      <c r="G27" s="37">
        <v>265080.40000000002</v>
      </c>
      <c r="H27" s="37" t="s">
        <v>65</v>
      </c>
      <c r="I27" s="37">
        <v>24121.083999999999</v>
      </c>
      <c r="J27" s="37" t="s">
        <v>527</v>
      </c>
      <c r="K27" s="37">
        <v>1117353.8419999999</v>
      </c>
      <c r="L27" s="37">
        <v>1274</v>
      </c>
      <c r="M27" s="37" t="s">
        <v>527</v>
      </c>
      <c r="N27" s="37">
        <v>141940.658</v>
      </c>
      <c r="O27" s="37">
        <v>-15176</v>
      </c>
      <c r="P27" s="37">
        <v>15741839</v>
      </c>
      <c r="Q27" s="37" t="s">
        <v>65</v>
      </c>
      <c r="R27" s="36"/>
    </row>
    <row r="28" spans="1:18" ht="23.1" customHeight="1">
      <c r="A28" s="128" t="s">
        <v>425</v>
      </c>
      <c r="B28" s="38">
        <f t="shared" si="2"/>
        <v>11117991.646000002</v>
      </c>
      <c r="C28" s="44">
        <f t="shared" si="1"/>
        <v>12750889.646000002</v>
      </c>
      <c r="D28" s="37">
        <v>5116172.682</v>
      </c>
      <c r="E28" s="37">
        <v>2.0089999999999999</v>
      </c>
      <c r="F28" s="37">
        <v>212064.53099999999</v>
      </c>
      <c r="G28" s="37">
        <v>205786.065</v>
      </c>
      <c r="H28" s="37" t="s">
        <v>65</v>
      </c>
      <c r="I28" s="37">
        <v>10423.263000000001</v>
      </c>
      <c r="J28" s="37">
        <v>87.757000000000005</v>
      </c>
      <c r="K28" s="37">
        <v>1122473.2620000001</v>
      </c>
      <c r="L28" s="37">
        <v>325</v>
      </c>
      <c r="M28" s="37">
        <v>6000000</v>
      </c>
      <c r="N28" s="37">
        <v>83555.077000000005</v>
      </c>
      <c r="O28" s="37">
        <v>72625</v>
      </c>
      <c r="P28" s="37">
        <v>-1705523</v>
      </c>
      <c r="Q28" s="37" t="s">
        <v>65</v>
      </c>
      <c r="R28" s="36"/>
    </row>
    <row r="29" spans="1:18" ht="22.5" customHeight="1" thickBot="1">
      <c r="A29" s="174" t="s">
        <v>426</v>
      </c>
      <c r="B29" s="39">
        <f>SUM(C29,O29:Q29)</f>
        <v>20179010.901000001</v>
      </c>
      <c r="C29" s="45">
        <f t="shared" si="1"/>
        <v>21406227.901000001</v>
      </c>
      <c r="D29" s="13">
        <v>9949979.8029999994</v>
      </c>
      <c r="E29" s="13">
        <v>21.844000000000001</v>
      </c>
      <c r="F29" s="13">
        <v>308566.103</v>
      </c>
      <c r="G29" s="13">
        <v>234600.89600000001</v>
      </c>
      <c r="H29" s="13" t="s">
        <v>65</v>
      </c>
      <c r="I29" s="13">
        <v>51424.366000000002</v>
      </c>
      <c r="J29" s="13">
        <v>5401106.7300000004</v>
      </c>
      <c r="K29" s="13">
        <v>1174131.2</v>
      </c>
      <c r="L29" s="13">
        <v>49495.5</v>
      </c>
      <c r="M29" s="13">
        <v>4000000</v>
      </c>
      <c r="N29" s="13">
        <v>236901.459</v>
      </c>
      <c r="O29" s="13">
        <v>-680457</v>
      </c>
      <c r="P29" s="13">
        <v>-546760</v>
      </c>
      <c r="Q29" s="13" t="s">
        <v>65</v>
      </c>
      <c r="R29" s="36"/>
    </row>
    <row r="30" spans="1:18" s="86" customFormat="1" ht="14.1" customHeight="1">
      <c r="A30" s="84" t="s">
        <v>445</v>
      </c>
      <c r="B30" s="84"/>
      <c r="C30" s="84"/>
      <c r="D30" s="84"/>
      <c r="E30" s="84"/>
      <c r="F30" s="84"/>
      <c r="G30" s="84"/>
      <c r="H30" s="84"/>
      <c r="I30" s="85" t="s">
        <v>185</v>
      </c>
      <c r="J30" s="85"/>
      <c r="K30" s="85"/>
      <c r="L30" s="85"/>
      <c r="M30" s="85"/>
      <c r="N30" s="85"/>
      <c r="O30" s="85"/>
      <c r="P30" s="85"/>
      <c r="Q30" s="85"/>
    </row>
    <row r="31" spans="1:18" s="86" customFormat="1" ht="14.1" customHeight="1">
      <c r="A31" s="85" t="s">
        <v>446</v>
      </c>
      <c r="B31" s="85"/>
      <c r="C31" s="85"/>
      <c r="D31" s="85"/>
      <c r="E31" s="85"/>
      <c r="F31" s="85"/>
      <c r="G31" s="85"/>
      <c r="H31" s="85"/>
      <c r="I31" s="85" t="s">
        <v>184</v>
      </c>
      <c r="J31" s="85"/>
      <c r="K31" s="85"/>
      <c r="L31" s="85"/>
      <c r="M31" s="85"/>
      <c r="N31" s="85"/>
      <c r="O31" s="85"/>
      <c r="P31" s="85"/>
      <c r="Q31" s="85"/>
    </row>
    <row r="32" spans="1:18" s="86" customFormat="1" ht="14.1" customHeight="1">
      <c r="A32" s="85" t="s">
        <v>447</v>
      </c>
      <c r="B32" s="85"/>
      <c r="C32" s="85"/>
      <c r="D32" s="85"/>
      <c r="E32" s="85"/>
      <c r="F32" s="85"/>
      <c r="G32" s="85"/>
      <c r="H32" s="85"/>
      <c r="I32" s="112" t="s">
        <v>183</v>
      </c>
      <c r="J32" s="85"/>
      <c r="K32" s="85"/>
      <c r="L32" s="85"/>
      <c r="M32" s="85"/>
      <c r="N32" s="85"/>
      <c r="O32" s="85"/>
      <c r="P32" s="85"/>
      <c r="Q32" s="85"/>
    </row>
    <row r="33" spans="1:17" s="86" customFormat="1" ht="14.1" customHeight="1">
      <c r="A33" s="85" t="s">
        <v>448</v>
      </c>
      <c r="B33" s="85"/>
      <c r="C33" s="85"/>
      <c r="D33" s="85"/>
      <c r="E33" s="85"/>
      <c r="F33" s="85"/>
      <c r="G33" s="85"/>
      <c r="H33" s="85"/>
      <c r="I33" s="112" t="s">
        <v>182</v>
      </c>
      <c r="J33" s="85"/>
      <c r="K33" s="85"/>
      <c r="L33" s="85"/>
      <c r="M33" s="85"/>
      <c r="N33" s="85"/>
      <c r="O33" s="85"/>
      <c r="P33" s="85"/>
      <c r="Q33" s="85"/>
    </row>
    <row r="34" spans="1:17" s="86" customFormat="1" ht="14.1" customHeight="1">
      <c r="A34" s="85" t="s">
        <v>449</v>
      </c>
      <c r="B34" s="85"/>
      <c r="C34" s="85"/>
      <c r="D34" s="85"/>
      <c r="E34" s="85"/>
      <c r="F34" s="85"/>
      <c r="G34" s="85"/>
      <c r="H34" s="85"/>
      <c r="I34" s="112" t="s">
        <v>181</v>
      </c>
      <c r="J34" s="85"/>
      <c r="K34" s="85"/>
      <c r="L34" s="85"/>
      <c r="M34" s="85"/>
      <c r="N34" s="85"/>
      <c r="O34" s="85"/>
      <c r="P34" s="85"/>
      <c r="Q34" s="85"/>
    </row>
    <row r="35" spans="1:17" s="321" customFormat="1">
      <c r="A35" s="114" t="s">
        <v>450</v>
      </c>
      <c r="I35" s="180" t="s">
        <v>180</v>
      </c>
      <c r="Q35" s="70"/>
    </row>
    <row r="36" spans="1:17" s="321" customFormat="1">
      <c r="A36" s="129" t="s">
        <v>451</v>
      </c>
      <c r="I36" s="118" t="s">
        <v>179</v>
      </c>
    </row>
    <row r="37" spans="1:17" s="321" customFormat="1">
      <c r="I37" s="119" t="s">
        <v>178</v>
      </c>
    </row>
    <row r="38" spans="1:17" s="321" customFormat="1"/>
    <row r="39" spans="1:17">
      <c r="B39" s="34"/>
      <c r="C39" s="34"/>
      <c r="D39" s="34"/>
      <c r="E39" s="34"/>
      <c r="F39" s="34"/>
    </row>
    <row r="40" spans="1:17">
      <c r="B40" s="34"/>
      <c r="C40" s="34"/>
      <c r="D40" s="34"/>
      <c r="E40" s="34"/>
      <c r="F40" s="34"/>
    </row>
    <row r="41" spans="1:17">
      <c r="B41" s="34"/>
      <c r="C41" s="34"/>
      <c r="D41" s="34"/>
      <c r="E41" s="34"/>
      <c r="F41" s="34"/>
    </row>
    <row r="42" spans="1:17">
      <c r="B42" s="34"/>
      <c r="C42" s="34"/>
      <c r="D42" s="34"/>
      <c r="E42" s="34"/>
      <c r="F42" s="34"/>
    </row>
    <row r="43" spans="1:17">
      <c r="B43" s="34"/>
      <c r="C43" s="34"/>
      <c r="D43" s="34"/>
      <c r="E43" s="34"/>
      <c r="F43" s="34"/>
    </row>
    <row r="44" spans="1:17">
      <c r="B44" s="34"/>
      <c r="C44" s="34"/>
      <c r="D44" s="34"/>
      <c r="E44" s="34"/>
      <c r="F44" s="34"/>
    </row>
    <row r="45" spans="1:17">
      <c r="B45" s="34"/>
      <c r="C45" s="34"/>
      <c r="D45" s="34"/>
      <c r="E45" s="34"/>
      <c r="F45" s="34"/>
    </row>
    <row r="46" spans="1:17">
      <c r="B46" s="34"/>
      <c r="C46" s="34"/>
      <c r="D46" s="34"/>
      <c r="E46" s="34"/>
      <c r="F46" s="34"/>
    </row>
    <row r="47" spans="1:17">
      <c r="B47" s="34"/>
      <c r="C47" s="34"/>
      <c r="D47" s="34"/>
      <c r="E47" s="34"/>
      <c r="F47" s="34"/>
    </row>
    <row r="48" spans="1:17">
      <c r="B48" s="34"/>
      <c r="C48" s="34"/>
      <c r="D48" s="34"/>
      <c r="E48" s="34"/>
      <c r="F48" s="34"/>
    </row>
    <row r="49" spans="2:6">
      <c r="B49" s="34"/>
      <c r="C49" s="34"/>
      <c r="D49" s="34"/>
      <c r="E49" s="34"/>
      <c r="F49" s="34"/>
    </row>
    <row r="50" spans="2:6">
      <c r="B50" s="34"/>
      <c r="C50" s="34"/>
    </row>
  </sheetData>
  <mergeCells count="11">
    <mergeCell ref="P5:P6"/>
    <mergeCell ref="Q5:Q6"/>
    <mergeCell ref="A2:H2"/>
    <mergeCell ref="I2:Q2"/>
    <mergeCell ref="A3:H3"/>
    <mergeCell ref="I3:Q3"/>
    <mergeCell ref="A5:A7"/>
    <mergeCell ref="B5:B6"/>
    <mergeCell ref="C5:H5"/>
    <mergeCell ref="I5:N5"/>
    <mergeCell ref="O5:O6"/>
  </mergeCells>
  <phoneticPr fontId="2" type="noConversion"/>
  <pageMargins left="0.6692913385826772" right="0.6692913385826772" top="0.6692913385826772" bottom="0.6692913385826772" header="0.27559055118110237" footer="0.27559055118110237"/>
  <pageSetup paperSize="9" firstPageNumber="216"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8"/>
  <sheetViews>
    <sheetView showGridLines="0" view="pageBreakPreview" zoomScale="85" zoomScaleNormal="120" zoomScaleSheetLayoutView="85" workbookViewId="0">
      <pane xSplit="1" ySplit="8" topLeftCell="B9" activePane="bottomRight" state="frozen"/>
      <selection pane="topRight"/>
      <selection pane="bottomLeft"/>
      <selection pane="bottomRight"/>
    </sheetView>
  </sheetViews>
  <sheetFormatPr defaultRowHeight="12.75"/>
  <cols>
    <col min="1" max="1" width="13.625" style="320" customWidth="1"/>
    <col min="2" max="14" width="12.375" style="32" customWidth="1"/>
    <col min="15" max="16384" width="9" style="32"/>
  </cols>
  <sheetData>
    <row r="1" spans="1:16" s="320" customFormat="1" ht="18" customHeight="1">
      <c r="A1" s="100" t="s">
        <v>291</v>
      </c>
      <c r="B1" s="100"/>
      <c r="C1" s="100"/>
      <c r="D1" s="100"/>
      <c r="E1" s="100"/>
      <c r="F1" s="100"/>
      <c r="G1" s="100"/>
      <c r="H1" s="100"/>
      <c r="I1" s="100"/>
      <c r="N1" s="175" t="s">
        <v>0</v>
      </c>
      <c r="P1" s="70"/>
    </row>
    <row r="2" spans="1:16" s="293" customFormat="1" ht="24.95" customHeight="1">
      <c r="A2" s="337" t="s">
        <v>474</v>
      </c>
      <c r="B2" s="337"/>
      <c r="C2" s="337"/>
      <c r="D2" s="337"/>
      <c r="E2" s="337"/>
      <c r="F2" s="337"/>
      <c r="G2" s="337"/>
      <c r="H2" s="337" t="s">
        <v>205</v>
      </c>
      <c r="I2" s="337"/>
      <c r="J2" s="337"/>
      <c r="K2" s="337"/>
      <c r="L2" s="337"/>
      <c r="M2" s="337"/>
      <c r="N2" s="337"/>
    </row>
    <row r="3" spans="1:16" s="320" customFormat="1" ht="20.100000000000001" customHeight="1">
      <c r="A3" s="336" t="s">
        <v>755</v>
      </c>
      <c r="B3" s="336"/>
      <c r="C3" s="336"/>
      <c r="D3" s="336"/>
      <c r="E3" s="336"/>
      <c r="F3" s="336"/>
      <c r="G3" s="336"/>
      <c r="H3" s="336" t="s">
        <v>204</v>
      </c>
      <c r="I3" s="336"/>
      <c r="J3" s="336"/>
      <c r="K3" s="336"/>
      <c r="L3" s="336"/>
      <c r="M3" s="336"/>
      <c r="N3" s="336"/>
    </row>
    <row r="4" spans="1:16" s="320" customFormat="1" ht="15" customHeight="1" thickBot="1">
      <c r="A4" s="173"/>
      <c r="B4" s="102"/>
      <c r="C4" s="102"/>
      <c r="D4" s="102"/>
      <c r="E4" s="102"/>
      <c r="F4" s="102"/>
      <c r="G4" s="102" t="s">
        <v>453</v>
      </c>
      <c r="H4" s="102"/>
      <c r="I4" s="102"/>
      <c r="J4" s="102"/>
      <c r="K4" s="102"/>
      <c r="L4" s="102"/>
      <c r="M4" s="102"/>
      <c r="N4" s="102" t="s">
        <v>198</v>
      </c>
    </row>
    <row r="5" spans="1:16" s="320" customFormat="1" ht="20.100000000000001" customHeight="1">
      <c r="A5" s="395" t="s">
        <v>454</v>
      </c>
      <c r="B5" s="389" t="s">
        <v>455</v>
      </c>
      <c r="C5" s="397" t="s">
        <v>494</v>
      </c>
      <c r="D5" s="398"/>
      <c r="E5" s="398"/>
      <c r="F5" s="398"/>
      <c r="G5" s="398"/>
      <c r="H5" s="398" t="s">
        <v>203</v>
      </c>
      <c r="I5" s="398"/>
      <c r="J5" s="398"/>
      <c r="K5" s="398"/>
      <c r="L5" s="398"/>
      <c r="M5" s="398"/>
      <c r="N5" s="398"/>
    </row>
    <row r="6" spans="1:16" s="320" customFormat="1" ht="42.95" customHeight="1">
      <c r="A6" s="396"/>
      <c r="B6" s="390"/>
      <c r="C6" s="399" t="s">
        <v>456</v>
      </c>
      <c r="D6" s="400"/>
      <c r="E6" s="400"/>
      <c r="F6" s="400"/>
      <c r="G6" s="401"/>
      <c r="H6" s="400" t="s">
        <v>457</v>
      </c>
      <c r="I6" s="402"/>
      <c r="J6" s="402"/>
      <c r="K6" s="403"/>
      <c r="L6" s="404" t="s">
        <v>723</v>
      </c>
      <c r="M6" s="404"/>
      <c r="N6" s="404"/>
    </row>
    <row r="7" spans="1:16" s="320" customFormat="1" ht="27.75" customHeight="1">
      <c r="A7" s="405" t="s">
        <v>202</v>
      </c>
      <c r="B7" s="390"/>
      <c r="C7" s="181" t="s">
        <v>458</v>
      </c>
      <c r="D7" s="135" t="s">
        <v>459</v>
      </c>
      <c r="E7" s="135" t="s">
        <v>460</v>
      </c>
      <c r="F7" s="135" t="s">
        <v>461</v>
      </c>
      <c r="G7" s="309" t="s">
        <v>515</v>
      </c>
      <c r="H7" s="95" t="s">
        <v>458</v>
      </c>
      <c r="I7" s="132" t="s">
        <v>516</v>
      </c>
      <c r="J7" s="132" t="s">
        <v>517</v>
      </c>
      <c r="K7" s="300" t="s">
        <v>518</v>
      </c>
      <c r="L7" s="309" t="s">
        <v>519</v>
      </c>
      <c r="M7" s="135" t="s">
        <v>520</v>
      </c>
      <c r="N7" s="135" t="s">
        <v>521</v>
      </c>
    </row>
    <row r="8" spans="1:16" s="182" customFormat="1" ht="54.95" customHeight="1" thickBot="1">
      <c r="A8" s="388"/>
      <c r="B8" s="311" t="s">
        <v>3</v>
      </c>
      <c r="C8" s="110" t="s">
        <v>4</v>
      </c>
      <c r="D8" s="110" t="s">
        <v>112</v>
      </c>
      <c r="E8" s="110" t="s">
        <v>142</v>
      </c>
      <c r="F8" s="110" t="s">
        <v>141</v>
      </c>
      <c r="G8" s="310" t="s">
        <v>140</v>
      </c>
      <c r="H8" s="110" t="s">
        <v>4</v>
      </c>
      <c r="I8" s="110" t="s">
        <v>139</v>
      </c>
      <c r="J8" s="110" t="s">
        <v>138</v>
      </c>
      <c r="K8" s="110" t="s">
        <v>201</v>
      </c>
      <c r="L8" s="310" t="s">
        <v>4</v>
      </c>
      <c r="M8" s="110" t="s">
        <v>136</v>
      </c>
      <c r="N8" s="110" t="s">
        <v>135</v>
      </c>
    </row>
    <row r="9" spans="1:16" ht="25.5" customHeight="1">
      <c r="A9" s="103" t="s">
        <v>484</v>
      </c>
      <c r="B9" s="38">
        <v>49213421</v>
      </c>
      <c r="C9" s="37">
        <v>4368543</v>
      </c>
      <c r="D9" s="37">
        <v>299928</v>
      </c>
      <c r="E9" s="37">
        <v>707732</v>
      </c>
      <c r="F9" s="37">
        <v>2891696</v>
      </c>
      <c r="G9" s="37">
        <v>469188</v>
      </c>
      <c r="H9" s="37">
        <v>19823347</v>
      </c>
      <c r="I9" s="37">
        <v>19610546</v>
      </c>
      <c r="J9" s="37" t="s">
        <v>16</v>
      </c>
      <c r="K9" s="37">
        <v>212800</v>
      </c>
      <c r="L9" s="37">
        <v>2460918</v>
      </c>
      <c r="M9" s="37">
        <v>652901</v>
      </c>
      <c r="N9" s="37">
        <v>47266</v>
      </c>
      <c r="O9" s="36"/>
      <c r="P9" s="36"/>
    </row>
    <row r="10" spans="1:16" ht="25.7" customHeight="1">
      <c r="A10" s="103" t="s">
        <v>485</v>
      </c>
      <c r="B10" s="38">
        <v>49652939</v>
      </c>
      <c r="C10" s="37">
        <v>4744013</v>
      </c>
      <c r="D10" s="37">
        <v>302945</v>
      </c>
      <c r="E10" s="37">
        <v>915662</v>
      </c>
      <c r="F10" s="37">
        <v>2554101</v>
      </c>
      <c r="G10" s="37">
        <v>971305</v>
      </c>
      <c r="H10" s="37">
        <v>18428156</v>
      </c>
      <c r="I10" s="37">
        <v>18185761</v>
      </c>
      <c r="J10" s="37" t="s">
        <v>16</v>
      </c>
      <c r="K10" s="37">
        <v>242396</v>
      </c>
      <c r="L10" s="37">
        <v>3278673</v>
      </c>
      <c r="M10" s="37">
        <v>964707</v>
      </c>
      <c r="N10" s="37">
        <v>61892</v>
      </c>
      <c r="O10" s="36"/>
      <c r="P10" s="36"/>
    </row>
    <row r="11" spans="1:16" ht="25.7" customHeight="1">
      <c r="A11" s="103" t="s">
        <v>486</v>
      </c>
      <c r="B11" s="38">
        <v>83793900</v>
      </c>
      <c r="C11" s="37">
        <v>4532922</v>
      </c>
      <c r="D11" s="37">
        <v>300047</v>
      </c>
      <c r="E11" s="37">
        <v>740969</v>
      </c>
      <c r="F11" s="37">
        <v>3023241</v>
      </c>
      <c r="G11" s="37">
        <v>468665</v>
      </c>
      <c r="H11" s="37">
        <v>21956444</v>
      </c>
      <c r="I11" s="37">
        <v>20817027</v>
      </c>
      <c r="J11" s="37" t="s">
        <v>16</v>
      </c>
      <c r="K11" s="37">
        <v>1139417</v>
      </c>
      <c r="L11" s="37">
        <v>3635339</v>
      </c>
      <c r="M11" s="37">
        <v>938976</v>
      </c>
      <c r="N11" s="37">
        <v>73695</v>
      </c>
      <c r="O11" s="36"/>
      <c r="P11" s="36"/>
    </row>
    <row r="12" spans="1:16" ht="25.7" customHeight="1">
      <c r="A12" s="103" t="s">
        <v>487</v>
      </c>
      <c r="B12" s="38">
        <v>104769461</v>
      </c>
      <c r="C12" s="37">
        <v>5113754</v>
      </c>
      <c r="D12" s="37">
        <v>331640</v>
      </c>
      <c r="E12" s="37">
        <v>796677</v>
      </c>
      <c r="F12" s="37">
        <v>3009775</v>
      </c>
      <c r="G12" s="37">
        <v>975662</v>
      </c>
      <c r="H12" s="37">
        <v>21493245</v>
      </c>
      <c r="I12" s="37">
        <v>21219330</v>
      </c>
      <c r="J12" s="37" t="s">
        <v>16</v>
      </c>
      <c r="K12" s="37">
        <v>273915</v>
      </c>
      <c r="L12" s="37">
        <v>3680093</v>
      </c>
      <c r="M12" s="37">
        <v>1164095</v>
      </c>
      <c r="N12" s="37">
        <v>83945</v>
      </c>
      <c r="O12" s="36"/>
      <c r="P12" s="36"/>
    </row>
    <row r="13" spans="1:16" ht="25.7" customHeight="1">
      <c r="A13" s="103" t="s">
        <v>488</v>
      </c>
      <c r="B13" s="38">
        <v>124076423</v>
      </c>
      <c r="C13" s="37">
        <v>4763092</v>
      </c>
      <c r="D13" s="37">
        <v>537636</v>
      </c>
      <c r="E13" s="37">
        <v>487569</v>
      </c>
      <c r="F13" s="37">
        <v>3201031</v>
      </c>
      <c r="G13" s="37">
        <v>536855</v>
      </c>
      <c r="H13" s="37">
        <v>22195666</v>
      </c>
      <c r="I13" s="37">
        <v>21736673</v>
      </c>
      <c r="J13" s="37" t="s">
        <v>16</v>
      </c>
      <c r="K13" s="37">
        <v>458994</v>
      </c>
      <c r="L13" s="37">
        <v>5590197</v>
      </c>
      <c r="M13" s="37">
        <v>2625685</v>
      </c>
      <c r="N13" s="37">
        <v>169885</v>
      </c>
      <c r="O13" s="36"/>
      <c r="P13" s="36"/>
    </row>
    <row r="14" spans="1:16" ht="25.7" customHeight="1">
      <c r="A14" s="103" t="s">
        <v>489</v>
      </c>
      <c r="B14" s="38">
        <v>122597417</v>
      </c>
      <c r="C14" s="37">
        <v>4697661</v>
      </c>
      <c r="D14" s="37">
        <v>547101</v>
      </c>
      <c r="E14" s="37">
        <v>501705</v>
      </c>
      <c r="F14" s="37">
        <v>3107924</v>
      </c>
      <c r="G14" s="37">
        <v>540933</v>
      </c>
      <c r="H14" s="37">
        <v>23431413</v>
      </c>
      <c r="I14" s="37">
        <v>22879291</v>
      </c>
      <c r="J14" s="37" t="s">
        <v>16</v>
      </c>
      <c r="K14" s="37">
        <v>552125</v>
      </c>
      <c r="L14" s="37">
        <v>4789629</v>
      </c>
      <c r="M14" s="37">
        <v>1392370</v>
      </c>
      <c r="N14" s="37">
        <v>262416</v>
      </c>
      <c r="O14" s="36"/>
      <c r="P14" s="36"/>
    </row>
    <row r="15" spans="1:16" ht="25.7" customHeight="1">
      <c r="A15" s="103" t="s">
        <v>490</v>
      </c>
      <c r="B15" s="38">
        <v>124805484</v>
      </c>
      <c r="C15" s="37">
        <v>4951510</v>
      </c>
      <c r="D15" s="37">
        <v>551794</v>
      </c>
      <c r="E15" s="37">
        <v>572071</v>
      </c>
      <c r="F15" s="37">
        <v>3246194</v>
      </c>
      <c r="G15" s="37">
        <v>581450</v>
      </c>
      <c r="H15" s="37">
        <v>24235836</v>
      </c>
      <c r="I15" s="37">
        <v>23263211</v>
      </c>
      <c r="J15" s="37" t="s">
        <v>16</v>
      </c>
      <c r="K15" s="37">
        <v>972626</v>
      </c>
      <c r="L15" s="37">
        <v>5518399</v>
      </c>
      <c r="M15" s="37">
        <v>1279503</v>
      </c>
      <c r="N15" s="37">
        <v>247900</v>
      </c>
      <c r="O15" s="36"/>
      <c r="P15" s="36"/>
    </row>
    <row r="16" spans="1:16" ht="25.7" customHeight="1">
      <c r="A16" s="103" t="s">
        <v>491</v>
      </c>
      <c r="B16" s="38">
        <v>122870281</v>
      </c>
      <c r="C16" s="37">
        <v>5529354</v>
      </c>
      <c r="D16" s="37">
        <v>558801</v>
      </c>
      <c r="E16" s="37">
        <v>586923</v>
      </c>
      <c r="F16" s="37">
        <v>3753008</v>
      </c>
      <c r="G16" s="37">
        <v>630622</v>
      </c>
      <c r="H16" s="37">
        <v>27027455</v>
      </c>
      <c r="I16" s="37">
        <v>25871193</v>
      </c>
      <c r="J16" s="37" t="s">
        <v>16</v>
      </c>
      <c r="K16" s="37">
        <v>1156261</v>
      </c>
      <c r="L16" s="37">
        <v>4231486</v>
      </c>
      <c r="M16" s="37">
        <v>1772170</v>
      </c>
      <c r="N16" s="37">
        <v>244436</v>
      </c>
      <c r="O16" s="36"/>
      <c r="P16" s="36"/>
    </row>
    <row r="17" spans="1:16" ht="25.7" customHeight="1">
      <c r="A17" s="103" t="s">
        <v>492</v>
      </c>
      <c r="B17" s="38">
        <v>155752697</v>
      </c>
      <c r="C17" s="37">
        <v>8251118.665000001</v>
      </c>
      <c r="D17" s="37">
        <v>579784.87399999995</v>
      </c>
      <c r="E17" s="37">
        <v>808528.63699999999</v>
      </c>
      <c r="F17" s="37">
        <v>6173787.5479999995</v>
      </c>
      <c r="G17" s="37">
        <v>689017.60600000003</v>
      </c>
      <c r="H17" s="37">
        <v>29325731.98</v>
      </c>
      <c r="I17" s="37">
        <v>27639539.635999996</v>
      </c>
      <c r="J17" s="37" t="s">
        <v>16</v>
      </c>
      <c r="K17" s="37">
        <v>1686192.344</v>
      </c>
      <c r="L17" s="37">
        <v>9426384.5440000016</v>
      </c>
      <c r="M17" s="37">
        <v>1986055.9749999996</v>
      </c>
      <c r="N17" s="37">
        <v>2540009.091</v>
      </c>
      <c r="O17" s="36"/>
      <c r="P17" s="36"/>
    </row>
    <row r="18" spans="1:16" ht="25.7" customHeight="1">
      <c r="A18" s="103" t="s">
        <v>414</v>
      </c>
      <c r="B18" s="38">
        <v>162285247</v>
      </c>
      <c r="C18" s="37">
        <f>SUM(C19:C30)</f>
        <v>9116869.7070000004</v>
      </c>
      <c r="D18" s="37">
        <f t="shared" ref="D18:I18" si="0">SUM(D19:D30)</f>
        <v>569705.88799999992</v>
      </c>
      <c r="E18" s="37">
        <f t="shared" si="0"/>
        <v>782966.55700000003</v>
      </c>
      <c r="F18" s="37">
        <f t="shared" si="0"/>
        <v>7034321.8330000006</v>
      </c>
      <c r="G18" s="37">
        <f t="shared" si="0"/>
        <v>729875.42900000012</v>
      </c>
      <c r="H18" s="37">
        <f t="shared" si="0"/>
        <v>33674726.612999998</v>
      </c>
      <c r="I18" s="37">
        <f t="shared" si="0"/>
        <v>31486725.171999998</v>
      </c>
      <c r="J18" s="37" t="s">
        <v>30</v>
      </c>
      <c r="K18" s="37">
        <f>SUM(K19:K30)</f>
        <v>2188001.4409999996</v>
      </c>
      <c r="L18" s="37">
        <f>SUM(L19:L30)</f>
        <v>10729918.781000001</v>
      </c>
      <c r="M18" s="37">
        <f>SUM(M19:M30)</f>
        <v>2398955.0460000001</v>
      </c>
      <c r="N18" s="37">
        <f>SUM(N19:N30)</f>
        <v>4503736.7</v>
      </c>
      <c r="O18" s="36"/>
      <c r="P18" s="36"/>
    </row>
    <row r="19" spans="1:16" ht="25.7" customHeight="1">
      <c r="A19" s="128" t="s">
        <v>462</v>
      </c>
      <c r="B19" s="38">
        <f>SUM(C19,H19,L19,'6-8續2'!D19,'6-8續2'!J19,'6-8續2'!M19,'6-8續3完'!B19,'6-8續3完'!C19,'6-8續3完'!F19,'6-8續3完'!J19,'6-8續3完'!M19:O19)</f>
        <v>22041929.860000003</v>
      </c>
      <c r="C19" s="37">
        <f>SUM(D19:G19)</f>
        <v>1004558.2610000001</v>
      </c>
      <c r="D19" s="37">
        <v>79918.426000000007</v>
      </c>
      <c r="E19" s="37">
        <v>78297.023000000001</v>
      </c>
      <c r="F19" s="37">
        <v>737551.39300000004</v>
      </c>
      <c r="G19" s="37">
        <v>108791.41899999999</v>
      </c>
      <c r="H19" s="37">
        <f t="shared" ref="H19:H30" si="1">SUM(I19:K19)</f>
        <v>6593886.2439999999</v>
      </c>
      <c r="I19" s="37">
        <v>6518331.0109999999</v>
      </c>
      <c r="J19" s="37" t="s">
        <v>526</v>
      </c>
      <c r="K19" s="37">
        <v>75555.232999999993</v>
      </c>
      <c r="L19" s="37">
        <f>SUM(M19:N19,'6-8續2'!B19:C19)</f>
        <v>418465.701</v>
      </c>
      <c r="M19" s="37">
        <v>44833.137999999999</v>
      </c>
      <c r="N19" s="37">
        <v>255598.85699999999</v>
      </c>
    </row>
    <row r="20" spans="1:16" ht="25.7" customHeight="1">
      <c r="A20" s="128" t="s">
        <v>463</v>
      </c>
      <c r="B20" s="38">
        <v>7650938</v>
      </c>
      <c r="C20" s="37">
        <f t="shared" ref="C20:C30" si="2">SUM(D20:G20)</f>
        <v>693144.06799999997</v>
      </c>
      <c r="D20" s="37">
        <v>38045.091999999997</v>
      </c>
      <c r="E20" s="37">
        <v>58663.311000000002</v>
      </c>
      <c r="F20" s="37">
        <v>532207.47600000002</v>
      </c>
      <c r="G20" s="37">
        <v>64228.188999999998</v>
      </c>
      <c r="H20" s="37">
        <f t="shared" si="1"/>
        <v>2127519.3629999999</v>
      </c>
      <c r="I20" s="37">
        <v>2060861.754</v>
      </c>
      <c r="J20" s="37" t="s">
        <v>526</v>
      </c>
      <c r="K20" s="37">
        <v>66657.608999999997</v>
      </c>
      <c r="L20" s="37">
        <f>SUM(M20:N20,'6-8續2'!B20:C20)</f>
        <v>320799.18199999997</v>
      </c>
      <c r="M20" s="37">
        <v>124251.74099999999</v>
      </c>
      <c r="N20" s="37">
        <v>87248.929000000004</v>
      </c>
    </row>
    <row r="21" spans="1:16" ht="25.7" customHeight="1">
      <c r="A21" s="128" t="s">
        <v>464</v>
      </c>
      <c r="B21" s="38">
        <f>SUM(C21,H21,L21,'6-8續2'!D21,'6-8續2'!J21,'6-8續2'!M21,'6-8續3完'!B21,'6-8續3完'!C21,'6-8續3完'!F21,'6-8續3完'!J21,'6-8續3完'!M21:O21)</f>
        <v>9254773.784</v>
      </c>
      <c r="C21" s="37">
        <f t="shared" si="2"/>
        <v>651889.68700000003</v>
      </c>
      <c r="D21" s="37">
        <v>39360.574000000001</v>
      </c>
      <c r="E21" s="37">
        <v>50044.008000000002</v>
      </c>
      <c r="F21" s="37">
        <v>507926.58299999998</v>
      </c>
      <c r="G21" s="37">
        <v>54558.521999999997</v>
      </c>
      <c r="H21" s="37">
        <f t="shared" si="1"/>
        <v>2412998.9380000001</v>
      </c>
      <c r="I21" s="37">
        <v>2243732.446</v>
      </c>
      <c r="J21" s="37" t="s">
        <v>526</v>
      </c>
      <c r="K21" s="37">
        <v>169266.492</v>
      </c>
      <c r="L21" s="37">
        <f>SUM(M21:N21,'6-8續2'!B21:C21)</f>
        <v>591673.84899999993</v>
      </c>
      <c r="M21" s="37">
        <v>204620.26699999999</v>
      </c>
      <c r="N21" s="37">
        <v>113964.601</v>
      </c>
    </row>
    <row r="22" spans="1:16" ht="25.7" customHeight="1">
      <c r="A22" s="128" t="s">
        <v>465</v>
      </c>
      <c r="B22" s="38">
        <v>15577609</v>
      </c>
      <c r="C22" s="37">
        <f t="shared" si="2"/>
        <v>555032.61100000003</v>
      </c>
      <c r="D22" s="37">
        <v>38501.677000000003</v>
      </c>
      <c r="E22" s="37">
        <v>47886.495999999999</v>
      </c>
      <c r="F22" s="37">
        <v>418219.97899999999</v>
      </c>
      <c r="G22" s="37">
        <v>50424.459000000003</v>
      </c>
      <c r="H22" s="37">
        <f t="shared" si="1"/>
        <v>5454010.8810000001</v>
      </c>
      <c r="I22" s="37">
        <v>5349080.3150000004</v>
      </c>
      <c r="J22" s="37" t="s">
        <v>526</v>
      </c>
      <c r="K22" s="37">
        <v>104930.56600000001</v>
      </c>
      <c r="L22" s="37">
        <f>SUM(M22:N22,'6-8續2'!B22:C22)</f>
        <v>748087.31600000011</v>
      </c>
      <c r="M22" s="37">
        <v>69008.245999999999</v>
      </c>
      <c r="N22" s="37">
        <v>509375.19900000002</v>
      </c>
    </row>
    <row r="23" spans="1:16" ht="25.7" customHeight="1">
      <c r="A23" s="128" t="s">
        <v>466</v>
      </c>
      <c r="B23" s="38">
        <f>SUM(C23,H23,L23,'6-8續2'!D23,'6-8續2'!J23,'6-8續2'!M23,'6-8續3完'!B23,'6-8續3完'!C23,'6-8續3完'!F23,'6-8續3完'!J23,'6-8續3完'!M23:O23)</f>
        <v>8699356.8229999989</v>
      </c>
      <c r="C23" s="37">
        <f t="shared" si="2"/>
        <v>591156.1939999999</v>
      </c>
      <c r="D23" s="37">
        <v>36887.561000000002</v>
      </c>
      <c r="E23" s="37">
        <v>46115.368999999999</v>
      </c>
      <c r="F23" s="37">
        <v>455173.10800000001</v>
      </c>
      <c r="G23" s="37">
        <v>52980.156000000003</v>
      </c>
      <c r="H23" s="37">
        <f t="shared" si="1"/>
        <v>184038.764</v>
      </c>
      <c r="I23" s="37">
        <v>67723.046000000002</v>
      </c>
      <c r="J23" s="37" t="s">
        <v>526</v>
      </c>
      <c r="K23" s="37">
        <v>116315.71799999999</v>
      </c>
      <c r="L23" s="37">
        <f>SUM(M23:N23,'6-8續2'!B23:C23)</f>
        <v>354103.04399999999</v>
      </c>
      <c r="M23" s="37">
        <v>136662.02100000001</v>
      </c>
      <c r="N23" s="37">
        <v>108829.81299999999</v>
      </c>
    </row>
    <row r="24" spans="1:16" ht="25.7" customHeight="1">
      <c r="A24" s="128" t="s">
        <v>467</v>
      </c>
      <c r="B24" s="38">
        <f>SUM(C24,H24,L24,'6-8續2'!D24,'6-8續2'!J24,'6-8續2'!M24,'6-8續3完'!B24,'6-8續3完'!C24,'6-8續3完'!F24,'6-8續3完'!J24,'6-8續3完'!M24:O24)</f>
        <v>11526406.228</v>
      </c>
      <c r="C24" s="37">
        <f t="shared" si="2"/>
        <v>692840.38399999996</v>
      </c>
      <c r="D24" s="37">
        <v>42794.41</v>
      </c>
      <c r="E24" s="37">
        <v>53591.8</v>
      </c>
      <c r="F24" s="37">
        <v>533762.87800000003</v>
      </c>
      <c r="G24" s="37">
        <v>62691.296000000002</v>
      </c>
      <c r="H24" s="37">
        <f t="shared" si="1"/>
        <v>1786467.3699999999</v>
      </c>
      <c r="I24" s="37">
        <v>1672157.1869999999</v>
      </c>
      <c r="J24" s="37" t="s">
        <v>526</v>
      </c>
      <c r="K24" s="37">
        <v>114310.183</v>
      </c>
      <c r="L24" s="37">
        <f>SUM(M24:N24,'6-8續2'!B24:C24)</f>
        <v>798732.84499999997</v>
      </c>
      <c r="M24" s="37">
        <v>103850.57399999999</v>
      </c>
      <c r="N24" s="37">
        <v>172119.283</v>
      </c>
    </row>
    <row r="25" spans="1:16" ht="25.7" customHeight="1">
      <c r="A25" s="128" t="s">
        <v>468</v>
      </c>
      <c r="B25" s="38">
        <f>SUM(C25,H25,L25,'6-8續2'!D25,'6-8續2'!J25,'6-8續2'!M25,'6-8續3完'!B25,'6-8續3完'!C25,'6-8續3完'!F25,'6-8續3完'!J25,'6-8續3完'!M25:O25)</f>
        <v>18004758.959000003</v>
      </c>
      <c r="C25" s="37">
        <f t="shared" si="2"/>
        <v>886025.64599999995</v>
      </c>
      <c r="D25" s="37">
        <v>54687.826999999997</v>
      </c>
      <c r="E25" s="37">
        <v>61308.334000000003</v>
      </c>
      <c r="F25" s="37">
        <v>711130.402</v>
      </c>
      <c r="G25" s="37">
        <v>58899.082999999999</v>
      </c>
      <c r="H25" s="37">
        <f t="shared" si="1"/>
        <v>8316737.9119999995</v>
      </c>
      <c r="I25" s="37">
        <v>8190255.6969999997</v>
      </c>
      <c r="J25" s="37" t="s">
        <v>526</v>
      </c>
      <c r="K25" s="37">
        <v>126482.215</v>
      </c>
      <c r="L25" s="37">
        <f>SUM(M25:N25,'6-8續2'!B25:C25)</f>
        <v>1430620.4210000001</v>
      </c>
      <c r="M25" s="37">
        <v>216952.52799999999</v>
      </c>
      <c r="N25" s="37">
        <v>541672.52300000004</v>
      </c>
    </row>
    <row r="26" spans="1:16" ht="25.7" customHeight="1">
      <c r="A26" s="128" t="s">
        <v>469</v>
      </c>
      <c r="B26" s="38">
        <f>SUM(C26,H26,L26,'6-8續2'!D26,'6-8續2'!J26,'6-8續2'!M26,'6-8續3完'!B26,'6-8續3完'!C26,'6-8續3完'!F26,'6-8續3完'!J26,'6-8續3完'!M26:O26)</f>
        <v>8730300.5470000003</v>
      </c>
      <c r="C26" s="37">
        <f t="shared" si="2"/>
        <v>656938.93799999997</v>
      </c>
      <c r="D26" s="37">
        <v>39196.213000000003</v>
      </c>
      <c r="E26" s="37">
        <v>45943.637999999999</v>
      </c>
      <c r="F26" s="37">
        <v>513275.93199999997</v>
      </c>
      <c r="G26" s="37">
        <v>58523.154999999999</v>
      </c>
      <c r="H26" s="37">
        <f t="shared" si="1"/>
        <v>288921.75300000003</v>
      </c>
      <c r="I26" s="37">
        <v>133783.36900000001</v>
      </c>
      <c r="J26" s="37" t="s">
        <v>526</v>
      </c>
      <c r="K26" s="37">
        <v>155138.38399999999</v>
      </c>
      <c r="L26" s="37">
        <f>SUM(M26:N26,'6-8續2'!B26:C26)</f>
        <v>928727.73499999999</v>
      </c>
      <c r="M26" s="37">
        <v>230807.18599999999</v>
      </c>
      <c r="N26" s="37">
        <v>313251.71000000002</v>
      </c>
    </row>
    <row r="27" spans="1:16" ht="25.7" customHeight="1">
      <c r="A27" s="128" t="s">
        <v>470</v>
      </c>
      <c r="B27" s="38">
        <f>SUM(C27,H27,L27,'6-8續2'!D27,'6-8續2'!J27,'6-8續2'!M27,'6-8續3完'!B27,'6-8續3完'!C27,'6-8續3完'!F27,'6-8續3完'!J27,'6-8續3完'!M27:O27)</f>
        <v>8204779.9049999993</v>
      </c>
      <c r="C27" s="37">
        <f t="shared" si="2"/>
        <v>606189.34199999995</v>
      </c>
      <c r="D27" s="37">
        <v>41903.485999999997</v>
      </c>
      <c r="E27" s="37">
        <v>67828.656000000003</v>
      </c>
      <c r="F27" s="37">
        <v>445304.52399999998</v>
      </c>
      <c r="G27" s="37">
        <v>51152.675999999999</v>
      </c>
      <c r="H27" s="37">
        <f t="shared" si="1"/>
        <v>202440.875</v>
      </c>
      <c r="I27" s="37">
        <v>84605.618000000002</v>
      </c>
      <c r="J27" s="37" t="s">
        <v>526</v>
      </c>
      <c r="K27" s="37">
        <v>117835.257</v>
      </c>
      <c r="L27" s="37">
        <f>SUM(M27:N27,'6-8續2'!B27:C27)</f>
        <v>625717.93799999997</v>
      </c>
      <c r="M27" s="37">
        <v>138644.57800000001</v>
      </c>
      <c r="N27" s="37">
        <v>280419.429</v>
      </c>
    </row>
    <row r="28" spans="1:16" ht="25.7" customHeight="1">
      <c r="A28" s="128" t="s">
        <v>471</v>
      </c>
      <c r="B28" s="38">
        <f>SUM(C28,H28,L28,'6-8續2'!D28,'6-8續2'!J28,'6-8續2'!M28,'6-8續3完'!B28,'6-8續3完'!C28,'6-8續3完'!F28,'6-8續3完'!J28,'6-8續3完'!M28:O28)</f>
        <v>18590295.112999998</v>
      </c>
      <c r="C28" s="37">
        <f t="shared" si="2"/>
        <v>718180.29099999997</v>
      </c>
      <c r="D28" s="37">
        <v>51775.618000000002</v>
      </c>
      <c r="E28" s="37">
        <v>83229.239000000001</v>
      </c>
      <c r="F28" s="37">
        <v>532476.53200000001</v>
      </c>
      <c r="G28" s="37">
        <v>50698.902000000002</v>
      </c>
      <c r="H28" s="37">
        <f t="shared" si="1"/>
        <v>4894628.2050000001</v>
      </c>
      <c r="I28" s="37">
        <v>4630894.0999999996</v>
      </c>
      <c r="J28" s="37" t="s">
        <v>526</v>
      </c>
      <c r="K28" s="37">
        <v>263734.10499999998</v>
      </c>
      <c r="L28" s="37">
        <f>SUM(M28:N28,'6-8續2'!B28:C28)</f>
        <v>1551498.2930000001</v>
      </c>
      <c r="M28" s="37">
        <v>207627.52900000001</v>
      </c>
      <c r="N28" s="37">
        <v>1014705.304</v>
      </c>
    </row>
    <row r="29" spans="1:16" ht="25.7" customHeight="1">
      <c r="A29" s="128" t="s">
        <v>472</v>
      </c>
      <c r="B29" s="38">
        <f>SUM(C29,H29,L29,'6-8續2'!D29,'6-8續2'!J29,'6-8續2'!M29,'6-8續3完'!B29,'6-8續3完'!C29,'6-8續3完'!F29,'6-8續3完'!J29,'6-8續3完'!M29:O29)</f>
        <v>13638477.184</v>
      </c>
      <c r="C29" s="37">
        <f t="shared" si="2"/>
        <v>826702.12900000007</v>
      </c>
      <c r="D29" s="37">
        <v>36743.730000000003</v>
      </c>
      <c r="E29" s="37">
        <v>58482.031000000003</v>
      </c>
      <c r="F29" s="37">
        <v>680810.54200000002</v>
      </c>
      <c r="G29" s="37">
        <v>50665.826000000001</v>
      </c>
      <c r="H29" s="37">
        <f t="shared" si="1"/>
        <v>601409.90899999999</v>
      </c>
      <c r="I29" s="37">
        <v>226708.51699999999</v>
      </c>
      <c r="J29" s="37" t="s">
        <v>526</v>
      </c>
      <c r="K29" s="37">
        <v>374701.39199999999</v>
      </c>
      <c r="L29" s="37">
        <f>SUM(M29:N29,'6-8續2'!B29:C29)</f>
        <v>718163.18200000003</v>
      </c>
      <c r="M29" s="37">
        <v>244811.28200000001</v>
      </c>
      <c r="N29" s="37">
        <v>275405.95600000001</v>
      </c>
    </row>
    <row r="30" spans="1:16" ht="25.7" customHeight="1" thickBot="1">
      <c r="A30" s="174" t="s">
        <v>473</v>
      </c>
      <c r="B30" s="39">
        <v>20365622</v>
      </c>
      <c r="C30" s="13">
        <f t="shared" si="2"/>
        <v>1234212.1560000002</v>
      </c>
      <c r="D30" s="13">
        <v>69891.274000000005</v>
      </c>
      <c r="E30" s="13">
        <v>131576.652</v>
      </c>
      <c r="F30" s="13">
        <v>966482.48400000005</v>
      </c>
      <c r="G30" s="13">
        <v>66261.745999999999</v>
      </c>
      <c r="H30" s="13">
        <f t="shared" si="1"/>
        <v>811666.39899999998</v>
      </c>
      <c r="I30" s="13">
        <v>308592.11200000002</v>
      </c>
      <c r="J30" s="13" t="s">
        <v>526</v>
      </c>
      <c r="K30" s="13">
        <v>503074.28700000001</v>
      </c>
      <c r="L30" s="13">
        <f>SUM(M30:N30,'6-8續2'!B30:C30)</f>
        <v>2243329.2749999999</v>
      </c>
      <c r="M30" s="13">
        <v>676885.95600000001</v>
      </c>
      <c r="N30" s="13">
        <v>831145.09600000002</v>
      </c>
    </row>
    <row r="31" spans="1:16" ht="14.1" customHeight="1">
      <c r="B31" s="36"/>
    </row>
    <row r="32" spans="1:16" ht="14.1" customHeight="1">
      <c r="C32" s="36"/>
      <c r="D32" s="36"/>
      <c r="G32" s="36"/>
      <c r="H32" s="36"/>
      <c r="L32" s="36"/>
      <c r="M32" s="36"/>
    </row>
    <row r="33" spans="3:13" ht="14.1" customHeight="1">
      <c r="C33" s="36"/>
      <c r="D33" s="36"/>
      <c r="G33" s="36"/>
      <c r="H33" s="36"/>
      <c r="L33" s="36"/>
      <c r="M33" s="36"/>
    </row>
    <row r="34" spans="3:13" ht="14.1" customHeight="1">
      <c r="C34" s="36"/>
      <c r="D34" s="36"/>
      <c r="G34" s="36"/>
      <c r="H34" s="36"/>
      <c r="L34" s="36"/>
      <c r="M34" s="36"/>
    </row>
    <row r="35" spans="3:13">
      <c r="C35" s="36"/>
      <c r="D35" s="36"/>
      <c r="G35" s="36"/>
      <c r="H35" s="36"/>
      <c r="L35" s="36"/>
      <c r="M35" s="36"/>
    </row>
    <row r="36" spans="3:13">
      <c r="C36" s="36"/>
      <c r="D36" s="36"/>
      <c r="G36" s="36"/>
      <c r="H36" s="36"/>
      <c r="L36" s="36"/>
      <c r="M36" s="36"/>
    </row>
    <row r="37" spans="3:13">
      <c r="C37" s="36"/>
      <c r="D37" s="36"/>
      <c r="G37" s="36"/>
      <c r="H37" s="36"/>
      <c r="L37" s="36"/>
      <c r="M37" s="36"/>
    </row>
    <row r="38" spans="3:13">
      <c r="C38" s="36"/>
      <c r="D38" s="36"/>
      <c r="G38" s="36"/>
      <c r="H38" s="36"/>
      <c r="L38" s="36"/>
      <c r="M38" s="36"/>
    </row>
    <row r="39" spans="3:13">
      <c r="C39" s="36"/>
      <c r="D39" s="36"/>
      <c r="G39" s="36"/>
      <c r="H39" s="36"/>
      <c r="L39" s="36"/>
      <c r="M39" s="36"/>
    </row>
    <row r="40" spans="3:13">
      <c r="C40" s="36"/>
      <c r="D40" s="36"/>
      <c r="G40" s="36"/>
      <c r="H40" s="36"/>
      <c r="L40" s="36"/>
      <c r="M40" s="36"/>
    </row>
    <row r="41" spans="3:13">
      <c r="C41" s="36"/>
      <c r="D41" s="36"/>
      <c r="G41" s="36"/>
      <c r="H41" s="36"/>
      <c r="L41" s="36"/>
      <c r="M41" s="36"/>
    </row>
    <row r="42" spans="3:13">
      <c r="C42" s="36"/>
      <c r="D42" s="36"/>
      <c r="G42" s="36"/>
      <c r="H42" s="36"/>
      <c r="L42" s="36"/>
      <c r="M42" s="36"/>
    </row>
    <row r="43" spans="3:13">
      <c r="C43" s="36"/>
      <c r="D43" s="36"/>
      <c r="G43" s="36"/>
      <c r="H43" s="36"/>
      <c r="L43" s="36"/>
      <c r="M43" s="36"/>
    </row>
    <row r="44" spans="3:13">
      <c r="C44" s="36"/>
      <c r="D44" s="36"/>
      <c r="H44" s="36"/>
      <c r="L44" s="36"/>
    </row>
    <row r="45" spans="3:13">
      <c r="C45" s="36"/>
      <c r="D45" s="36"/>
      <c r="L45" s="36"/>
    </row>
    <row r="46" spans="3:13">
      <c r="C46" s="36"/>
      <c r="D46" s="36"/>
      <c r="L46" s="36"/>
    </row>
    <row r="47" spans="3:13">
      <c r="C47" s="36"/>
      <c r="D47" s="36"/>
    </row>
    <row r="48" spans="3:13">
      <c r="D48" s="36"/>
    </row>
  </sheetData>
  <mergeCells count="12">
    <mergeCell ref="A2:G2"/>
    <mergeCell ref="H2:N2"/>
    <mergeCell ref="A3:G3"/>
    <mergeCell ref="H3:N3"/>
    <mergeCell ref="A5:A6"/>
    <mergeCell ref="B5:B7"/>
    <mergeCell ref="C5:G5"/>
    <mergeCell ref="H5:N5"/>
    <mergeCell ref="C6:G6"/>
    <mergeCell ref="H6:K6"/>
    <mergeCell ref="L6:N6"/>
    <mergeCell ref="A7:A8"/>
  </mergeCells>
  <phoneticPr fontId="2" type="noConversion"/>
  <pageMargins left="0.6692913385826772" right="0.6692913385826772" top="0.6692913385826772" bottom="0.6692913385826772" header="0.27559055118110237" footer="0.27559055118110237"/>
  <pageSetup paperSize="9" firstPageNumber="218"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4"/>
  <sheetViews>
    <sheetView showGridLines="0" view="pageBreakPreview" zoomScaleNormal="120" zoomScaleSheetLayoutView="100" workbookViewId="0">
      <pane xSplit="1" ySplit="8" topLeftCell="B9" activePane="bottomRight" state="frozen"/>
      <selection pane="topRight"/>
      <selection pane="bottomLeft"/>
      <selection pane="bottomRight"/>
    </sheetView>
  </sheetViews>
  <sheetFormatPr defaultRowHeight="12.75"/>
  <cols>
    <col min="1" max="1" width="13.625" style="320" customWidth="1"/>
    <col min="2" max="2" width="11.125" style="32" customWidth="1"/>
    <col min="3" max="4" width="10.625" style="32" customWidth="1"/>
    <col min="5" max="5" width="10.375" style="32" customWidth="1"/>
    <col min="6" max="7" width="10.625" style="32" customWidth="1"/>
    <col min="8" max="8" width="10.125" style="32" customWidth="1"/>
    <col min="9" max="14" width="12.125" style="32" customWidth="1"/>
    <col min="15" max="15" width="14.625" style="32" customWidth="1"/>
    <col min="16" max="16384" width="9" style="32"/>
  </cols>
  <sheetData>
    <row r="1" spans="1:16" s="320" customFormat="1" ht="18" customHeight="1">
      <c r="A1" s="100" t="s">
        <v>291</v>
      </c>
      <c r="B1" s="100"/>
      <c r="C1" s="100"/>
      <c r="D1" s="100"/>
      <c r="E1" s="100"/>
      <c r="F1" s="100"/>
      <c r="G1" s="100"/>
      <c r="H1" s="100"/>
      <c r="O1" s="175" t="s">
        <v>0</v>
      </c>
      <c r="P1" s="70"/>
    </row>
    <row r="2" spans="1:16" s="293" customFormat="1" ht="24.95" customHeight="1">
      <c r="A2" s="337" t="s">
        <v>510</v>
      </c>
      <c r="B2" s="337"/>
      <c r="C2" s="337"/>
      <c r="D2" s="337"/>
      <c r="E2" s="337"/>
      <c r="F2" s="337"/>
      <c r="G2" s="337"/>
      <c r="H2" s="337"/>
      <c r="I2" s="337" t="s">
        <v>210</v>
      </c>
      <c r="J2" s="337"/>
      <c r="K2" s="337"/>
      <c r="L2" s="337"/>
      <c r="M2" s="337"/>
      <c r="N2" s="337"/>
      <c r="O2" s="337"/>
    </row>
    <row r="3" spans="1:16" s="320" customFormat="1" ht="20.100000000000001" customHeight="1">
      <c r="A3" s="336" t="s">
        <v>755</v>
      </c>
      <c r="B3" s="336"/>
      <c r="C3" s="336"/>
      <c r="D3" s="336"/>
      <c r="E3" s="336"/>
      <c r="F3" s="336"/>
      <c r="G3" s="336"/>
      <c r="H3" s="336"/>
      <c r="I3" s="336" t="s">
        <v>204</v>
      </c>
      <c r="J3" s="336"/>
      <c r="K3" s="336"/>
      <c r="L3" s="336"/>
      <c r="M3" s="336"/>
      <c r="N3" s="336"/>
      <c r="O3" s="336"/>
    </row>
    <row r="4" spans="1:16" s="320" customFormat="1" ht="15" customHeight="1" thickBot="1">
      <c r="A4" s="173"/>
      <c r="B4" s="102"/>
      <c r="C4" s="102"/>
      <c r="D4" s="102"/>
      <c r="E4" s="102"/>
      <c r="F4" s="102"/>
      <c r="G4" s="102"/>
      <c r="H4" s="102" t="s">
        <v>298</v>
      </c>
      <c r="I4" s="102"/>
      <c r="J4" s="102"/>
      <c r="K4" s="102"/>
      <c r="L4" s="101"/>
      <c r="M4" s="101"/>
      <c r="N4" s="101"/>
      <c r="O4" s="102" t="s">
        <v>2</v>
      </c>
    </row>
    <row r="5" spans="1:16" s="320" customFormat="1" ht="19.5" customHeight="1">
      <c r="A5" s="395" t="s">
        <v>454</v>
      </c>
      <c r="B5" s="406" t="s">
        <v>522</v>
      </c>
      <c r="C5" s="398"/>
      <c r="D5" s="398"/>
      <c r="E5" s="398"/>
      <c r="F5" s="398"/>
      <c r="G5" s="398"/>
      <c r="H5" s="398"/>
      <c r="I5" s="398" t="s">
        <v>209</v>
      </c>
      <c r="J5" s="398"/>
      <c r="K5" s="398"/>
      <c r="L5" s="398"/>
      <c r="M5" s="398"/>
      <c r="N5" s="398"/>
      <c r="O5" s="398"/>
    </row>
    <row r="6" spans="1:16" s="320" customFormat="1" ht="42.95" customHeight="1">
      <c r="A6" s="396"/>
      <c r="B6" s="407" t="s">
        <v>723</v>
      </c>
      <c r="C6" s="401"/>
      <c r="D6" s="399" t="s">
        <v>475</v>
      </c>
      <c r="E6" s="400"/>
      <c r="F6" s="400"/>
      <c r="G6" s="400"/>
      <c r="H6" s="400"/>
      <c r="I6" s="185"/>
      <c r="J6" s="399" t="s">
        <v>476</v>
      </c>
      <c r="K6" s="400"/>
      <c r="L6" s="401"/>
      <c r="M6" s="399" t="s">
        <v>477</v>
      </c>
      <c r="N6" s="400"/>
      <c r="O6" s="401"/>
    </row>
    <row r="7" spans="1:16" s="320" customFormat="1" ht="27.75" customHeight="1">
      <c r="A7" s="405" t="s">
        <v>202</v>
      </c>
      <c r="B7" s="181" t="s">
        <v>478</v>
      </c>
      <c r="C7" s="135" t="s">
        <v>523</v>
      </c>
      <c r="D7" s="135" t="s">
        <v>512</v>
      </c>
      <c r="E7" s="135" t="s">
        <v>479</v>
      </c>
      <c r="F7" s="135" t="s">
        <v>480</v>
      </c>
      <c r="G7" s="309" t="s">
        <v>481</v>
      </c>
      <c r="H7" s="309" t="s">
        <v>524</v>
      </c>
      <c r="I7" s="135" t="s">
        <v>511</v>
      </c>
      <c r="J7" s="300" t="s">
        <v>254</v>
      </c>
      <c r="K7" s="300" t="s">
        <v>482</v>
      </c>
      <c r="L7" s="132" t="s">
        <v>483</v>
      </c>
      <c r="M7" s="136" t="s">
        <v>254</v>
      </c>
      <c r="N7" s="300" t="s">
        <v>513</v>
      </c>
      <c r="O7" s="300" t="s">
        <v>514</v>
      </c>
    </row>
    <row r="8" spans="1:16" s="182" customFormat="1" ht="54.75" customHeight="1" thickBot="1">
      <c r="A8" s="388"/>
      <c r="B8" s="110" t="s">
        <v>103</v>
      </c>
      <c r="C8" s="110" t="s">
        <v>102</v>
      </c>
      <c r="D8" s="110" t="s">
        <v>4</v>
      </c>
      <c r="E8" s="110" t="s">
        <v>132</v>
      </c>
      <c r="F8" s="110" t="s">
        <v>251</v>
      </c>
      <c r="G8" s="110" t="s">
        <v>156</v>
      </c>
      <c r="H8" s="110" t="s">
        <v>126</v>
      </c>
      <c r="I8" s="110" t="s">
        <v>154</v>
      </c>
      <c r="J8" s="110" t="s">
        <v>208</v>
      </c>
      <c r="K8" s="310" t="s">
        <v>153</v>
      </c>
      <c r="L8" s="110" t="s">
        <v>525</v>
      </c>
      <c r="M8" s="110" t="s">
        <v>208</v>
      </c>
      <c r="N8" s="310" t="s">
        <v>151</v>
      </c>
      <c r="O8" s="310" t="s">
        <v>207</v>
      </c>
    </row>
    <row r="9" spans="1:16" ht="25.7" customHeight="1">
      <c r="A9" s="103" t="s">
        <v>484</v>
      </c>
      <c r="B9" s="41">
        <v>1216119</v>
      </c>
      <c r="C9" s="41">
        <v>544632</v>
      </c>
      <c r="D9" s="37">
        <v>3461761</v>
      </c>
      <c r="E9" s="37">
        <v>146929</v>
      </c>
      <c r="F9" s="37">
        <v>316755</v>
      </c>
      <c r="G9" s="37">
        <v>2583424</v>
      </c>
      <c r="H9" s="37" t="s">
        <v>16</v>
      </c>
      <c r="I9" s="37">
        <v>414653</v>
      </c>
      <c r="J9" s="37">
        <v>920293</v>
      </c>
      <c r="K9" s="37">
        <v>7202</v>
      </c>
      <c r="L9" s="37">
        <v>913091</v>
      </c>
      <c r="M9" s="37">
        <v>3833295</v>
      </c>
      <c r="N9" s="37">
        <v>3833295</v>
      </c>
      <c r="O9" s="37" t="s">
        <v>16</v>
      </c>
    </row>
    <row r="10" spans="1:16" ht="25.7" customHeight="1">
      <c r="A10" s="103" t="s">
        <v>485</v>
      </c>
      <c r="B10" s="37">
        <v>1839485</v>
      </c>
      <c r="C10" s="37">
        <v>412588</v>
      </c>
      <c r="D10" s="37">
        <v>4340802</v>
      </c>
      <c r="E10" s="37">
        <v>157502</v>
      </c>
      <c r="F10" s="37">
        <v>372222</v>
      </c>
      <c r="G10" s="37">
        <v>3381628</v>
      </c>
      <c r="H10" s="37" t="s">
        <v>16</v>
      </c>
      <c r="I10" s="37">
        <v>429450</v>
      </c>
      <c r="J10" s="37">
        <v>1077345</v>
      </c>
      <c r="K10" s="37">
        <v>19293</v>
      </c>
      <c r="L10" s="37">
        <v>1058052</v>
      </c>
      <c r="M10" s="37">
        <v>4001371</v>
      </c>
      <c r="N10" s="37">
        <v>4001371</v>
      </c>
      <c r="O10" s="37" t="s">
        <v>16</v>
      </c>
    </row>
    <row r="11" spans="1:16" ht="25.7" customHeight="1">
      <c r="A11" s="103" t="s">
        <v>486</v>
      </c>
      <c r="B11" s="37">
        <v>1932353</v>
      </c>
      <c r="C11" s="37">
        <v>690316</v>
      </c>
      <c r="D11" s="37">
        <v>4490951</v>
      </c>
      <c r="E11" s="37">
        <v>157748</v>
      </c>
      <c r="F11" s="37">
        <v>551027</v>
      </c>
      <c r="G11" s="37">
        <v>3256284</v>
      </c>
      <c r="H11" s="37" t="s">
        <v>16</v>
      </c>
      <c r="I11" s="37">
        <v>525891</v>
      </c>
      <c r="J11" s="37">
        <v>1080774</v>
      </c>
      <c r="K11" s="37">
        <v>52954</v>
      </c>
      <c r="L11" s="37">
        <v>1027820</v>
      </c>
      <c r="M11" s="37">
        <v>4387676</v>
      </c>
      <c r="N11" s="37">
        <v>4387676</v>
      </c>
      <c r="O11" s="37" t="s">
        <v>16</v>
      </c>
    </row>
    <row r="12" spans="1:16" ht="25.7" customHeight="1">
      <c r="A12" s="103" t="s">
        <v>487</v>
      </c>
      <c r="B12" s="37">
        <v>1796571</v>
      </c>
      <c r="C12" s="37">
        <v>635483</v>
      </c>
      <c r="D12" s="37">
        <v>4595288</v>
      </c>
      <c r="E12" s="37">
        <v>165448</v>
      </c>
      <c r="F12" s="37">
        <v>538233</v>
      </c>
      <c r="G12" s="37">
        <v>3435622</v>
      </c>
      <c r="H12" s="37" t="s">
        <v>16</v>
      </c>
      <c r="I12" s="37">
        <v>455985</v>
      </c>
      <c r="J12" s="37">
        <v>1401910</v>
      </c>
      <c r="K12" s="37">
        <v>85402</v>
      </c>
      <c r="L12" s="37">
        <v>1316507</v>
      </c>
      <c r="M12" s="37">
        <v>4608843</v>
      </c>
      <c r="N12" s="37">
        <v>4608843</v>
      </c>
      <c r="O12" s="37" t="s">
        <v>16</v>
      </c>
    </row>
    <row r="13" spans="1:16" ht="25.7" customHeight="1">
      <c r="A13" s="103" t="s">
        <v>488</v>
      </c>
      <c r="B13" s="37">
        <v>2352843</v>
      </c>
      <c r="C13" s="37">
        <v>441785</v>
      </c>
      <c r="D13" s="37">
        <v>10874705</v>
      </c>
      <c r="E13" s="37">
        <v>6245714</v>
      </c>
      <c r="F13" s="37">
        <v>290811</v>
      </c>
      <c r="G13" s="37">
        <v>3800422</v>
      </c>
      <c r="H13" s="37" t="s">
        <v>16</v>
      </c>
      <c r="I13" s="37">
        <v>537759</v>
      </c>
      <c r="J13" s="37">
        <v>1284531</v>
      </c>
      <c r="K13" s="37">
        <v>93799</v>
      </c>
      <c r="L13" s="37">
        <v>1190732</v>
      </c>
      <c r="M13" s="37">
        <v>4782599</v>
      </c>
      <c r="N13" s="37">
        <v>4782599</v>
      </c>
      <c r="O13" s="37" t="s">
        <v>16</v>
      </c>
    </row>
    <row r="14" spans="1:16" ht="25.7" customHeight="1">
      <c r="A14" s="103" t="s">
        <v>489</v>
      </c>
      <c r="B14" s="37">
        <v>2734739</v>
      </c>
      <c r="C14" s="37">
        <v>400104</v>
      </c>
      <c r="D14" s="37">
        <v>9685397</v>
      </c>
      <c r="E14" s="37">
        <v>1998730</v>
      </c>
      <c r="F14" s="37">
        <v>351239</v>
      </c>
      <c r="G14" s="37">
        <v>6763084</v>
      </c>
      <c r="H14" s="37" t="s">
        <v>16</v>
      </c>
      <c r="I14" s="37">
        <v>572344</v>
      </c>
      <c r="J14" s="37">
        <v>1755089</v>
      </c>
      <c r="K14" s="37">
        <v>93555</v>
      </c>
      <c r="L14" s="37">
        <v>1663534</v>
      </c>
      <c r="M14" s="37">
        <v>5004340</v>
      </c>
      <c r="N14" s="37">
        <v>5004340</v>
      </c>
      <c r="O14" s="37" t="s">
        <v>16</v>
      </c>
    </row>
    <row r="15" spans="1:16" ht="25.7" customHeight="1">
      <c r="A15" s="103" t="s">
        <v>490</v>
      </c>
      <c r="B15" s="37">
        <v>3596613</v>
      </c>
      <c r="C15" s="37">
        <v>394383</v>
      </c>
      <c r="D15" s="37">
        <v>6665463</v>
      </c>
      <c r="E15" s="37">
        <v>1134396</v>
      </c>
      <c r="F15" s="37">
        <v>383034</v>
      </c>
      <c r="G15" s="37">
        <v>4534325</v>
      </c>
      <c r="H15" s="37" t="s">
        <v>16</v>
      </c>
      <c r="I15" s="37">
        <v>613707</v>
      </c>
      <c r="J15" s="37">
        <v>1695879</v>
      </c>
      <c r="K15" s="37">
        <v>124675</v>
      </c>
      <c r="L15" s="37">
        <v>1571203</v>
      </c>
      <c r="M15" s="37">
        <v>5149674</v>
      </c>
      <c r="N15" s="37">
        <v>5149674</v>
      </c>
      <c r="O15" s="37" t="s">
        <v>16</v>
      </c>
    </row>
    <row r="16" spans="1:16" ht="25.7" customHeight="1">
      <c r="A16" s="103" t="s">
        <v>491</v>
      </c>
      <c r="B16" s="37">
        <v>1769072</v>
      </c>
      <c r="C16" s="37">
        <v>445807</v>
      </c>
      <c r="D16" s="37">
        <v>7230798</v>
      </c>
      <c r="E16" s="37">
        <v>1125066</v>
      </c>
      <c r="F16" s="37">
        <v>431398</v>
      </c>
      <c r="G16" s="37">
        <v>4776067</v>
      </c>
      <c r="H16" s="37" t="s">
        <v>16</v>
      </c>
      <c r="I16" s="37">
        <v>898267</v>
      </c>
      <c r="J16" s="37">
        <v>1521400</v>
      </c>
      <c r="K16" s="37">
        <v>212307</v>
      </c>
      <c r="L16" s="37">
        <v>1309092</v>
      </c>
      <c r="M16" s="37">
        <v>5308009</v>
      </c>
      <c r="N16" s="37">
        <v>5308009</v>
      </c>
      <c r="O16" s="37" t="s">
        <v>16</v>
      </c>
    </row>
    <row r="17" spans="1:15" ht="25.7" customHeight="1">
      <c r="A17" s="103" t="s">
        <v>492</v>
      </c>
      <c r="B17" s="37">
        <v>4369938.8250000002</v>
      </c>
      <c r="C17" s="37">
        <v>530380.65299999993</v>
      </c>
      <c r="D17" s="37">
        <v>11879541.741999999</v>
      </c>
      <c r="E17" s="37">
        <v>1186094.6369999999</v>
      </c>
      <c r="F17" s="37">
        <v>436052.18500000006</v>
      </c>
      <c r="G17" s="37">
        <v>8996932.1950000003</v>
      </c>
      <c r="H17" s="37" t="s">
        <v>16</v>
      </c>
      <c r="I17" s="37">
        <v>1260462.7250000001</v>
      </c>
      <c r="J17" s="37">
        <v>5169799.0389999999</v>
      </c>
      <c r="K17" s="37">
        <v>1771403.7489999998</v>
      </c>
      <c r="L17" s="37">
        <v>3398395.2899999996</v>
      </c>
      <c r="M17" s="37">
        <v>5379757.7179999994</v>
      </c>
      <c r="N17" s="37">
        <v>5379757.7179999994</v>
      </c>
      <c r="O17" s="37" t="s">
        <v>16</v>
      </c>
    </row>
    <row r="18" spans="1:15" ht="25.7" customHeight="1">
      <c r="A18" s="103" t="s">
        <v>414</v>
      </c>
      <c r="B18" s="37">
        <f t="shared" ref="B18:G18" si="0">SUM(B19:B30)</f>
        <v>3196422.5989999999</v>
      </c>
      <c r="C18" s="37">
        <f t="shared" si="0"/>
        <v>630804.43599999999</v>
      </c>
      <c r="D18" s="37">
        <f t="shared" si="0"/>
        <v>12720463.339000002</v>
      </c>
      <c r="E18" s="37">
        <f t="shared" si="0"/>
        <v>1171350.9980000001</v>
      </c>
      <c r="F18" s="37">
        <f t="shared" si="0"/>
        <v>488208.07</v>
      </c>
      <c r="G18" s="37">
        <f t="shared" si="0"/>
        <v>9969177.3449999988</v>
      </c>
      <c r="H18" s="37" t="s">
        <v>206</v>
      </c>
      <c r="I18" s="37">
        <f t="shared" ref="I18:N18" si="1">SUM(I19:I30)</f>
        <v>1091726.926</v>
      </c>
      <c r="J18" s="37">
        <f t="shared" si="1"/>
        <v>6188894.8219999997</v>
      </c>
      <c r="K18" s="37">
        <f t="shared" si="1"/>
        <v>2332545.69</v>
      </c>
      <c r="L18" s="37">
        <f t="shared" si="1"/>
        <v>3856349.1319999998</v>
      </c>
      <c r="M18" s="37">
        <f t="shared" si="1"/>
        <v>1368135.4330000002</v>
      </c>
      <c r="N18" s="37">
        <f t="shared" si="1"/>
        <v>1368135.4330000002</v>
      </c>
      <c r="O18" s="37" t="s">
        <v>206</v>
      </c>
    </row>
    <row r="19" spans="1:15" ht="25.7" customHeight="1">
      <c r="A19" s="183" t="s">
        <v>462</v>
      </c>
      <c r="B19" s="37">
        <v>74871.341</v>
      </c>
      <c r="C19" s="37">
        <v>43162.364999999998</v>
      </c>
      <c r="D19" s="37">
        <f t="shared" ref="D19:D30" si="2">SUM(E19:I19)</f>
        <v>1171889.9210000001</v>
      </c>
      <c r="E19" s="37">
        <v>4231.0190000000002</v>
      </c>
      <c r="F19" s="37">
        <v>50073.493999999999</v>
      </c>
      <c r="G19" s="37">
        <v>1037189.382</v>
      </c>
      <c r="H19" s="37" t="s">
        <v>526</v>
      </c>
      <c r="I19" s="37">
        <v>80396.025999999998</v>
      </c>
      <c r="J19" s="37">
        <f t="shared" ref="J19:J30" si="3">SUM(K19:L19)</f>
        <v>367642.10600000003</v>
      </c>
      <c r="K19" s="37">
        <v>39541.955999999998</v>
      </c>
      <c r="L19" s="37">
        <v>328100.15000000002</v>
      </c>
      <c r="M19" s="37">
        <f t="shared" ref="M19:M30" si="4">SUM(N19:O19)</f>
        <v>418632.67599999998</v>
      </c>
      <c r="N19" s="37">
        <v>418632.67599999998</v>
      </c>
      <c r="O19" s="37" t="s">
        <v>16</v>
      </c>
    </row>
    <row r="20" spans="1:15" ht="25.7" customHeight="1">
      <c r="A20" s="183" t="s">
        <v>463</v>
      </c>
      <c r="B20" s="37">
        <v>62251.523999999998</v>
      </c>
      <c r="C20" s="37">
        <v>47046.987999999998</v>
      </c>
      <c r="D20" s="37">
        <f>SUM(E20:I20)</f>
        <v>508094.17300000001</v>
      </c>
      <c r="E20" s="37">
        <v>92967.808999999994</v>
      </c>
      <c r="F20" s="37">
        <v>43958.661</v>
      </c>
      <c r="G20" s="37">
        <v>272952.15999999997</v>
      </c>
      <c r="H20" s="37" t="s">
        <v>526</v>
      </c>
      <c r="I20" s="37">
        <v>98215.543000000005</v>
      </c>
      <c r="J20" s="37">
        <f t="shared" si="3"/>
        <v>511477.07199999999</v>
      </c>
      <c r="K20" s="37">
        <v>80460.400999999998</v>
      </c>
      <c r="L20" s="37">
        <v>431016.67099999997</v>
      </c>
      <c r="M20" s="37">
        <f t="shared" si="4"/>
        <v>16013.126</v>
      </c>
      <c r="N20" s="37">
        <v>16013.126</v>
      </c>
      <c r="O20" s="37" t="s">
        <v>16</v>
      </c>
    </row>
    <row r="21" spans="1:15" ht="25.7" customHeight="1">
      <c r="A21" s="183" t="s">
        <v>464</v>
      </c>
      <c r="B21" s="37">
        <v>181922.66099999999</v>
      </c>
      <c r="C21" s="37">
        <v>91166.32</v>
      </c>
      <c r="D21" s="37">
        <f t="shared" si="2"/>
        <v>746862.91800000006</v>
      </c>
      <c r="E21" s="37">
        <v>80577.407999999996</v>
      </c>
      <c r="F21" s="37">
        <v>50895.463000000003</v>
      </c>
      <c r="G21" s="37">
        <v>522914.81400000001</v>
      </c>
      <c r="H21" s="37" t="s">
        <v>526</v>
      </c>
      <c r="I21" s="37">
        <v>92475.232999999993</v>
      </c>
      <c r="J21" s="37">
        <f t="shared" si="3"/>
        <v>347122.76699999999</v>
      </c>
      <c r="K21" s="37">
        <v>50157.887999999999</v>
      </c>
      <c r="L21" s="37">
        <v>296964.87900000002</v>
      </c>
      <c r="M21" s="37">
        <f t="shared" si="4"/>
        <v>24715.616999999998</v>
      </c>
      <c r="N21" s="37">
        <v>24715.616999999998</v>
      </c>
      <c r="O21" s="37" t="s">
        <v>16</v>
      </c>
    </row>
    <row r="22" spans="1:15" ht="25.7" customHeight="1">
      <c r="A22" s="183" t="s">
        <v>465</v>
      </c>
      <c r="B22" s="37">
        <v>88096.429000000004</v>
      </c>
      <c r="C22" s="37">
        <v>81607.441999999995</v>
      </c>
      <c r="D22" s="37">
        <f t="shared" si="2"/>
        <v>730991.00600000005</v>
      </c>
      <c r="E22" s="37">
        <v>63408.925999999999</v>
      </c>
      <c r="F22" s="37">
        <v>50670.883999999998</v>
      </c>
      <c r="G22" s="37">
        <v>555485.20200000005</v>
      </c>
      <c r="H22" s="37" t="s">
        <v>526</v>
      </c>
      <c r="I22" s="37">
        <v>61425.993999999999</v>
      </c>
      <c r="J22" s="37">
        <f t="shared" si="3"/>
        <v>369307.71400000004</v>
      </c>
      <c r="K22" s="37">
        <v>33386.845000000001</v>
      </c>
      <c r="L22" s="37">
        <v>335920.86900000001</v>
      </c>
      <c r="M22" s="37">
        <f t="shared" si="4"/>
        <v>8865.0319999999992</v>
      </c>
      <c r="N22" s="37">
        <v>8865.0319999999992</v>
      </c>
      <c r="O22" s="37" t="s">
        <v>16</v>
      </c>
    </row>
    <row r="23" spans="1:15" ht="25.7" customHeight="1">
      <c r="A23" s="183" t="s">
        <v>466</v>
      </c>
      <c r="B23" s="37">
        <v>67735.142000000007</v>
      </c>
      <c r="C23" s="37">
        <v>40876.067999999999</v>
      </c>
      <c r="D23" s="37">
        <f t="shared" si="2"/>
        <v>1396495.6950000001</v>
      </c>
      <c r="E23" s="37">
        <v>87090.501000000004</v>
      </c>
      <c r="F23" s="37">
        <v>47895.762000000002</v>
      </c>
      <c r="G23" s="37">
        <v>1164821.068</v>
      </c>
      <c r="H23" s="37" t="s">
        <v>526</v>
      </c>
      <c r="I23" s="37">
        <v>96688.364000000001</v>
      </c>
      <c r="J23" s="37">
        <f t="shared" si="3"/>
        <v>286045.96499999997</v>
      </c>
      <c r="K23" s="37">
        <v>31343.73</v>
      </c>
      <c r="L23" s="37">
        <v>254702.23499999999</v>
      </c>
      <c r="M23" s="37">
        <f t="shared" si="4"/>
        <v>1838.5239999999999</v>
      </c>
      <c r="N23" s="37">
        <v>1838.5239999999999</v>
      </c>
      <c r="O23" s="37" t="s">
        <v>16</v>
      </c>
    </row>
    <row r="24" spans="1:15" ht="25.7" customHeight="1">
      <c r="A24" s="183" t="s">
        <v>467</v>
      </c>
      <c r="B24" s="37">
        <v>484642.071</v>
      </c>
      <c r="C24" s="37">
        <v>38120.917000000001</v>
      </c>
      <c r="D24" s="37">
        <f t="shared" si="2"/>
        <v>932018.1129999999</v>
      </c>
      <c r="E24" s="37">
        <v>209008.90100000001</v>
      </c>
      <c r="F24" s="37">
        <v>64323.940999999999</v>
      </c>
      <c r="G24" s="37">
        <v>602340.554</v>
      </c>
      <c r="H24" s="37" t="s">
        <v>526</v>
      </c>
      <c r="I24" s="37">
        <v>56344.716999999997</v>
      </c>
      <c r="J24" s="37">
        <f t="shared" si="3"/>
        <v>240060.351</v>
      </c>
      <c r="K24" s="37">
        <v>31572.756000000001</v>
      </c>
      <c r="L24" s="37">
        <v>208487.595</v>
      </c>
      <c r="M24" s="37">
        <f t="shared" si="4"/>
        <v>381996.18300000002</v>
      </c>
      <c r="N24" s="37">
        <v>381996.18300000002</v>
      </c>
      <c r="O24" s="37" t="s">
        <v>16</v>
      </c>
    </row>
    <row r="25" spans="1:15" ht="25.7" customHeight="1">
      <c r="A25" s="183" t="s">
        <v>468</v>
      </c>
      <c r="B25" s="37">
        <v>634060.25</v>
      </c>
      <c r="C25" s="37">
        <v>37935.120000000003</v>
      </c>
      <c r="D25" s="37">
        <f t="shared" si="2"/>
        <v>1110343.9650000001</v>
      </c>
      <c r="E25" s="37">
        <v>80900.744000000006</v>
      </c>
      <c r="F25" s="37">
        <v>32748.456999999999</v>
      </c>
      <c r="G25" s="37">
        <v>935947.728</v>
      </c>
      <c r="H25" s="37" t="s">
        <v>526</v>
      </c>
      <c r="I25" s="37">
        <v>60747.036</v>
      </c>
      <c r="J25" s="37">
        <f t="shared" si="3"/>
        <v>251465.34600000002</v>
      </c>
      <c r="K25" s="37">
        <v>31874.322</v>
      </c>
      <c r="L25" s="37">
        <v>219591.024</v>
      </c>
      <c r="M25" s="37">
        <f t="shared" si="4"/>
        <v>428182.34100000001</v>
      </c>
      <c r="N25" s="37">
        <v>428182.34100000001</v>
      </c>
      <c r="O25" s="37" t="s">
        <v>16</v>
      </c>
    </row>
    <row r="26" spans="1:15" ht="25.7" customHeight="1">
      <c r="A26" s="183" t="s">
        <v>469</v>
      </c>
      <c r="B26" s="37">
        <v>338453.60800000001</v>
      </c>
      <c r="C26" s="37">
        <v>46215.231</v>
      </c>
      <c r="D26" s="37">
        <f t="shared" si="2"/>
        <v>1398220.7</v>
      </c>
      <c r="E26" s="37">
        <v>85620.620999999999</v>
      </c>
      <c r="F26" s="37">
        <v>5698.35</v>
      </c>
      <c r="G26" s="37">
        <v>1226316.3470000001</v>
      </c>
      <c r="H26" s="37" t="s">
        <v>526</v>
      </c>
      <c r="I26" s="37">
        <v>80585.381999999998</v>
      </c>
      <c r="J26" s="37">
        <f t="shared" si="3"/>
        <v>455575.51999999996</v>
      </c>
      <c r="K26" s="37">
        <v>30866.425999999999</v>
      </c>
      <c r="L26" s="37">
        <v>424709.09399999998</v>
      </c>
      <c r="M26" s="37">
        <f t="shared" si="4"/>
        <v>38767.591</v>
      </c>
      <c r="N26" s="37">
        <v>38767.591</v>
      </c>
      <c r="O26" s="37" t="s">
        <v>16</v>
      </c>
    </row>
    <row r="27" spans="1:15" ht="25.7" customHeight="1">
      <c r="A27" s="183" t="s">
        <v>470</v>
      </c>
      <c r="B27" s="37">
        <v>172937.17199999999</v>
      </c>
      <c r="C27" s="37">
        <v>33716.758999999998</v>
      </c>
      <c r="D27" s="37">
        <f t="shared" si="2"/>
        <v>1232506.425</v>
      </c>
      <c r="E27" s="37">
        <v>62871.078999999998</v>
      </c>
      <c r="F27" s="37">
        <v>17242.745999999999</v>
      </c>
      <c r="G27" s="37">
        <v>1081265.5830000001</v>
      </c>
      <c r="H27" s="37" t="s">
        <v>526</v>
      </c>
      <c r="I27" s="37">
        <v>71127.017000000007</v>
      </c>
      <c r="J27" s="37">
        <f t="shared" si="3"/>
        <v>263033.23800000001</v>
      </c>
      <c r="K27" s="37">
        <v>35653.606</v>
      </c>
      <c r="L27" s="37">
        <v>227379.63200000001</v>
      </c>
      <c r="M27" s="37">
        <f t="shared" si="4"/>
        <v>13027.482</v>
      </c>
      <c r="N27" s="37">
        <v>13027.482</v>
      </c>
      <c r="O27" s="37" t="s">
        <v>16</v>
      </c>
    </row>
    <row r="28" spans="1:15" ht="25.7" customHeight="1">
      <c r="A28" s="183" t="s">
        <v>471</v>
      </c>
      <c r="B28" s="37">
        <v>284215.53999999998</v>
      </c>
      <c r="C28" s="37">
        <v>44949.919999999998</v>
      </c>
      <c r="D28" s="37">
        <f t="shared" si="2"/>
        <v>814598.21600000001</v>
      </c>
      <c r="E28" s="37">
        <v>79394.038</v>
      </c>
      <c r="F28" s="37">
        <v>6174.3190000000004</v>
      </c>
      <c r="G28" s="37">
        <v>652411.125</v>
      </c>
      <c r="H28" s="37" t="s">
        <v>526</v>
      </c>
      <c r="I28" s="37">
        <v>76618.733999999997</v>
      </c>
      <c r="J28" s="37">
        <f t="shared" si="3"/>
        <v>393979.48300000001</v>
      </c>
      <c r="K28" s="37">
        <v>30517.830999999998</v>
      </c>
      <c r="L28" s="37">
        <v>363461.652</v>
      </c>
      <c r="M28" s="37">
        <f t="shared" si="4"/>
        <v>7629.9719999999998</v>
      </c>
      <c r="N28" s="37">
        <v>7629.9719999999998</v>
      </c>
      <c r="O28" s="37" t="s">
        <v>16</v>
      </c>
    </row>
    <row r="29" spans="1:15" ht="25.7" customHeight="1">
      <c r="A29" s="183" t="s">
        <v>472</v>
      </c>
      <c r="B29" s="37">
        <v>154379.18</v>
      </c>
      <c r="C29" s="37">
        <v>43566.764000000003</v>
      </c>
      <c r="D29" s="37">
        <f t="shared" si="2"/>
        <v>883668.57699999993</v>
      </c>
      <c r="E29" s="37">
        <v>78929.077000000005</v>
      </c>
      <c r="F29" s="37">
        <v>56562.084999999999</v>
      </c>
      <c r="G29" s="37">
        <v>648843.37399999995</v>
      </c>
      <c r="H29" s="37" t="s">
        <v>526</v>
      </c>
      <c r="I29" s="37">
        <v>99334.040999999997</v>
      </c>
      <c r="J29" s="37">
        <f t="shared" si="3"/>
        <v>309086.86500000005</v>
      </c>
      <c r="K29" s="37">
        <v>33956.046999999999</v>
      </c>
      <c r="L29" s="37">
        <v>275130.81800000003</v>
      </c>
      <c r="M29" s="37">
        <f t="shared" si="4"/>
        <v>4246.6570000000002</v>
      </c>
      <c r="N29" s="37">
        <v>4246.6570000000002</v>
      </c>
      <c r="O29" s="37" t="s">
        <v>16</v>
      </c>
    </row>
    <row r="30" spans="1:15" ht="25.7" customHeight="1" thickBot="1">
      <c r="A30" s="184" t="s">
        <v>473</v>
      </c>
      <c r="B30" s="13">
        <v>652857.68099999998</v>
      </c>
      <c r="C30" s="13">
        <v>82440.542000000001</v>
      </c>
      <c r="D30" s="13">
        <f t="shared" si="2"/>
        <v>1794773.63</v>
      </c>
      <c r="E30" s="13">
        <v>246350.875</v>
      </c>
      <c r="F30" s="13">
        <v>61963.908000000003</v>
      </c>
      <c r="G30" s="13">
        <v>1268690.0079999999</v>
      </c>
      <c r="H30" s="13" t="s">
        <v>526</v>
      </c>
      <c r="I30" s="13">
        <v>217768.83900000001</v>
      </c>
      <c r="J30" s="13">
        <f t="shared" si="3"/>
        <v>2394098.395</v>
      </c>
      <c r="K30" s="13">
        <v>1903213.882</v>
      </c>
      <c r="L30" s="13">
        <v>490884.51299999998</v>
      </c>
      <c r="M30" s="13">
        <f t="shared" si="4"/>
        <v>24220.232</v>
      </c>
      <c r="N30" s="13">
        <v>24220.232</v>
      </c>
      <c r="O30" s="13" t="s">
        <v>16</v>
      </c>
    </row>
    <row r="31" spans="1:15" ht="14.1" customHeight="1"/>
    <row r="32" spans="1:15" ht="14.1" customHeight="1">
      <c r="C32" s="36"/>
      <c r="D32" s="36"/>
      <c r="I32" s="36"/>
      <c r="J32" s="36"/>
    </row>
    <row r="33" spans="3:10" ht="14.1" customHeight="1">
      <c r="C33" s="36"/>
      <c r="D33" s="36"/>
      <c r="I33" s="36"/>
      <c r="J33" s="36"/>
    </row>
    <row r="34" spans="3:10" ht="14.1" customHeight="1">
      <c r="C34" s="36"/>
      <c r="D34" s="36"/>
      <c r="I34" s="36"/>
      <c r="J34" s="36"/>
    </row>
    <row r="35" spans="3:10">
      <c r="C35" s="36"/>
      <c r="D35" s="36"/>
      <c r="I35" s="36"/>
      <c r="J35" s="36"/>
    </row>
    <row r="36" spans="3:10">
      <c r="C36" s="36"/>
      <c r="D36" s="36"/>
      <c r="I36" s="36"/>
      <c r="J36" s="36"/>
    </row>
    <row r="37" spans="3:10">
      <c r="C37" s="36"/>
      <c r="D37" s="36"/>
      <c r="I37" s="36"/>
      <c r="J37" s="36"/>
    </row>
    <row r="38" spans="3:10">
      <c r="C38" s="36"/>
      <c r="D38" s="36"/>
      <c r="I38" s="36"/>
      <c r="J38" s="36"/>
    </row>
    <row r="39" spans="3:10">
      <c r="C39" s="36"/>
      <c r="D39" s="36"/>
      <c r="I39" s="36"/>
      <c r="J39" s="36"/>
    </row>
    <row r="40" spans="3:10">
      <c r="C40" s="36"/>
      <c r="D40" s="36"/>
      <c r="I40" s="36"/>
      <c r="J40" s="36"/>
    </row>
    <row r="41" spans="3:10">
      <c r="C41" s="36"/>
      <c r="D41" s="36"/>
      <c r="I41" s="36"/>
      <c r="J41" s="36"/>
    </row>
    <row r="42" spans="3:10">
      <c r="C42" s="36"/>
      <c r="D42" s="36"/>
      <c r="I42" s="36"/>
      <c r="J42" s="36"/>
    </row>
    <row r="43" spans="3:10">
      <c r="C43" s="36"/>
      <c r="D43" s="36"/>
      <c r="I43" s="36"/>
      <c r="J43" s="36"/>
    </row>
    <row r="44" spans="3:10">
      <c r="D44" s="36"/>
      <c r="I44" s="36"/>
      <c r="J44" s="36"/>
    </row>
  </sheetData>
  <mergeCells count="12">
    <mergeCell ref="M6:O6"/>
    <mergeCell ref="A7:A8"/>
    <mergeCell ref="A2:H2"/>
    <mergeCell ref="I2:O2"/>
    <mergeCell ref="A3:H3"/>
    <mergeCell ref="A5:A6"/>
    <mergeCell ref="B5:H5"/>
    <mergeCell ref="I5:O5"/>
    <mergeCell ref="B6:C6"/>
    <mergeCell ref="D6:H6"/>
    <mergeCell ref="J6:L6"/>
    <mergeCell ref="I3:O3"/>
  </mergeCells>
  <phoneticPr fontId="2" type="noConversion"/>
  <pageMargins left="0.6692913385826772" right="0.6692913385826772" top="0.6692913385826772" bottom="0.6692913385826772" header="0.27559055118110237" footer="0.27559055118110237"/>
  <pageSetup paperSize="9" firstPageNumber="220"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4"/>
  <sheetViews>
    <sheetView showGridLines="0" view="pageBreakPreview" zoomScaleNormal="120" zoomScaleSheetLayoutView="100" workbookViewId="0">
      <pane xSplit="1" ySplit="8" topLeftCell="B9" activePane="bottomRight" state="frozen"/>
      <selection pane="topRight"/>
      <selection pane="bottomLeft"/>
      <selection pane="bottomRight"/>
    </sheetView>
  </sheetViews>
  <sheetFormatPr defaultRowHeight="12.75"/>
  <cols>
    <col min="1" max="1" width="13.625" style="320" customWidth="1"/>
    <col min="2" max="2" width="9.875" style="32" customWidth="1"/>
    <col min="3" max="3" width="10.375" style="32" customWidth="1"/>
    <col min="4" max="4" width="9.625" style="32" customWidth="1"/>
    <col min="5" max="7" width="10.375" style="32" customWidth="1"/>
    <col min="8" max="8" width="13.625" style="32" customWidth="1"/>
    <col min="9" max="9" width="12.625" style="32" customWidth="1"/>
    <col min="10" max="16" width="10.625" style="32" customWidth="1"/>
    <col min="17" max="16384" width="9" style="32"/>
  </cols>
  <sheetData>
    <row r="1" spans="1:17" s="320" customFormat="1" ht="18" customHeight="1">
      <c r="A1" s="100" t="s">
        <v>291</v>
      </c>
      <c r="B1" s="100"/>
      <c r="C1" s="100"/>
      <c r="D1" s="100"/>
      <c r="E1" s="100"/>
      <c r="F1" s="100"/>
      <c r="G1" s="100"/>
      <c r="P1" s="175" t="s">
        <v>222</v>
      </c>
    </row>
    <row r="2" spans="1:17" s="293" customFormat="1" ht="24.95" customHeight="1">
      <c r="A2" s="337" t="s">
        <v>493</v>
      </c>
      <c r="B2" s="337"/>
      <c r="C2" s="337"/>
      <c r="D2" s="337"/>
      <c r="E2" s="337"/>
      <c r="F2" s="337"/>
      <c r="G2" s="337"/>
      <c r="H2" s="337"/>
      <c r="I2" s="337" t="s">
        <v>221</v>
      </c>
      <c r="J2" s="337"/>
      <c r="K2" s="337"/>
      <c r="L2" s="337"/>
      <c r="M2" s="337"/>
      <c r="N2" s="337"/>
      <c r="O2" s="337"/>
      <c r="P2" s="337"/>
    </row>
    <row r="3" spans="1:17" s="320" customFormat="1" ht="20.100000000000001" customHeight="1">
      <c r="A3" s="336" t="s">
        <v>755</v>
      </c>
      <c r="B3" s="336"/>
      <c r="C3" s="336"/>
      <c r="D3" s="336"/>
      <c r="E3" s="336"/>
      <c r="F3" s="336"/>
      <c r="G3" s="336"/>
      <c r="H3" s="336"/>
      <c r="I3" s="336" t="s">
        <v>220</v>
      </c>
      <c r="J3" s="336"/>
      <c r="K3" s="336"/>
      <c r="L3" s="336"/>
      <c r="M3" s="336"/>
      <c r="N3" s="336"/>
      <c r="O3" s="336"/>
      <c r="P3" s="336"/>
    </row>
    <row r="4" spans="1:17" s="320" customFormat="1" ht="15" customHeight="1" thickBot="1">
      <c r="A4" s="173"/>
      <c r="B4" s="102"/>
      <c r="C4" s="102"/>
      <c r="D4" s="102"/>
      <c r="E4" s="102"/>
      <c r="F4" s="102"/>
      <c r="H4" s="102" t="s">
        <v>298</v>
      </c>
      <c r="I4" s="102"/>
      <c r="K4" s="101"/>
      <c r="L4" s="101"/>
      <c r="M4" s="101"/>
      <c r="N4" s="101"/>
      <c r="O4" s="101"/>
      <c r="P4" s="102" t="s">
        <v>198</v>
      </c>
    </row>
    <row r="5" spans="1:17" s="320" customFormat="1" ht="19.5" customHeight="1">
      <c r="A5" s="395" t="s">
        <v>454</v>
      </c>
      <c r="B5" s="418" t="s">
        <v>494</v>
      </c>
      <c r="C5" s="392"/>
      <c r="D5" s="392"/>
      <c r="E5" s="392"/>
      <c r="F5" s="392"/>
      <c r="G5" s="392"/>
      <c r="H5" s="392"/>
      <c r="I5" s="392" t="s">
        <v>219</v>
      </c>
      <c r="J5" s="392"/>
      <c r="K5" s="392"/>
      <c r="L5" s="393"/>
      <c r="M5" s="356" t="s">
        <v>495</v>
      </c>
      <c r="N5" s="356" t="s">
        <v>496</v>
      </c>
      <c r="O5" s="413" t="s">
        <v>497</v>
      </c>
      <c r="P5" s="414" t="s">
        <v>498</v>
      </c>
    </row>
    <row r="6" spans="1:17" s="320" customFormat="1" ht="42.95" customHeight="1">
      <c r="A6" s="396"/>
      <c r="B6" s="415" t="s">
        <v>499</v>
      </c>
      <c r="C6" s="399" t="s">
        <v>500</v>
      </c>
      <c r="D6" s="400"/>
      <c r="E6" s="401"/>
      <c r="F6" s="399" t="s">
        <v>501</v>
      </c>
      <c r="G6" s="400"/>
      <c r="H6" s="400"/>
      <c r="I6" s="186" t="s">
        <v>250</v>
      </c>
      <c r="J6" s="399" t="s">
        <v>502</v>
      </c>
      <c r="K6" s="400"/>
      <c r="L6" s="400"/>
      <c r="M6" s="357"/>
      <c r="N6" s="357"/>
      <c r="O6" s="409"/>
      <c r="P6" s="411"/>
    </row>
    <row r="7" spans="1:17" s="320" customFormat="1" ht="27.75" customHeight="1">
      <c r="A7" s="405" t="s">
        <v>218</v>
      </c>
      <c r="B7" s="416"/>
      <c r="C7" s="135" t="s">
        <v>254</v>
      </c>
      <c r="D7" s="135" t="s">
        <v>503</v>
      </c>
      <c r="E7" s="135" t="s">
        <v>504</v>
      </c>
      <c r="F7" s="181" t="s">
        <v>254</v>
      </c>
      <c r="G7" s="309" t="s">
        <v>505</v>
      </c>
      <c r="H7" s="309" t="s">
        <v>506</v>
      </c>
      <c r="I7" s="135" t="s">
        <v>507</v>
      </c>
      <c r="J7" s="300" t="s">
        <v>254</v>
      </c>
      <c r="K7" s="132" t="s">
        <v>508</v>
      </c>
      <c r="L7" s="101" t="s">
        <v>509</v>
      </c>
      <c r="M7" s="357" t="s">
        <v>217</v>
      </c>
      <c r="N7" s="357" t="s">
        <v>216</v>
      </c>
      <c r="O7" s="409" t="s">
        <v>215</v>
      </c>
      <c r="P7" s="411" t="s">
        <v>214</v>
      </c>
    </row>
    <row r="8" spans="1:17" s="182" customFormat="1" ht="54.75" customHeight="1" thickBot="1">
      <c r="A8" s="388"/>
      <c r="B8" s="417"/>
      <c r="C8" s="110" t="s">
        <v>195</v>
      </c>
      <c r="D8" s="110" t="s">
        <v>213</v>
      </c>
      <c r="E8" s="110" t="s">
        <v>212</v>
      </c>
      <c r="F8" s="110" t="s">
        <v>195</v>
      </c>
      <c r="G8" s="110" t="s">
        <v>144</v>
      </c>
      <c r="H8" s="110" t="s">
        <v>211</v>
      </c>
      <c r="I8" s="110" t="s">
        <v>145</v>
      </c>
      <c r="J8" s="310" t="s">
        <v>195</v>
      </c>
      <c r="K8" s="110" t="s">
        <v>143</v>
      </c>
      <c r="L8" s="291" t="s">
        <v>83</v>
      </c>
      <c r="M8" s="408"/>
      <c r="N8" s="408"/>
      <c r="O8" s="410"/>
      <c r="P8" s="412"/>
    </row>
    <row r="9" spans="1:17" ht="25.7" customHeight="1">
      <c r="A9" s="103" t="s">
        <v>484</v>
      </c>
      <c r="B9" s="37">
        <v>4682446</v>
      </c>
      <c r="C9" s="37">
        <v>500000</v>
      </c>
      <c r="D9" s="37">
        <v>500000</v>
      </c>
      <c r="E9" s="37" t="s">
        <v>16</v>
      </c>
      <c r="F9" s="37" t="s">
        <v>16</v>
      </c>
      <c r="G9" s="37" t="s">
        <v>16</v>
      </c>
      <c r="H9" s="37" t="s">
        <v>16</v>
      </c>
      <c r="I9" s="37" t="s">
        <v>16</v>
      </c>
      <c r="J9" s="37">
        <v>388533</v>
      </c>
      <c r="K9" s="37" t="s">
        <v>16</v>
      </c>
      <c r="L9" s="37">
        <v>388533</v>
      </c>
      <c r="M9" s="37">
        <v>3001963</v>
      </c>
      <c r="N9" s="37">
        <v>5772321</v>
      </c>
      <c r="O9" s="37" t="s">
        <v>16</v>
      </c>
      <c r="P9" s="37">
        <v>504888</v>
      </c>
      <c r="Q9" s="36"/>
    </row>
    <row r="10" spans="1:17" ht="25.7" customHeight="1">
      <c r="A10" s="103" t="s">
        <v>485</v>
      </c>
      <c r="B10" s="37">
        <v>4881047</v>
      </c>
      <c r="C10" s="37">
        <v>780000</v>
      </c>
      <c r="D10" s="37">
        <v>780000</v>
      </c>
      <c r="E10" s="37" t="s">
        <v>16</v>
      </c>
      <c r="F10" s="37" t="s">
        <v>16</v>
      </c>
      <c r="G10" s="37" t="s">
        <v>16</v>
      </c>
      <c r="H10" s="37" t="s">
        <v>16</v>
      </c>
      <c r="I10" s="37" t="s">
        <v>16</v>
      </c>
      <c r="J10" s="37">
        <v>370040</v>
      </c>
      <c r="K10" s="37" t="s">
        <v>16</v>
      </c>
      <c r="L10" s="37">
        <v>370040</v>
      </c>
      <c r="M10" s="37">
        <v>2298886</v>
      </c>
      <c r="N10" s="37">
        <v>5452605</v>
      </c>
      <c r="O10" s="37" t="s">
        <v>16</v>
      </c>
      <c r="P10" s="37">
        <v>244087</v>
      </c>
      <c r="Q10" s="36"/>
    </row>
    <row r="11" spans="1:17" ht="25.7" customHeight="1">
      <c r="A11" s="103" t="s">
        <v>486</v>
      </c>
      <c r="B11" s="37">
        <v>5052598</v>
      </c>
      <c r="C11" s="37">
        <v>689700</v>
      </c>
      <c r="D11" s="37">
        <v>689700</v>
      </c>
      <c r="E11" s="37" t="s">
        <v>16</v>
      </c>
      <c r="F11" s="37" t="s">
        <v>16</v>
      </c>
      <c r="G11" s="37" t="s">
        <v>16</v>
      </c>
      <c r="H11" s="37" t="s">
        <v>16</v>
      </c>
      <c r="I11" s="37" t="s">
        <v>16</v>
      </c>
      <c r="J11" s="37">
        <v>430495</v>
      </c>
      <c r="K11" s="37" t="s">
        <v>16</v>
      </c>
      <c r="L11" s="37">
        <v>430495</v>
      </c>
      <c r="M11" s="37">
        <v>3015056</v>
      </c>
      <c r="N11" s="37">
        <v>34440170</v>
      </c>
      <c r="O11" s="37">
        <v>81776</v>
      </c>
      <c r="P11" s="37">
        <v>13286504</v>
      </c>
      <c r="Q11" s="36"/>
    </row>
    <row r="12" spans="1:17" ht="25.7" customHeight="1">
      <c r="A12" s="103" t="s">
        <v>487</v>
      </c>
      <c r="B12" s="37">
        <v>5111957</v>
      </c>
      <c r="C12" s="37">
        <v>481686</v>
      </c>
      <c r="D12" s="37">
        <v>481686</v>
      </c>
      <c r="E12" s="37" t="s">
        <v>16</v>
      </c>
      <c r="F12" s="37" t="s">
        <v>16</v>
      </c>
      <c r="G12" s="37" t="s">
        <v>16</v>
      </c>
      <c r="H12" s="37" t="s">
        <v>16</v>
      </c>
      <c r="I12" s="37" t="s">
        <v>16</v>
      </c>
      <c r="J12" s="37">
        <v>384889</v>
      </c>
      <c r="K12" s="37" t="s">
        <v>16</v>
      </c>
      <c r="L12" s="37">
        <v>384889</v>
      </c>
      <c r="M12" s="37">
        <v>2256746</v>
      </c>
      <c r="N12" s="37">
        <v>55641050</v>
      </c>
      <c r="O12" s="37" t="s">
        <v>16</v>
      </c>
      <c r="P12" s="37">
        <v>13090719</v>
      </c>
      <c r="Q12" s="36"/>
    </row>
    <row r="13" spans="1:17" ht="25.7" customHeight="1">
      <c r="A13" s="103" t="s">
        <v>488</v>
      </c>
      <c r="B13" s="37">
        <v>5282604</v>
      </c>
      <c r="C13" s="37">
        <v>340442</v>
      </c>
      <c r="D13" s="37">
        <v>340442</v>
      </c>
      <c r="E13" s="37" t="s">
        <v>16</v>
      </c>
      <c r="F13" s="37" t="s">
        <v>16</v>
      </c>
      <c r="G13" s="37" t="s">
        <v>16</v>
      </c>
      <c r="H13" s="37" t="s">
        <v>16</v>
      </c>
      <c r="I13" s="37" t="s">
        <v>16</v>
      </c>
      <c r="J13" s="37">
        <v>419042</v>
      </c>
      <c r="K13" s="37" t="s">
        <v>16</v>
      </c>
      <c r="L13" s="37">
        <v>419042</v>
      </c>
      <c r="M13" s="37">
        <v>1364115</v>
      </c>
      <c r="N13" s="37">
        <v>67179428</v>
      </c>
      <c r="O13" s="37" t="s">
        <v>16</v>
      </c>
      <c r="P13" s="37">
        <v>30242742</v>
      </c>
      <c r="Q13" s="36"/>
    </row>
    <row r="14" spans="1:17" ht="25.7" customHeight="1">
      <c r="A14" s="103" t="s">
        <v>489</v>
      </c>
      <c r="B14" s="37">
        <v>5427751</v>
      </c>
      <c r="C14" s="37">
        <v>372637</v>
      </c>
      <c r="D14" s="37">
        <v>372637</v>
      </c>
      <c r="E14" s="37" t="s">
        <v>16</v>
      </c>
      <c r="F14" s="37" t="s">
        <v>16</v>
      </c>
      <c r="G14" s="37" t="s">
        <v>16</v>
      </c>
      <c r="H14" s="37" t="s">
        <v>16</v>
      </c>
      <c r="I14" s="37" t="s">
        <v>16</v>
      </c>
      <c r="J14" s="37">
        <v>516429</v>
      </c>
      <c r="K14" s="37" t="s">
        <v>16</v>
      </c>
      <c r="L14" s="37">
        <v>516429</v>
      </c>
      <c r="M14" s="37">
        <v>1355752</v>
      </c>
      <c r="N14" s="37">
        <v>65561318</v>
      </c>
      <c r="O14" s="37" t="s">
        <v>16</v>
      </c>
      <c r="P14" s="37">
        <v>17974590</v>
      </c>
      <c r="Q14" s="36"/>
    </row>
    <row r="15" spans="1:17" ht="25.7" customHeight="1">
      <c r="A15" s="103" t="s">
        <v>490</v>
      </c>
      <c r="B15" s="37">
        <v>5434269</v>
      </c>
      <c r="C15" s="37">
        <v>321598</v>
      </c>
      <c r="D15" s="37">
        <v>321598</v>
      </c>
      <c r="E15" s="37" t="s">
        <v>16</v>
      </c>
      <c r="F15" s="37" t="s">
        <v>16</v>
      </c>
      <c r="G15" s="37" t="s">
        <v>16</v>
      </c>
      <c r="H15" s="37" t="s">
        <v>16</v>
      </c>
      <c r="I15" s="37" t="s">
        <v>16</v>
      </c>
      <c r="J15" s="37">
        <v>523685</v>
      </c>
      <c r="K15" s="37" t="s">
        <v>16</v>
      </c>
      <c r="L15" s="37">
        <v>523685</v>
      </c>
      <c r="M15" s="37">
        <v>2058234</v>
      </c>
      <c r="N15" s="37">
        <v>68250938</v>
      </c>
      <c r="O15" s="37" t="s">
        <v>16</v>
      </c>
      <c r="P15" s="37">
        <v>20013483</v>
      </c>
      <c r="Q15" s="36"/>
    </row>
    <row r="16" spans="1:17" ht="25.7" customHeight="1">
      <c r="A16" s="103" t="s">
        <v>491</v>
      </c>
      <c r="B16" s="37">
        <v>5704610</v>
      </c>
      <c r="C16" s="37">
        <v>252996</v>
      </c>
      <c r="D16" s="37">
        <v>252996</v>
      </c>
      <c r="E16" s="37" t="s">
        <v>16</v>
      </c>
      <c r="F16" s="37" t="s">
        <v>16</v>
      </c>
      <c r="G16" s="37" t="s">
        <v>16</v>
      </c>
      <c r="H16" s="37" t="s">
        <v>16</v>
      </c>
      <c r="I16" s="37" t="s">
        <v>16</v>
      </c>
      <c r="J16" s="37">
        <v>676446</v>
      </c>
      <c r="K16" s="37" t="s">
        <v>16</v>
      </c>
      <c r="L16" s="37">
        <v>676446</v>
      </c>
      <c r="M16" s="37">
        <v>2613015</v>
      </c>
      <c r="N16" s="37">
        <v>62774713</v>
      </c>
      <c r="O16" s="37" t="s">
        <v>16</v>
      </c>
      <c r="P16" s="37">
        <v>20387804</v>
      </c>
      <c r="Q16" s="36"/>
    </row>
    <row r="17" spans="1:17" ht="25.7" customHeight="1">
      <c r="A17" s="103" t="s">
        <v>492</v>
      </c>
      <c r="B17" s="37">
        <v>5873232.5049999999</v>
      </c>
      <c r="C17" s="37">
        <v>228708.38</v>
      </c>
      <c r="D17" s="37">
        <v>228708.38</v>
      </c>
      <c r="E17" s="37" t="s">
        <v>16</v>
      </c>
      <c r="F17" s="37">
        <v>421000</v>
      </c>
      <c r="G17" s="37" t="s">
        <v>16</v>
      </c>
      <c r="H17" s="37" t="s">
        <v>16</v>
      </c>
      <c r="I17" s="37">
        <v>421000</v>
      </c>
      <c r="J17" s="37">
        <v>662396.06700000004</v>
      </c>
      <c r="K17" s="37" t="s">
        <v>16</v>
      </c>
      <c r="L17" s="37">
        <v>662396.06700000004</v>
      </c>
      <c r="M17" s="37">
        <v>9009183</v>
      </c>
      <c r="N17" s="37">
        <v>70125844</v>
      </c>
      <c r="O17" s="37" t="s">
        <v>16</v>
      </c>
      <c r="P17" s="37">
        <v>23053096</v>
      </c>
      <c r="Q17" s="36"/>
    </row>
    <row r="18" spans="1:17" ht="25.7" customHeight="1">
      <c r="A18" s="103" t="s">
        <v>414</v>
      </c>
      <c r="B18" s="37">
        <f>SUM(B19:B30)</f>
        <v>5914937.4020000007</v>
      </c>
      <c r="C18" s="37">
        <f>SUM(C19:C30)</f>
        <v>147694.386</v>
      </c>
      <c r="D18" s="37">
        <f>SUM(D19:D30)</f>
        <v>147694.386</v>
      </c>
      <c r="E18" s="37" t="s">
        <v>65</v>
      </c>
      <c r="F18" s="37">
        <f>SUM(F19:F30)</f>
        <v>421000</v>
      </c>
      <c r="G18" s="37" t="s">
        <v>65</v>
      </c>
      <c r="H18" s="37" t="s">
        <v>65</v>
      </c>
      <c r="I18" s="37">
        <f>SUM(I19:I30)</f>
        <v>421000</v>
      </c>
      <c r="J18" s="37">
        <f>SUM(J19:J30)</f>
        <v>581855.74</v>
      </c>
      <c r="K18" s="37" t="s">
        <v>65</v>
      </c>
      <c r="L18" s="37">
        <f>SUM(L19:L30)</f>
        <v>581855.74</v>
      </c>
      <c r="M18" s="37">
        <f>SUM(M19:M30)</f>
        <v>7810776</v>
      </c>
      <c r="N18" s="37">
        <f>SUM(N19:N30)</f>
        <v>73609976</v>
      </c>
      <c r="O18" s="37" t="s">
        <v>65</v>
      </c>
      <c r="P18" s="37">
        <v>25729926</v>
      </c>
      <c r="Q18" s="36"/>
    </row>
    <row r="19" spans="1:17" ht="25.7" customHeight="1">
      <c r="A19" s="183" t="s">
        <v>462</v>
      </c>
      <c r="B19" s="37">
        <v>879143.23</v>
      </c>
      <c r="C19" s="37">
        <f t="shared" ref="C19:C28" si="0">SUM(D19:E19)</f>
        <v>14150.424000000001</v>
      </c>
      <c r="D19" s="37">
        <v>14150.424000000001</v>
      </c>
      <c r="E19" s="37" t="s">
        <v>16</v>
      </c>
      <c r="F19" s="37" t="s">
        <v>528</v>
      </c>
      <c r="G19" s="37" t="s">
        <v>16</v>
      </c>
      <c r="H19" s="37" t="s">
        <v>16</v>
      </c>
      <c r="I19" s="37" t="s">
        <v>527</v>
      </c>
      <c r="J19" s="37">
        <f t="shared" ref="J19:J30" si="1">SUM(K19:L19)</f>
        <v>7949.2969999999996</v>
      </c>
      <c r="K19" s="37" t="s">
        <v>16</v>
      </c>
      <c r="L19" s="37">
        <v>7949.2969999999996</v>
      </c>
      <c r="M19" s="37">
        <v>21204</v>
      </c>
      <c r="N19" s="37">
        <v>11144408</v>
      </c>
      <c r="O19" s="37" t="s">
        <v>65</v>
      </c>
      <c r="P19" s="37">
        <v>24473271</v>
      </c>
      <c r="Q19" s="36"/>
    </row>
    <row r="20" spans="1:17" ht="25.7" customHeight="1">
      <c r="A20" s="183" t="s">
        <v>463</v>
      </c>
      <c r="B20" s="37">
        <v>690828.54599999997</v>
      </c>
      <c r="C20" s="37" t="s">
        <v>427</v>
      </c>
      <c r="D20" s="37" t="s">
        <v>527</v>
      </c>
      <c r="E20" s="37" t="s">
        <v>16</v>
      </c>
      <c r="F20" s="37" t="s">
        <v>528</v>
      </c>
      <c r="G20" s="37" t="s">
        <v>16</v>
      </c>
      <c r="H20" s="37" t="s">
        <v>16</v>
      </c>
      <c r="I20" s="37" t="s">
        <v>527</v>
      </c>
      <c r="J20" s="37">
        <f t="shared" si="1"/>
        <v>13865.368</v>
      </c>
      <c r="K20" s="37" t="s">
        <v>16</v>
      </c>
      <c r="L20" s="37">
        <v>13865.368</v>
      </c>
      <c r="M20" s="37">
        <v>156497</v>
      </c>
      <c r="N20" s="37">
        <v>2612700</v>
      </c>
      <c r="O20" s="37" t="s">
        <v>65</v>
      </c>
      <c r="P20" s="37">
        <v>25032009</v>
      </c>
    </row>
    <row r="21" spans="1:17" ht="25.7" customHeight="1">
      <c r="A21" s="183" t="s">
        <v>464</v>
      </c>
      <c r="B21" s="37">
        <v>402053.31699999998</v>
      </c>
      <c r="C21" s="37">
        <f t="shared" si="0"/>
        <v>472.34199999999998</v>
      </c>
      <c r="D21" s="37">
        <v>472.34199999999998</v>
      </c>
      <c r="E21" s="37" t="s">
        <v>16</v>
      </c>
      <c r="F21" s="37">
        <f t="shared" ref="F21" si="2">SUM(G21:I21)</f>
        <v>105250</v>
      </c>
      <c r="G21" s="37" t="s">
        <v>16</v>
      </c>
      <c r="H21" s="37" t="s">
        <v>16</v>
      </c>
      <c r="I21" s="37">
        <v>105250</v>
      </c>
      <c r="J21" s="37">
        <f t="shared" si="1"/>
        <v>82389.349000000002</v>
      </c>
      <c r="K21" s="37" t="s">
        <v>16</v>
      </c>
      <c r="L21" s="37">
        <v>82389.349000000002</v>
      </c>
      <c r="M21" s="37">
        <v>1221746</v>
      </c>
      <c r="N21" s="37">
        <v>2667599</v>
      </c>
      <c r="O21" s="37" t="s">
        <v>65</v>
      </c>
      <c r="P21" s="37">
        <v>25365987</v>
      </c>
    </row>
    <row r="22" spans="1:17" ht="25.7" customHeight="1">
      <c r="A22" s="183" t="s">
        <v>465</v>
      </c>
      <c r="B22" s="37">
        <v>378242.64899999998</v>
      </c>
      <c r="C22" s="37">
        <f t="shared" si="0"/>
        <v>95.478999999999999</v>
      </c>
      <c r="D22" s="37">
        <v>95.478999999999999</v>
      </c>
      <c r="E22" s="37" t="s">
        <v>16</v>
      </c>
      <c r="F22" s="37" t="s">
        <v>528</v>
      </c>
      <c r="G22" s="37" t="s">
        <v>16</v>
      </c>
      <c r="H22" s="37" t="s">
        <v>16</v>
      </c>
      <c r="I22" s="37" t="s">
        <v>527</v>
      </c>
      <c r="J22" s="37">
        <f t="shared" si="1"/>
        <v>77463.930999999997</v>
      </c>
      <c r="K22" s="37" t="s">
        <v>16</v>
      </c>
      <c r="L22" s="37">
        <v>77463.930999999997</v>
      </c>
      <c r="M22" s="37">
        <v>830526</v>
      </c>
      <c r="N22" s="37">
        <v>6424987</v>
      </c>
      <c r="O22" s="37" t="s">
        <v>65</v>
      </c>
      <c r="P22" s="37">
        <v>29558763</v>
      </c>
    </row>
    <row r="23" spans="1:17" ht="25.7" customHeight="1">
      <c r="A23" s="183" t="s">
        <v>466</v>
      </c>
      <c r="B23" s="37">
        <v>400046.89399999997</v>
      </c>
      <c r="C23" s="37">
        <f t="shared" si="0"/>
        <v>10806.164000000001</v>
      </c>
      <c r="D23" s="37">
        <v>10806.164000000001</v>
      </c>
      <c r="E23" s="37" t="s">
        <v>16</v>
      </c>
      <c r="F23" s="37" t="s">
        <v>528</v>
      </c>
      <c r="G23" s="37" t="s">
        <v>16</v>
      </c>
      <c r="H23" s="37" t="s">
        <v>16</v>
      </c>
      <c r="I23" s="37" t="s">
        <v>527</v>
      </c>
      <c r="J23" s="37">
        <f t="shared" si="1"/>
        <v>25983.579000000002</v>
      </c>
      <c r="K23" s="37" t="s">
        <v>16</v>
      </c>
      <c r="L23" s="37">
        <v>25983.579000000002</v>
      </c>
      <c r="M23" s="37">
        <v>656347</v>
      </c>
      <c r="N23" s="37">
        <v>4792495</v>
      </c>
      <c r="O23" s="37" t="s">
        <v>65</v>
      </c>
      <c r="P23" s="37">
        <v>27357581</v>
      </c>
    </row>
    <row r="24" spans="1:17" ht="25.7" customHeight="1">
      <c r="A24" s="183" t="s">
        <v>467</v>
      </c>
      <c r="B24" s="37">
        <v>428295.45500000002</v>
      </c>
      <c r="C24" s="37">
        <f t="shared" si="0"/>
        <v>10675.225</v>
      </c>
      <c r="D24" s="37">
        <v>10675.225</v>
      </c>
      <c r="E24" s="37" t="s">
        <v>16</v>
      </c>
      <c r="F24" s="37">
        <f>SUM(G24:I24)</f>
        <v>105250</v>
      </c>
      <c r="G24" s="37" t="s">
        <v>16</v>
      </c>
      <c r="H24" s="37" t="s">
        <v>16</v>
      </c>
      <c r="I24" s="37">
        <v>105250</v>
      </c>
      <c r="J24" s="37">
        <f t="shared" si="1"/>
        <v>31684.302</v>
      </c>
      <c r="K24" s="37" t="s">
        <v>16</v>
      </c>
      <c r="L24" s="37">
        <v>31684.302</v>
      </c>
      <c r="M24" s="37">
        <v>583343</v>
      </c>
      <c r="N24" s="37">
        <v>5535043</v>
      </c>
      <c r="O24" s="37" t="s">
        <v>65</v>
      </c>
      <c r="P24" s="37">
        <v>24375028</v>
      </c>
    </row>
    <row r="25" spans="1:17" ht="25.7" customHeight="1">
      <c r="A25" s="183" t="s">
        <v>468</v>
      </c>
      <c r="B25" s="37">
        <v>427648.02299999999</v>
      </c>
      <c r="C25" s="37">
        <f t="shared" si="0"/>
        <v>233.72</v>
      </c>
      <c r="D25" s="37">
        <v>233.72</v>
      </c>
      <c r="E25" s="37" t="s">
        <v>16</v>
      </c>
      <c r="F25" s="37" t="s">
        <v>528</v>
      </c>
      <c r="G25" s="37" t="s">
        <v>16</v>
      </c>
      <c r="H25" s="37" t="s">
        <v>16</v>
      </c>
      <c r="I25" s="37" t="s">
        <v>527</v>
      </c>
      <c r="J25" s="37">
        <f t="shared" si="1"/>
        <v>13698.584999999999</v>
      </c>
      <c r="K25" s="37" t="s">
        <v>16</v>
      </c>
      <c r="L25" s="37">
        <v>13698.584999999999</v>
      </c>
      <c r="M25" s="37">
        <v>638915</v>
      </c>
      <c r="N25" s="37">
        <v>4500888</v>
      </c>
      <c r="O25" s="37" t="s">
        <v>65</v>
      </c>
      <c r="P25" s="37">
        <v>30356720</v>
      </c>
    </row>
    <row r="26" spans="1:17" ht="25.7" customHeight="1">
      <c r="A26" s="183" t="s">
        <v>469</v>
      </c>
      <c r="B26" s="37">
        <v>462306.42800000001</v>
      </c>
      <c r="C26" s="37">
        <f t="shared" si="0"/>
        <v>9624.7939999999999</v>
      </c>
      <c r="D26" s="37">
        <v>9624.7939999999999</v>
      </c>
      <c r="E26" s="37" t="s">
        <v>16</v>
      </c>
      <c r="F26" s="37" t="s">
        <v>528</v>
      </c>
      <c r="G26" s="37" t="s">
        <v>16</v>
      </c>
      <c r="H26" s="37" t="s">
        <v>16</v>
      </c>
      <c r="I26" s="37" t="s">
        <v>527</v>
      </c>
      <c r="J26" s="37">
        <f t="shared" si="1"/>
        <v>15837.088</v>
      </c>
      <c r="K26" s="37" t="s">
        <v>16</v>
      </c>
      <c r="L26" s="37">
        <v>15837.088</v>
      </c>
      <c r="M26" s="37">
        <v>779223</v>
      </c>
      <c r="N26" s="37">
        <v>3696157</v>
      </c>
      <c r="O26" s="37" t="s">
        <v>65</v>
      </c>
      <c r="P26" s="37">
        <v>28869391</v>
      </c>
    </row>
    <row r="27" spans="1:17" ht="25.7" customHeight="1">
      <c r="A27" s="183" t="s">
        <v>470</v>
      </c>
      <c r="B27" s="37">
        <v>482610.18699999998</v>
      </c>
      <c r="C27" s="37" t="s">
        <v>427</v>
      </c>
      <c r="D27" s="37" t="s">
        <v>527</v>
      </c>
      <c r="E27" s="37" t="s">
        <v>16</v>
      </c>
      <c r="F27" s="37">
        <f t="shared" ref="F27:F30" si="3">SUM(G27:I27)</f>
        <v>105250</v>
      </c>
      <c r="G27" s="37" t="s">
        <v>65</v>
      </c>
      <c r="H27" s="37" t="s">
        <v>16</v>
      </c>
      <c r="I27" s="37">
        <v>105250</v>
      </c>
      <c r="J27" s="37">
        <f t="shared" si="1"/>
        <v>32725.418000000001</v>
      </c>
      <c r="K27" s="37" t="s">
        <v>16</v>
      </c>
      <c r="L27" s="37">
        <v>32725.418000000001</v>
      </c>
      <c r="M27" s="37">
        <v>523148</v>
      </c>
      <c r="N27" s="37">
        <v>4118131</v>
      </c>
      <c r="O27" s="37" t="s">
        <v>65</v>
      </c>
      <c r="P27" s="37">
        <v>27178620</v>
      </c>
    </row>
    <row r="28" spans="1:17" ht="25.7" customHeight="1">
      <c r="A28" s="183" t="s">
        <v>471</v>
      </c>
      <c r="B28" s="37">
        <v>418253.576</v>
      </c>
      <c r="C28" s="37">
        <f t="shared" si="0"/>
        <v>18342.013999999999</v>
      </c>
      <c r="D28" s="37">
        <v>18342.013999999999</v>
      </c>
      <c r="E28" s="37" t="s">
        <v>16</v>
      </c>
      <c r="F28" s="37" t="s">
        <v>528</v>
      </c>
      <c r="G28" s="37" t="s">
        <v>16</v>
      </c>
      <c r="H28" s="37" t="s">
        <v>16</v>
      </c>
      <c r="I28" s="37" t="s">
        <v>527</v>
      </c>
      <c r="J28" s="37">
        <f t="shared" si="1"/>
        <v>117918.06299999999</v>
      </c>
      <c r="K28" s="37" t="s">
        <v>16</v>
      </c>
      <c r="L28" s="37">
        <v>117918.06299999999</v>
      </c>
      <c r="M28" s="37">
        <v>511799</v>
      </c>
      <c r="N28" s="37">
        <v>9143468</v>
      </c>
      <c r="O28" s="37" t="s">
        <v>65</v>
      </c>
      <c r="P28" s="37">
        <v>28759604</v>
      </c>
    </row>
    <row r="29" spans="1:17" ht="25.7" customHeight="1">
      <c r="A29" s="183" t="s">
        <v>472</v>
      </c>
      <c r="B29" s="37">
        <v>418439.04800000001</v>
      </c>
      <c r="C29" s="37">
        <f>SUM(D29:E29)</f>
        <v>46846.828000000001</v>
      </c>
      <c r="D29" s="37">
        <v>46846.828000000001</v>
      </c>
      <c r="E29" s="37" t="s">
        <v>16</v>
      </c>
      <c r="F29" s="37" t="s">
        <v>528</v>
      </c>
      <c r="G29" s="37" t="s">
        <v>16</v>
      </c>
      <c r="H29" s="37" t="s">
        <v>16</v>
      </c>
      <c r="I29" s="37" t="s">
        <v>527</v>
      </c>
      <c r="J29" s="37">
        <f t="shared" si="1"/>
        <v>77389.989000000001</v>
      </c>
      <c r="K29" s="37" t="s">
        <v>16</v>
      </c>
      <c r="L29" s="37">
        <v>77389.989000000001</v>
      </c>
      <c r="M29" s="37">
        <v>581192</v>
      </c>
      <c r="N29" s="37">
        <v>9171332</v>
      </c>
      <c r="O29" s="37" t="s">
        <v>65</v>
      </c>
      <c r="P29" s="37">
        <v>26098138</v>
      </c>
    </row>
    <row r="30" spans="1:17" ht="25.7" customHeight="1" thickBot="1">
      <c r="A30" s="184" t="s">
        <v>473</v>
      </c>
      <c r="B30" s="13">
        <v>527070.049</v>
      </c>
      <c r="C30" s="13">
        <f>SUM(D30:E30)</f>
        <v>36447.396000000001</v>
      </c>
      <c r="D30" s="13">
        <v>36447.396000000001</v>
      </c>
      <c r="E30" s="13" t="s">
        <v>16</v>
      </c>
      <c r="F30" s="13">
        <f t="shared" si="3"/>
        <v>105250</v>
      </c>
      <c r="G30" s="13" t="s">
        <v>16</v>
      </c>
      <c r="H30" s="13" t="s">
        <v>16</v>
      </c>
      <c r="I30" s="13">
        <v>105250</v>
      </c>
      <c r="J30" s="13">
        <f t="shared" si="1"/>
        <v>84950.770999999993</v>
      </c>
      <c r="K30" s="13" t="s">
        <v>16</v>
      </c>
      <c r="L30" s="13">
        <v>84950.770999999993</v>
      </c>
      <c r="M30" s="13">
        <v>1306836</v>
      </c>
      <c r="N30" s="13">
        <v>9802768</v>
      </c>
      <c r="O30" s="13" t="s">
        <v>65</v>
      </c>
      <c r="P30" s="13">
        <v>25729926</v>
      </c>
    </row>
    <row r="31" spans="1:17" ht="14.1" customHeight="1"/>
    <row r="32" spans="1:17" ht="14.1" customHeight="1">
      <c r="B32" s="36"/>
      <c r="J32" s="36"/>
      <c r="M32" s="36"/>
      <c r="N32" s="36"/>
    </row>
    <row r="33" ht="14.1" customHeight="1"/>
    <row r="34" ht="14.1" customHeight="1"/>
  </sheetData>
  <mergeCells count="20">
    <mergeCell ref="P7:P8"/>
    <mergeCell ref="A2:H2"/>
    <mergeCell ref="I2:P2"/>
    <mergeCell ref="A3:H3"/>
    <mergeCell ref="I3:P3"/>
    <mergeCell ref="A5:A6"/>
    <mergeCell ref="I5:L5"/>
    <mergeCell ref="M5:M6"/>
    <mergeCell ref="N5:N6"/>
    <mergeCell ref="O5:O6"/>
    <mergeCell ref="P5:P6"/>
    <mergeCell ref="B6:B8"/>
    <mergeCell ref="C6:E6"/>
    <mergeCell ref="B5:H5"/>
    <mergeCell ref="F6:H6"/>
    <mergeCell ref="J6:L6"/>
    <mergeCell ref="A7:A8"/>
    <mergeCell ref="M7:M8"/>
    <mergeCell ref="N7:N8"/>
    <mergeCell ref="O7:O8"/>
  </mergeCells>
  <phoneticPr fontId="2" type="noConversion"/>
  <pageMargins left="0.6692913385826772" right="0.6692913385826772" top="0.6692913385826772" bottom="0.6692913385826772" header="0.27559055118110237" footer="0.27559055118110237"/>
  <pageSetup paperSize="9" firstPageNumber="222"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7"/>
  <sheetViews>
    <sheetView showGridLines="0" view="pageBreakPreview" zoomScale="85" zoomScaleNormal="115" zoomScaleSheetLayoutView="85" workbookViewId="0">
      <pane xSplit="2" ySplit="7" topLeftCell="C8" activePane="bottomRight" state="frozen"/>
      <selection pane="topRight"/>
      <selection pane="bottomLeft"/>
      <selection pane="bottomRight"/>
    </sheetView>
  </sheetViews>
  <sheetFormatPr defaultRowHeight="12.75"/>
  <cols>
    <col min="1" max="1" width="7.625" style="86" customWidth="1"/>
    <col min="2" max="2" width="15.875" style="86" customWidth="1"/>
    <col min="3" max="4" width="12.625" style="5" customWidth="1"/>
    <col min="5" max="7" width="13.125" style="5" customWidth="1"/>
    <col min="8" max="9" width="11.625" style="5" customWidth="1"/>
    <col min="10" max="10" width="14.625" style="5" customWidth="1"/>
    <col min="11" max="11" width="13.125" style="5" customWidth="1"/>
    <col min="12" max="12" width="14.125" style="5" customWidth="1"/>
    <col min="13" max="13" width="11.625" style="5" customWidth="1"/>
    <col min="14" max="14" width="11.375" style="5" customWidth="1"/>
    <col min="15" max="16384" width="9" style="5"/>
  </cols>
  <sheetData>
    <row r="1" spans="1:17" s="86" customFormat="1" ht="18" customHeight="1">
      <c r="A1" s="70" t="s">
        <v>291</v>
      </c>
      <c r="B1" s="188"/>
      <c r="C1" s="188"/>
      <c r="D1" s="188"/>
      <c r="E1" s="188"/>
      <c r="F1" s="188"/>
      <c r="G1" s="188"/>
      <c r="H1" s="188"/>
      <c r="I1" s="188"/>
      <c r="J1" s="188"/>
      <c r="K1" s="188"/>
      <c r="L1" s="188"/>
      <c r="M1" s="192"/>
      <c r="N1" s="82" t="s">
        <v>0</v>
      </c>
      <c r="Q1" s="70"/>
    </row>
    <row r="2" spans="1:17" s="312" customFormat="1" ht="24.95" customHeight="1">
      <c r="A2" s="419" t="s">
        <v>559</v>
      </c>
      <c r="B2" s="326"/>
      <c r="C2" s="326"/>
      <c r="D2" s="326"/>
      <c r="E2" s="326"/>
      <c r="F2" s="326"/>
      <c r="G2" s="326"/>
      <c r="H2" s="419" t="s">
        <v>530</v>
      </c>
      <c r="I2" s="420"/>
      <c r="J2" s="420"/>
      <c r="K2" s="420"/>
      <c r="L2" s="420"/>
      <c r="M2" s="420"/>
      <c r="N2" s="420"/>
      <c r="O2" s="193"/>
    </row>
    <row r="3" spans="1:17" s="86" customFormat="1" ht="15" customHeight="1" thickBot="1">
      <c r="A3" s="189"/>
      <c r="B3" s="190"/>
      <c r="C3" s="190"/>
      <c r="D3" s="190"/>
      <c r="E3" s="190"/>
      <c r="F3" s="190"/>
      <c r="G3" s="190" t="s">
        <v>453</v>
      </c>
      <c r="H3" s="190"/>
      <c r="I3" s="190"/>
      <c r="J3" s="190"/>
      <c r="K3" s="190"/>
      <c r="L3" s="194"/>
      <c r="M3" s="190"/>
      <c r="N3" s="190" t="s">
        <v>234</v>
      </c>
    </row>
    <row r="4" spans="1:17" s="86" customFormat="1" ht="21" customHeight="1">
      <c r="A4" s="338" t="s">
        <v>544</v>
      </c>
      <c r="B4" s="327"/>
      <c r="C4" s="422" t="s">
        <v>365</v>
      </c>
      <c r="D4" s="424" t="s">
        <v>545</v>
      </c>
      <c r="E4" s="425"/>
      <c r="F4" s="425"/>
      <c r="G4" s="426"/>
      <c r="H4" s="332" t="s">
        <v>546</v>
      </c>
      <c r="I4" s="365"/>
      <c r="J4" s="365"/>
      <c r="K4" s="365"/>
      <c r="L4" s="365"/>
      <c r="M4" s="365"/>
      <c r="N4" s="365"/>
    </row>
    <row r="5" spans="1:17" s="86" customFormat="1" ht="21" customHeight="1">
      <c r="A5" s="421"/>
      <c r="B5" s="329"/>
      <c r="C5" s="423"/>
      <c r="D5" s="427" t="s">
        <v>254</v>
      </c>
      <c r="E5" s="428" t="s">
        <v>547</v>
      </c>
      <c r="F5" s="428" t="s">
        <v>548</v>
      </c>
      <c r="G5" s="428" t="s">
        <v>549</v>
      </c>
      <c r="H5" s="430" t="s">
        <v>254</v>
      </c>
      <c r="I5" s="432" t="s">
        <v>550</v>
      </c>
      <c r="J5" s="433"/>
      <c r="K5" s="433"/>
      <c r="L5" s="433"/>
      <c r="M5" s="433"/>
      <c r="N5" s="434"/>
    </row>
    <row r="6" spans="1:17" s="86" customFormat="1" ht="37.5" customHeight="1">
      <c r="A6" s="421"/>
      <c r="B6" s="329"/>
      <c r="C6" s="423"/>
      <c r="D6" s="369"/>
      <c r="E6" s="429"/>
      <c r="F6" s="429"/>
      <c r="G6" s="429"/>
      <c r="H6" s="431"/>
      <c r="I6" s="315" t="s">
        <v>551</v>
      </c>
      <c r="J6" s="309" t="s">
        <v>552</v>
      </c>
      <c r="K6" s="309" t="s">
        <v>553</v>
      </c>
      <c r="L6" s="315" t="s">
        <v>554</v>
      </c>
      <c r="M6" s="309" t="s">
        <v>555</v>
      </c>
      <c r="N6" s="315" t="s">
        <v>556</v>
      </c>
      <c r="O6" s="75"/>
    </row>
    <row r="7" spans="1:17" s="86" customFormat="1" ht="42.2" customHeight="1" thickBot="1">
      <c r="A7" s="341"/>
      <c r="B7" s="328"/>
      <c r="C7" s="96" t="s">
        <v>3</v>
      </c>
      <c r="D7" s="302" t="s">
        <v>4</v>
      </c>
      <c r="E7" s="302" t="s">
        <v>233</v>
      </c>
      <c r="F7" s="302" t="s">
        <v>232</v>
      </c>
      <c r="G7" s="302" t="s">
        <v>231</v>
      </c>
      <c r="H7" s="97" t="s">
        <v>4</v>
      </c>
      <c r="I7" s="302" t="s">
        <v>230</v>
      </c>
      <c r="J7" s="310" t="s">
        <v>229</v>
      </c>
      <c r="K7" s="310" t="s">
        <v>228</v>
      </c>
      <c r="L7" s="302" t="s">
        <v>227</v>
      </c>
      <c r="M7" s="310" t="s">
        <v>226</v>
      </c>
      <c r="N7" s="302" t="s">
        <v>225</v>
      </c>
      <c r="O7" s="75"/>
    </row>
    <row r="8" spans="1:17" ht="27" customHeight="1">
      <c r="A8" s="321" t="s">
        <v>533</v>
      </c>
      <c r="B8" s="70" t="s">
        <v>531</v>
      </c>
      <c r="C8" s="48">
        <v>-14348680</v>
      </c>
      <c r="D8" s="46" t="s">
        <v>16</v>
      </c>
      <c r="E8" s="46" t="s">
        <v>16</v>
      </c>
      <c r="F8" s="46" t="s">
        <v>16</v>
      </c>
      <c r="G8" s="46" t="s">
        <v>16</v>
      </c>
      <c r="H8" s="46">
        <v>-14348680</v>
      </c>
      <c r="I8" s="46">
        <v>-14204296</v>
      </c>
      <c r="J8" s="46">
        <v>30196</v>
      </c>
      <c r="K8" s="46">
        <v>-108379</v>
      </c>
      <c r="L8" s="46">
        <v>-13023852</v>
      </c>
      <c r="M8" s="46">
        <v>-40</v>
      </c>
      <c r="N8" s="46">
        <v>34350</v>
      </c>
    </row>
    <row r="9" spans="1:17" ht="27" customHeight="1">
      <c r="A9" s="321">
        <v>2007</v>
      </c>
      <c r="B9" s="191" t="s">
        <v>532</v>
      </c>
      <c r="C9" s="48">
        <v>7928970</v>
      </c>
      <c r="D9" s="46" t="s">
        <v>16</v>
      </c>
      <c r="E9" s="46" t="s">
        <v>16</v>
      </c>
      <c r="F9" s="46" t="s">
        <v>16</v>
      </c>
      <c r="G9" s="46" t="s">
        <v>16</v>
      </c>
      <c r="H9" s="46">
        <v>7928970</v>
      </c>
      <c r="I9" s="46">
        <v>7675284</v>
      </c>
      <c r="J9" s="46">
        <v>29459</v>
      </c>
      <c r="K9" s="46">
        <v>704280</v>
      </c>
      <c r="L9" s="46">
        <v>5932586</v>
      </c>
      <c r="M9" s="46">
        <v>236</v>
      </c>
      <c r="N9" s="46">
        <v>124026</v>
      </c>
    </row>
    <row r="10" spans="1:17" ht="27" customHeight="1">
      <c r="A10" s="321" t="s">
        <v>534</v>
      </c>
      <c r="B10" s="70" t="s">
        <v>531</v>
      </c>
      <c r="C10" s="48">
        <v>-1288539</v>
      </c>
      <c r="D10" s="46" t="s">
        <v>16</v>
      </c>
      <c r="E10" s="46" t="s">
        <v>16</v>
      </c>
      <c r="F10" s="46" t="s">
        <v>16</v>
      </c>
      <c r="G10" s="46" t="s">
        <v>16</v>
      </c>
      <c r="H10" s="53" t="s">
        <v>721</v>
      </c>
      <c r="I10" s="187" t="s">
        <v>722</v>
      </c>
      <c r="J10" s="46">
        <v>20158</v>
      </c>
      <c r="K10" s="46">
        <v>-230665</v>
      </c>
      <c r="L10" s="46">
        <v>-11613662</v>
      </c>
      <c r="M10" s="46" t="s">
        <v>16</v>
      </c>
      <c r="N10" s="46">
        <v>120084</v>
      </c>
    </row>
    <row r="11" spans="1:17" ht="27" customHeight="1">
      <c r="A11" s="321">
        <v>2008</v>
      </c>
      <c r="B11" s="191" t="s">
        <v>532</v>
      </c>
      <c r="C11" s="48">
        <v>1018314</v>
      </c>
      <c r="D11" s="46" t="s">
        <v>16</v>
      </c>
      <c r="E11" s="46" t="s">
        <v>16</v>
      </c>
      <c r="F11" s="46" t="s">
        <v>16</v>
      </c>
      <c r="G11" s="46" t="s">
        <v>16</v>
      </c>
      <c r="H11" s="46">
        <v>1018314</v>
      </c>
      <c r="I11" s="47">
        <v>287059</v>
      </c>
      <c r="J11" s="46">
        <v>15418</v>
      </c>
      <c r="K11" s="46">
        <v>232109</v>
      </c>
      <c r="L11" s="46">
        <v>-548724</v>
      </c>
      <c r="M11" s="46">
        <v>228</v>
      </c>
      <c r="N11" s="46">
        <v>110451</v>
      </c>
    </row>
    <row r="12" spans="1:17" ht="27" customHeight="1">
      <c r="A12" s="321" t="s">
        <v>535</v>
      </c>
      <c r="B12" s="70" t="s">
        <v>531</v>
      </c>
      <c r="C12" s="48">
        <v>-7672192</v>
      </c>
      <c r="D12" s="46" t="s">
        <v>16</v>
      </c>
      <c r="E12" s="46" t="s">
        <v>16</v>
      </c>
      <c r="F12" s="46" t="s">
        <v>16</v>
      </c>
      <c r="G12" s="46" t="s">
        <v>16</v>
      </c>
      <c r="H12" s="46">
        <v>-7672192</v>
      </c>
      <c r="I12" s="47">
        <v>-8638568</v>
      </c>
      <c r="J12" s="46">
        <v>6086</v>
      </c>
      <c r="K12" s="46">
        <v>-222386</v>
      </c>
      <c r="L12" s="46">
        <v>-7323725</v>
      </c>
      <c r="M12" s="46" t="s">
        <v>16</v>
      </c>
      <c r="N12" s="46">
        <v>85679</v>
      </c>
    </row>
    <row r="13" spans="1:17" ht="27" customHeight="1">
      <c r="A13" s="321">
        <v>2009</v>
      </c>
      <c r="B13" s="191" t="s">
        <v>532</v>
      </c>
      <c r="C13" s="48">
        <v>1131758</v>
      </c>
      <c r="D13" s="46" t="s">
        <v>16</v>
      </c>
      <c r="E13" s="46" t="s">
        <v>16</v>
      </c>
      <c r="F13" s="46" t="s">
        <v>16</v>
      </c>
      <c r="G13" s="46" t="s">
        <v>16</v>
      </c>
      <c r="H13" s="46">
        <v>1131758</v>
      </c>
      <c r="I13" s="47">
        <v>-456242</v>
      </c>
      <c r="J13" s="46">
        <v>9141</v>
      </c>
      <c r="K13" s="46">
        <v>-71155</v>
      </c>
      <c r="L13" s="46">
        <v>-114530</v>
      </c>
      <c r="M13" s="46">
        <v>178</v>
      </c>
      <c r="N13" s="46">
        <v>149060</v>
      </c>
    </row>
    <row r="14" spans="1:17" ht="27" customHeight="1">
      <c r="A14" s="321" t="s">
        <v>536</v>
      </c>
      <c r="B14" s="70" t="s">
        <v>531</v>
      </c>
      <c r="C14" s="48">
        <v>1566132</v>
      </c>
      <c r="D14" s="46">
        <v>-61707</v>
      </c>
      <c r="E14" s="46" t="s">
        <v>16</v>
      </c>
      <c r="F14" s="46">
        <v>-61707</v>
      </c>
      <c r="G14" s="46" t="s">
        <v>16</v>
      </c>
      <c r="H14" s="46">
        <v>1627839</v>
      </c>
      <c r="I14" s="47">
        <v>3379781</v>
      </c>
      <c r="J14" s="46">
        <v>-327</v>
      </c>
      <c r="K14" s="46">
        <v>266555</v>
      </c>
      <c r="L14" s="46">
        <v>3209202</v>
      </c>
      <c r="M14" s="46">
        <v>-180</v>
      </c>
      <c r="N14" s="46">
        <v>47138</v>
      </c>
    </row>
    <row r="15" spans="1:17" ht="27" customHeight="1">
      <c r="A15" s="321">
        <v>2010</v>
      </c>
      <c r="B15" s="191" t="s">
        <v>532</v>
      </c>
      <c r="C15" s="48">
        <v>5222094</v>
      </c>
      <c r="D15" s="41">
        <v>-1989</v>
      </c>
      <c r="E15" s="46" t="s">
        <v>16</v>
      </c>
      <c r="F15" s="46">
        <v>-1989</v>
      </c>
      <c r="G15" s="46" t="s">
        <v>16</v>
      </c>
      <c r="H15" s="46">
        <v>5224083</v>
      </c>
      <c r="I15" s="47">
        <v>3501589</v>
      </c>
      <c r="J15" s="46">
        <v>6941</v>
      </c>
      <c r="K15" s="46">
        <v>580215</v>
      </c>
      <c r="L15" s="46">
        <v>3068768</v>
      </c>
      <c r="M15" s="46">
        <v>-35</v>
      </c>
      <c r="N15" s="46">
        <v>102215</v>
      </c>
    </row>
    <row r="16" spans="1:17" ht="27" customHeight="1">
      <c r="A16" s="321" t="s">
        <v>537</v>
      </c>
      <c r="B16" s="70" t="s">
        <v>531</v>
      </c>
      <c r="C16" s="48">
        <v>440603</v>
      </c>
      <c r="D16" s="41">
        <v>-302247</v>
      </c>
      <c r="E16" s="46">
        <v>-282801</v>
      </c>
      <c r="F16" s="46">
        <v>-19446</v>
      </c>
      <c r="G16" s="46" t="s">
        <v>16</v>
      </c>
      <c r="H16" s="46">
        <v>742850</v>
      </c>
      <c r="I16" s="47">
        <v>1980162</v>
      </c>
      <c r="J16" s="46">
        <v>4333</v>
      </c>
      <c r="K16" s="46">
        <v>215552</v>
      </c>
      <c r="L16" s="46">
        <v>1740156</v>
      </c>
      <c r="M16" s="46">
        <v>-170</v>
      </c>
      <c r="N16" s="46">
        <v>110570</v>
      </c>
    </row>
    <row r="17" spans="1:14" ht="27" customHeight="1">
      <c r="A17" s="321">
        <v>2011</v>
      </c>
      <c r="B17" s="191" t="s">
        <v>532</v>
      </c>
      <c r="C17" s="48">
        <v>13115484</v>
      </c>
      <c r="D17" s="41">
        <v>-75849</v>
      </c>
      <c r="E17" s="46">
        <v>-68689</v>
      </c>
      <c r="F17" s="46">
        <v>-7160</v>
      </c>
      <c r="G17" s="46" t="s">
        <v>16</v>
      </c>
      <c r="H17" s="46">
        <v>13191333</v>
      </c>
      <c r="I17" s="47">
        <v>10056435</v>
      </c>
      <c r="J17" s="46">
        <v>6976</v>
      </c>
      <c r="K17" s="46">
        <v>395735</v>
      </c>
      <c r="L17" s="46">
        <v>9499961</v>
      </c>
      <c r="M17" s="46">
        <v>7</v>
      </c>
      <c r="N17" s="46">
        <v>156705</v>
      </c>
    </row>
    <row r="18" spans="1:14" ht="27" customHeight="1">
      <c r="A18" s="321" t="s">
        <v>538</v>
      </c>
      <c r="B18" s="70" t="s">
        <v>531</v>
      </c>
      <c r="C18" s="48">
        <v>7892517</v>
      </c>
      <c r="D18" s="41">
        <v>-555972</v>
      </c>
      <c r="E18" s="46">
        <v>-531304</v>
      </c>
      <c r="F18" s="46">
        <v>-24668</v>
      </c>
      <c r="G18" s="46" t="s">
        <v>16</v>
      </c>
      <c r="H18" s="46">
        <v>8448489</v>
      </c>
      <c r="I18" s="47">
        <v>9592268</v>
      </c>
      <c r="J18" s="46">
        <v>3952</v>
      </c>
      <c r="K18" s="46">
        <v>128615</v>
      </c>
      <c r="L18" s="46">
        <v>9473807</v>
      </c>
      <c r="M18" s="46">
        <v>-164</v>
      </c>
      <c r="N18" s="46">
        <v>110039</v>
      </c>
    </row>
    <row r="19" spans="1:14" ht="27" customHeight="1">
      <c r="A19" s="321">
        <v>2012</v>
      </c>
      <c r="B19" s="191" t="s">
        <v>532</v>
      </c>
      <c r="C19" s="48">
        <v>12488677</v>
      </c>
      <c r="D19" s="41">
        <v>-213989</v>
      </c>
      <c r="E19" s="46">
        <v>-206731</v>
      </c>
      <c r="F19" s="46">
        <v>-7258</v>
      </c>
      <c r="G19" s="46" t="s">
        <v>16</v>
      </c>
      <c r="H19" s="46">
        <v>12702666</v>
      </c>
      <c r="I19" s="47">
        <v>10201759</v>
      </c>
      <c r="J19" s="46">
        <v>5412</v>
      </c>
      <c r="K19" s="46">
        <v>447381</v>
      </c>
      <c r="L19" s="46">
        <v>9528351</v>
      </c>
      <c r="M19" s="46">
        <v>36</v>
      </c>
      <c r="N19" s="46">
        <v>225769</v>
      </c>
    </row>
    <row r="20" spans="1:14" ht="27" customHeight="1">
      <c r="A20" s="321" t="s">
        <v>539</v>
      </c>
      <c r="B20" s="70" t="s">
        <v>531</v>
      </c>
      <c r="C20" s="48">
        <v>-68913</v>
      </c>
      <c r="D20" s="41">
        <v>-709193</v>
      </c>
      <c r="E20" s="46">
        <v>-690495</v>
      </c>
      <c r="F20" s="46">
        <v>-18698</v>
      </c>
      <c r="G20" s="46" t="s">
        <v>16</v>
      </c>
      <c r="H20" s="46">
        <v>640280</v>
      </c>
      <c r="I20" s="47">
        <v>2532488</v>
      </c>
      <c r="J20" s="46">
        <v>3787</v>
      </c>
      <c r="K20" s="46">
        <v>152653</v>
      </c>
      <c r="L20" s="46">
        <v>2521281</v>
      </c>
      <c r="M20" s="46">
        <v>-144</v>
      </c>
      <c r="N20" s="46">
        <v>118694</v>
      </c>
    </row>
    <row r="21" spans="1:14" ht="27" customHeight="1">
      <c r="A21" s="321">
        <v>2013</v>
      </c>
      <c r="B21" s="191" t="s">
        <v>532</v>
      </c>
      <c r="C21" s="48">
        <v>2200273</v>
      </c>
      <c r="D21" s="41">
        <v>-208823</v>
      </c>
      <c r="E21" s="46">
        <v>-201542</v>
      </c>
      <c r="F21" s="46">
        <v>-7280</v>
      </c>
      <c r="G21" s="46" t="s">
        <v>16</v>
      </c>
      <c r="H21" s="46">
        <v>2409096</v>
      </c>
      <c r="I21" s="47">
        <v>841128</v>
      </c>
      <c r="J21" s="46">
        <v>3815</v>
      </c>
      <c r="K21" s="46">
        <v>374315</v>
      </c>
      <c r="L21" s="46">
        <v>260242</v>
      </c>
      <c r="M21" s="46">
        <v>42</v>
      </c>
      <c r="N21" s="46">
        <v>205213</v>
      </c>
    </row>
    <row r="22" spans="1:14" ht="27" customHeight="1">
      <c r="A22" s="321" t="s">
        <v>540</v>
      </c>
      <c r="B22" s="70" t="s">
        <v>531</v>
      </c>
      <c r="C22" s="48">
        <f t="shared" ref="C22:C23" si="0">SUM(D22,H22)</f>
        <v>15611494</v>
      </c>
      <c r="D22" s="41">
        <v>-225907</v>
      </c>
      <c r="E22" s="46">
        <v>-202713</v>
      </c>
      <c r="F22" s="46">
        <v>-23194</v>
      </c>
      <c r="G22" s="46" t="s">
        <v>16</v>
      </c>
      <c r="H22" s="46">
        <f>I22+'6-9續1'!L22</f>
        <v>15837401</v>
      </c>
      <c r="I22" s="47">
        <f>SUM(J22:N22,'6-9續1'!C22:K22)</f>
        <v>16901932</v>
      </c>
      <c r="J22" s="46">
        <v>2912</v>
      </c>
      <c r="K22" s="46">
        <v>4573923</v>
      </c>
      <c r="L22" s="46">
        <v>12090366</v>
      </c>
      <c r="M22" s="46" t="s">
        <v>16</v>
      </c>
      <c r="N22" s="46">
        <v>299011</v>
      </c>
    </row>
    <row r="23" spans="1:14" ht="27" customHeight="1">
      <c r="A23" s="321">
        <v>2014</v>
      </c>
      <c r="B23" s="191" t="s">
        <v>532</v>
      </c>
      <c r="C23" s="48">
        <f t="shared" si="0"/>
        <v>2385685.5970000001</v>
      </c>
      <c r="D23" s="41">
        <v>-223272</v>
      </c>
      <c r="E23" s="46">
        <v>-206360</v>
      </c>
      <c r="F23" s="46">
        <v>-16912</v>
      </c>
      <c r="G23" s="46" t="s">
        <v>16</v>
      </c>
      <c r="H23" s="46">
        <f>I23+'6-9續1'!L23</f>
        <v>2608957.5970000001</v>
      </c>
      <c r="I23" s="47">
        <f>SUM(J23:N23,'6-9續1'!C23:K23)</f>
        <v>1636065.5970000001</v>
      </c>
      <c r="J23" s="46">
        <v>2925</v>
      </c>
      <c r="K23" s="46">
        <v>39489</v>
      </c>
      <c r="L23" s="46">
        <v>1161761.486</v>
      </c>
      <c r="M23" s="46" t="s">
        <v>16</v>
      </c>
      <c r="N23" s="46">
        <v>426855.641</v>
      </c>
    </row>
    <row r="24" spans="1:14" ht="27" customHeight="1">
      <c r="A24" s="321" t="s">
        <v>560</v>
      </c>
      <c r="B24" s="70" t="s">
        <v>531</v>
      </c>
      <c r="C24" s="48">
        <f>SUM(D24,H24)</f>
        <v>12939981</v>
      </c>
      <c r="D24" s="46">
        <f t="shared" ref="D24:D25" si="1">SUM(E24:G24)</f>
        <v>-984723</v>
      </c>
      <c r="E24" s="46">
        <v>-949432</v>
      </c>
      <c r="F24" s="46">
        <v>-35980</v>
      </c>
      <c r="G24" s="46">
        <v>689</v>
      </c>
      <c r="H24" s="46">
        <f>I24+'6-9續1'!L24</f>
        <v>13924704</v>
      </c>
      <c r="I24" s="47">
        <f>SUM(J24:N24,'6-9續1'!C24:K24)</f>
        <v>15226397</v>
      </c>
      <c r="J24" s="47">
        <v>1504</v>
      </c>
      <c r="K24" s="47">
        <v>2665631</v>
      </c>
      <c r="L24" s="47">
        <v>12325976</v>
      </c>
      <c r="M24" s="47" t="s">
        <v>16</v>
      </c>
      <c r="N24" s="47">
        <v>215359</v>
      </c>
    </row>
    <row r="25" spans="1:14" ht="27" customHeight="1">
      <c r="A25" s="321">
        <v>2015</v>
      </c>
      <c r="B25" s="191" t="s">
        <v>532</v>
      </c>
      <c r="C25" s="48">
        <f t="shared" ref="C25" si="2">SUM(D25,H25)</f>
        <v>13268787.681000002</v>
      </c>
      <c r="D25" s="46">
        <f t="shared" si="1"/>
        <v>-425842.37699999998</v>
      </c>
      <c r="E25" s="46">
        <v>-413954.99599999998</v>
      </c>
      <c r="F25" s="46">
        <v>-17674.654999999999</v>
      </c>
      <c r="G25" s="46">
        <v>5787.2740000000003</v>
      </c>
      <c r="H25" s="46">
        <f>I25+'6-9續1'!L25</f>
        <v>13694630.058000002</v>
      </c>
      <c r="I25" s="47">
        <f>SUM(J25:N25,'6-9續1'!C25:K25)</f>
        <v>12037255.632000001</v>
      </c>
      <c r="J25" s="47">
        <v>2440.5439999999999</v>
      </c>
      <c r="K25" s="47">
        <v>2138952.6910000001</v>
      </c>
      <c r="L25" s="47">
        <v>9539163.9470000006</v>
      </c>
      <c r="M25" s="47" t="s">
        <v>16</v>
      </c>
      <c r="N25" s="47">
        <v>362260.84399999998</v>
      </c>
    </row>
    <row r="26" spans="1:14" ht="27" customHeight="1">
      <c r="A26" s="321" t="s">
        <v>577</v>
      </c>
      <c r="B26" s="70" t="s">
        <v>541</v>
      </c>
      <c r="C26" s="48">
        <f>SUM(D26,H26)</f>
        <v>5955888</v>
      </c>
      <c r="D26" s="46">
        <f>SUM(E26:G26)</f>
        <v>-594808</v>
      </c>
      <c r="E26" s="46">
        <v>-570552</v>
      </c>
      <c r="F26" s="46">
        <v>-25082</v>
      </c>
      <c r="G26" s="46">
        <v>826</v>
      </c>
      <c r="H26" s="46">
        <f>I26+'6-9續1'!L26</f>
        <v>6550696</v>
      </c>
      <c r="I26" s="47">
        <f>SUM(J26:N26,'6-9續1'!C26:K26)</f>
        <v>7966081</v>
      </c>
      <c r="J26" s="47">
        <v>2647</v>
      </c>
      <c r="K26" s="47">
        <v>566722</v>
      </c>
      <c r="L26" s="47">
        <v>6686018</v>
      </c>
      <c r="M26" s="47" t="s">
        <v>16</v>
      </c>
      <c r="N26" s="47">
        <v>266129</v>
      </c>
    </row>
    <row r="27" spans="1:14" ht="27" customHeight="1" thickBot="1">
      <c r="A27" s="71">
        <v>2016</v>
      </c>
      <c r="B27" s="121" t="s">
        <v>542</v>
      </c>
      <c r="C27" s="50">
        <f>SUM(D27,H27)</f>
        <v>6232427.6469999999</v>
      </c>
      <c r="D27" s="49">
        <f>SUM(E27:G27)</f>
        <v>-724349.86499999999</v>
      </c>
      <c r="E27" s="49">
        <v>-707644.9</v>
      </c>
      <c r="F27" s="49">
        <v>-22806.080000000002</v>
      </c>
      <c r="G27" s="49">
        <v>6101.1149999999998</v>
      </c>
      <c r="H27" s="49">
        <f>I27+'6-9續1'!L27</f>
        <v>6956777.5120000001</v>
      </c>
      <c r="I27" s="49">
        <f>SUM(J27:N27,'6-9續1'!C27:K27)</f>
        <v>6174544.7520000003</v>
      </c>
      <c r="J27" s="49">
        <v>2767.7820000000002</v>
      </c>
      <c r="K27" s="49">
        <v>774402.67200000002</v>
      </c>
      <c r="L27" s="49">
        <v>4937425.7410000004</v>
      </c>
      <c r="M27" s="49" t="s">
        <v>16</v>
      </c>
      <c r="N27" s="49">
        <v>367241.72499999998</v>
      </c>
    </row>
    <row r="28" spans="1:14" s="86" customFormat="1" ht="14.1" customHeight="1">
      <c r="A28" s="84" t="s">
        <v>543</v>
      </c>
      <c r="H28" s="86" t="s">
        <v>224</v>
      </c>
    </row>
    <row r="29" spans="1:14" s="86" customFormat="1" ht="14.1" customHeight="1">
      <c r="A29" s="86" t="s">
        <v>593</v>
      </c>
      <c r="H29" s="86" t="s">
        <v>130</v>
      </c>
    </row>
    <row r="30" spans="1:14" s="86" customFormat="1" ht="14.1" customHeight="1">
      <c r="A30" s="114" t="s">
        <v>594</v>
      </c>
      <c r="H30" s="86" t="s">
        <v>557</v>
      </c>
    </row>
    <row r="31" spans="1:14" s="86" customFormat="1" ht="14.1" customHeight="1">
      <c r="A31" s="114" t="s">
        <v>561</v>
      </c>
      <c r="H31" s="86" t="s">
        <v>558</v>
      </c>
    </row>
    <row r="32" spans="1:14" s="86" customFormat="1" ht="14.1" customHeight="1">
      <c r="A32" s="84"/>
      <c r="H32" s="86" t="s">
        <v>223</v>
      </c>
      <c r="I32" s="195"/>
      <c r="J32" s="195"/>
      <c r="K32" s="195"/>
      <c r="L32" s="195"/>
      <c r="M32" s="195"/>
      <c r="N32" s="195"/>
    </row>
    <row r="33" spans="3:9" s="86" customFormat="1" ht="14.1" customHeight="1"/>
    <row r="34" spans="3:9">
      <c r="H34" s="2"/>
      <c r="I34" s="2"/>
    </row>
    <row r="35" spans="3:9">
      <c r="C35" s="2"/>
      <c r="H35" s="2"/>
      <c r="I35" s="2"/>
    </row>
    <row r="36" spans="3:9">
      <c r="C36" s="2"/>
      <c r="I36" s="2"/>
    </row>
    <row r="37" spans="3:9">
      <c r="I37" s="2"/>
    </row>
  </sheetData>
  <sheetProtection formatCells="0" formatRows="0" insertRows="0" deleteRows="0"/>
  <mergeCells count="12">
    <mergeCell ref="A2:G2"/>
    <mergeCell ref="H2:N2"/>
    <mergeCell ref="A4:B7"/>
    <mergeCell ref="C4:C6"/>
    <mergeCell ref="D4:G4"/>
    <mergeCell ref="H4:N4"/>
    <mergeCell ref="D5:D6"/>
    <mergeCell ref="E5:E6"/>
    <mergeCell ref="F5:F6"/>
    <mergeCell ref="G5:G6"/>
    <mergeCell ref="H5:H6"/>
    <mergeCell ref="I5:N5"/>
  </mergeCells>
  <phoneticPr fontId="2" type="noConversion"/>
  <pageMargins left="0.6692913385826772" right="0.6692913385826772" top="0.6692913385826772" bottom="0.6692913385826772" header="0.27559055118110237" footer="0.27559055118110237"/>
  <pageSetup paperSize="9" firstPageNumber="244"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1"/>
  <sheetViews>
    <sheetView showGridLines="0" view="pageBreakPreview" zoomScale="70" zoomScaleNormal="120" zoomScaleSheetLayoutView="70" workbookViewId="0">
      <pane xSplit="2" ySplit="7" topLeftCell="C8" activePane="bottomRight" state="frozen"/>
      <selection pane="topRight"/>
      <selection pane="bottomLeft"/>
      <selection pane="bottomRight"/>
    </sheetView>
  </sheetViews>
  <sheetFormatPr defaultRowHeight="12.75"/>
  <cols>
    <col min="1" max="1" width="7.625" style="86" customWidth="1"/>
    <col min="2" max="2" width="15.875" style="86" customWidth="1"/>
    <col min="3" max="3" width="12.875" style="5" customWidth="1"/>
    <col min="4" max="4" width="9.375" style="5" customWidth="1"/>
    <col min="5" max="5" width="9.625" style="5" customWidth="1"/>
    <col min="6" max="6" width="11.375" style="5" customWidth="1"/>
    <col min="7" max="7" width="12.875" style="5" customWidth="1"/>
    <col min="8" max="8" width="8.625" style="5" customWidth="1"/>
    <col min="9" max="9" width="10.875" style="5" customWidth="1"/>
    <col min="10" max="12" width="10.625" style="5" customWidth="1"/>
    <col min="13" max="13" width="13.625" style="5" customWidth="1"/>
    <col min="14" max="30" width="10.625" style="5" customWidth="1"/>
    <col min="31" max="16384" width="9" style="5"/>
  </cols>
  <sheetData>
    <row r="1" spans="1:17" s="86" customFormat="1" ht="18" customHeight="1">
      <c r="A1" s="70" t="s">
        <v>761</v>
      </c>
      <c r="B1" s="188"/>
      <c r="C1" s="188"/>
      <c r="D1" s="188"/>
      <c r="E1" s="188"/>
      <c r="F1" s="188"/>
      <c r="G1" s="188"/>
      <c r="H1" s="188"/>
      <c r="I1" s="188"/>
      <c r="J1" s="188"/>
      <c r="K1" s="188"/>
      <c r="L1" s="188"/>
      <c r="M1" s="192"/>
      <c r="N1" s="82"/>
      <c r="O1" s="82" t="s">
        <v>0</v>
      </c>
      <c r="Q1" s="70"/>
    </row>
    <row r="2" spans="1:17" s="312" customFormat="1" ht="24.95" customHeight="1">
      <c r="A2" s="419" t="s">
        <v>762</v>
      </c>
      <c r="B2" s="419"/>
      <c r="C2" s="419"/>
      <c r="D2" s="419"/>
      <c r="E2" s="419"/>
      <c r="F2" s="419"/>
      <c r="G2" s="419"/>
      <c r="H2" s="419"/>
      <c r="I2" s="419" t="s">
        <v>529</v>
      </c>
      <c r="J2" s="419"/>
      <c r="K2" s="419"/>
      <c r="L2" s="419"/>
      <c r="M2" s="419"/>
      <c r="N2" s="419"/>
      <c r="O2" s="419"/>
      <c r="P2" s="419"/>
    </row>
    <row r="3" spans="1:17" s="86" customFormat="1" ht="15" customHeight="1" thickBot="1">
      <c r="A3" s="189"/>
      <c r="B3" s="190"/>
      <c r="C3" s="190"/>
      <c r="D3" s="190"/>
      <c r="E3" s="190"/>
      <c r="F3" s="190"/>
      <c r="G3" s="190"/>
      <c r="H3" s="190" t="s">
        <v>453</v>
      </c>
      <c r="I3" s="190"/>
      <c r="J3" s="190"/>
      <c r="K3" s="190"/>
      <c r="L3" s="194"/>
      <c r="M3" s="190"/>
      <c r="N3" s="190"/>
      <c r="O3" s="82"/>
      <c r="P3" s="82" t="s">
        <v>234</v>
      </c>
    </row>
    <row r="4" spans="1:17" s="86" customFormat="1" ht="21" customHeight="1">
      <c r="A4" s="338" t="s">
        <v>763</v>
      </c>
      <c r="B4" s="327"/>
      <c r="C4" s="367" t="s">
        <v>764</v>
      </c>
      <c r="D4" s="365"/>
      <c r="E4" s="365"/>
      <c r="F4" s="365"/>
      <c r="G4" s="365"/>
      <c r="H4" s="365"/>
      <c r="I4" s="365" t="s">
        <v>575</v>
      </c>
      <c r="J4" s="365"/>
      <c r="K4" s="365"/>
      <c r="L4" s="365"/>
      <c r="M4" s="365"/>
      <c r="N4" s="365"/>
      <c r="O4" s="365"/>
      <c r="P4" s="365"/>
    </row>
    <row r="5" spans="1:17" s="86" customFormat="1" ht="21" customHeight="1">
      <c r="A5" s="421"/>
      <c r="B5" s="329"/>
      <c r="C5" s="439" t="s">
        <v>765</v>
      </c>
      <c r="D5" s="437"/>
      <c r="E5" s="437"/>
      <c r="F5" s="437"/>
      <c r="G5" s="437"/>
      <c r="H5" s="437"/>
      <c r="I5" s="437" t="s">
        <v>576</v>
      </c>
      <c r="J5" s="437"/>
      <c r="K5" s="438"/>
      <c r="L5" s="435" t="s">
        <v>766</v>
      </c>
      <c r="M5" s="436"/>
      <c r="N5" s="436"/>
      <c r="O5" s="436"/>
      <c r="P5" s="436"/>
    </row>
    <row r="6" spans="1:17" s="86" customFormat="1" ht="38.25" customHeight="1">
      <c r="A6" s="421"/>
      <c r="B6" s="329"/>
      <c r="C6" s="315" t="s">
        <v>767</v>
      </c>
      <c r="D6" s="135" t="s">
        <v>768</v>
      </c>
      <c r="E6" s="309" t="s">
        <v>769</v>
      </c>
      <c r="F6" s="309" t="s">
        <v>770</v>
      </c>
      <c r="G6" s="309" t="s">
        <v>771</v>
      </c>
      <c r="H6" s="315" t="s">
        <v>772</v>
      </c>
      <c r="I6" s="317" t="s">
        <v>773</v>
      </c>
      <c r="J6" s="315" t="s">
        <v>774</v>
      </c>
      <c r="K6" s="317" t="s">
        <v>775</v>
      </c>
      <c r="L6" s="315" t="s">
        <v>776</v>
      </c>
      <c r="M6" s="314" t="s">
        <v>777</v>
      </c>
      <c r="N6" s="196" t="s">
        <v>778</v>
      </c>
      <c r="O6" s="315" t="s">
        <v>779</v>
      </c>
      <c r="P6" s="315" t="s">
        <v>780</v>
      </c>
    </row>
    <row r="7" spans="1:17" s="86" customFormat="1" ht="57.95" customHeight="1" thickBot="1">
      <c r="A7" s="341"/>
      <c r="B7" s="328"/>
      <c r="C7" s="302" t="s">
        <v>569</v>
      </c>
      <c r="D7" s="110" t="s">
        <v>563</v>
      </c>
      <c r="E7" s="310" t="s">
        <v>564</v>
      </c>
      <c r="F7" s="310" t="s">
        <v>565</v>
      </c>
      <c r="G7" s="310" t="s">
        <v>566</v>
      </c>
      <c r="H7" s="302" t="s">
        <v>567</v>
      </c>
      <c r="I7" s="97" t="s">
        <v>568</v>
      </c>
      <c r="J7" s="302" t="s">
        <v>570</v>
      </c>
      <c r="K7" s="97" t="s">
        <v>571</v>
      </c>
      <c r="L7" s="302" t="s">
        <v>572</v>
      </c>
      <c r="M7" s="98" t="s">
        <v>235</v>
      </c>
      <c r="N7" s="197" t="s">
        <v>226</v>
      </c>
      <c r="O7" s="302" t="s">
        <v>573</v>
      </c>
      <c r="P7" s="302" t="s">
        <v>574</v>
      </c>
    </row>
    <row r="8" spans="1:17" ht="29.45" customHeight="1">
      <c r="A8" s="321" t="s">
        <v>533</v>
      </c>
      <c r="B8" s="70" t="s">
        <v>531</v>
      </c>
      <c r="C8" s="66" t="s">
        <v>16</v>
      </c>
      <c r="D8" s="47">
        <v>3443</v>
      </c>
      <c r="E8" s="46">
        <v>-3489</v>
      </c>
      <c r="F8" s="46" t="s">
        <v>16</v>
      </c>
      <c r="G8" s="46">
        <v>-473359</v>
      </c>
      <c r="H8" s="46">
        <v>-38095</v>
      </c>
      <c r="I8" s="46" t="s">
        <v>16</v>
      </c>
      <c r="J8" s="46" t="s">
        <v>16</v>
      </c>
      <c r="K8" s="46">
        <v>-625071</v>
      </c>
      <c r="L8" s="46">
        <v>-144384</v>
      </c>
      <c r="M8" s="46">
        <v>-3000</v>
      </c>
      <c r="N8" s="52" t="s">
        <v>16</v>
      </c>
      <c r="O8" s="46" t="s">
        <v>16</v>
      </c>
      <c r="P8" s="46">
        <v>100</v>
      </c>
    </row>
    <row r="9" spans="1:17" ht="29.45" customHeight="1">
      <c r="A9" s="321">
        <v>2007</v>
      </c>
      <c r="B9" s="191" t="s">
        <v>532</v>
      </c>
      <c r="C9" s="48" t="s">
        <v>16</v>
      </c>
      <c r="D9" s="47">
        <v>6342</v>
      </c>
      <c r="E9" s="46">
        <v>429</v>
      </c>
      <c r="F9" s="46" t="s">
        <v>16</v>
      </c>
      <c r="G9" s="46">
        <v>965136</v>
      </c>
      <c r="H9" s="46">
        <v>-9581</v>
      </c>
      <c r="I9" s="46" t="s">
        <v>16</v>
      </c>
      <c r="J9" s="46" t="s">
        <v>16</v>
      </c>
      <c r="K9" s="46">
        <v>-77629</v>
      </c>
      <c r="L9" s="46">
        <v>253686</v>
      </c>
      <c r="M9" s="46">
        <v>7317</v>
      </c>
      <c r="N9" s="52" t="s">
        <v>16</v>
      </c>
      <c r="O9" s="46" t="s">
        <v>16</v>
      </c>
      <c r="P9" s="46">
        <v>11749</v>
      </c>
    </row>
    <row r="10" spans="1:17" ht="29.45" customHeight="1">
      <c r="A10" s="321" t="s">
        <v>534</v>
      </c>
      <c r="B10" s="70" t="s">
        <v>531</v>
      </c>
      <c r="C10" s="48" t="s">
        <v>16</v>
      </c>
      <c r="D10" s="47">
        <v>5797</v>
      </c>
      <c r="E10" s="46">
        <v>-3347</v>
      </c>
      <c r="F10" s="46">
        <v>476357</v>
      </c>
      <c r="G10" s="46">
        <v>-411877</v>
      </c>
      <c r="H10" s="46">
        <v>-45649</v>
      </c>
      <c r="I10" s="46">
        <v>630</v>
      </c>
      <c r="J10" s="46" t="s">
        <v>16</v>
      </c>
      <c r="K10" s="46">
        <v>-472127</v>
      </c>
      <c r="L10" s="46">
        <v>-34238</v>
      </c>
      <c r="M10" s="46">
        <v>-2537</v>
      </c>
      <c r="N10" s="52" t="s">
        <v>16</v>
      </c>
      <c r="O10" s="46" t="s">
        <v>16</v>
      </c>
      <c r="P10" s="46">
        <v>-310</v>
      </c>
    </row>
    <row r="11" spans="1:17" ht="29.45" customHeight="1">
      <c r="A11" s="321">
        <v>2008</v>
      </c>
      <c r="B11" s="191" t="s">
        <v>532</v>
      </c>
      <c r="C11" s="48" t="s">
        <v>16</v>
      </c>
      <c r="D11" s="47">
        <v>7537</v>
      </c>
      <c r="E11" s="46">
        <v>-5208</v>
      </c>
      <c r="F11" s="46">
        <v>499222</v>
      </c>
      <c r="G11" s="46">
        <v>40339</v>
      </c>
      <c r="H11" s="46">
        <v>-27892</v>
      </c>
      <c r="I11" s="46">
        <v>27864</v>
      </c>
      <c r="J11" s="46" t="s">
        <v>16</v>
      </c>
      <c r="K11" s="46">
        <v>-64285</v>
      </c>
      <c r="L11" s="46">
        <v>731255</v>
      </c>
      <c r="M11" s="46">
        <v>1616</v>
      </c>
      <c r="N11" s="52" t="s">
        <v>16</v>
      </c>
      <c r="O11" s="46" t="s">
        <v>16</v>
      </c>
      <c r="P11" s="46">
        <v>11280</v>
      </c>
    </row>
    <row r="12" spans="1:17" ht="29.45" customHeight="1">
      <c r="A12" s="321" t="s">
        <v>535</v>
      </c>
      <c r="B12" s="70" t="s">
        <v>531</v>
      </c>
      <c r="C12" s="48" t="s">
        <v>16</v>
      </c>
      <c r="D12" s="47">
        <v>6284</v>
      </c>
      <c r="E12" s="46">
        <v>-3302</v>
      </c>
      <c r="F12" s="46">
        <v>-10703</v>
      </c>
      <c r="G12" s="46">
        <v>-743958</v>
      </c>
      <c r="H12" s="46">
        <v>-45649</v>
      </c>
      <c r="I12" s="46">
        <v>-21543</v>
      </c>
      <c r="J12" s="46" t="s">
        <v>16</v>
      </c>
      <c r="K12" s="46">
        <v>-365351</v>
      </c>
      <c r="L12" s="46">
        <v>966376</v>
      </c>
      <c r="M12" s="46">
        <v>-5899</v>
      </c>
      <c r="N12" s="52" t="s">
        <v>16</v>
      </c>
      <c r="O12" s="46" t="s">
        <v>16</v>
      </c>
      <c r="P12" s="46">
        <v>-7990</v>
      </c>
    </row>
    <row r="13" spans="1:17" ht="29.45" customHeight="1">
      <c r="A13" s="321">
        <v>2009</v>
      </c>
      <c r="B13" s="191" t="s">
        <v>532</v>
      </c>
      <c r="C13" s="48" t="s">
        <v>16</v>
      </c>
      <c r="D13" s="47">
        <v>7603</v>
      </c>
      <c r="E13" s="46">
        <v>-3977</v>
      </c>
      <c r="F13" s="46">
        <v>-410</v>
      </c>
      <c r="G13" s="46">
        <v>-239986</v>
      </c>
      <c r="H13" s="46">
        <v>-49128</v>
      </c>
      <c r="I13" s="46">
        <v>-6567</v>
      </c>
      <c r="J13" s="46" t="s">
        <v>16</v>
      </c>
      <c r="K13" s="46">
        <v>-136472</v>
      </c>
      <c r="L13" s="46">
        <v>1588000</v>
      </c>
      <c r="M13" s="46">
        <v>-3178</v>
      </c>
      <c r="N13" s="52" t="s">
        <v>16</v>
      </c>
      <c r="O13" s="46" t="s">
        <v>16</v>
      </c>
      <c r="P13" s="46">
        <v>1939</v>
      </c>
    </row>
    <row r="14" spans="1:17" ht="29.45" customHeight="1">
      <c r="A14" s="321" t="s">
        <v>536</v>
      </c>
      <c r="B14" s="70" t="s">
        <v>531</v>
      </c>
      <c r="C14" s="48" t="s">
        <v>16</v>
      </c>
      <c r="D14" s="47">
        <v>5431</v>
      </c>
      <c r="E14" s="46">
        <v>-5020</v>
      </c>
      <c r="F14" s="46">
        <v>-6154</v>
      </c>
      <c r="G14" s="46">
        <v>-231078</v>
      </c>
      <c r="H14" s="46">
        <v>-18405</v>
      </c>
      <c r="I14" s="46">
        <v>521324</v>
      </c>
      <c r="J14" s="46" t="s">
        <v>16</v>
      </c>
      <c r="K14" s="46">
        <v>-408705</v>
      </c>
      <c r="L14" s="46">
        <v>-1751942</v>
      </c>
      <c r="M14" s="46">
        <v>-1614</v>
      </c>
      <c r="N14" s="52" t="s">
        <v>16</v>
      </c>
      <c r="O14" s="46">
        <v>-1398453</v>
      </c>
      <c r="P14" s="46">
        <v>-8970</v>
      </c>
    </row>
    <row r="15" spans="1:17" ht="29.45" customHeight="1">
      <c r="A15" s="321">
        <v>2010</v>
      </c>
      <c r="B15" s="191" t="s">
        <v>532</v>
      </c>
      <c r="C15" s="48" t="s">
        <v>16</v>
      </c>
      <c r="D15" s="47">
        <v>7290</v>
      </c>
      <c r="E15" s="46">
        <v>-4428</v>
      </c>
      <c r="F15" s="46">
        <v>-528</v>
      </c>
      <c r="G15" s="46">
        <v>-71690</v>
      </c>
      <c r="H15" s="46">
        <v>-9167</v>
      </c>
      <c r="I15" s="46">
        <v>198953</v>
      </c>
      <c r="J15" s="46" t="s">
        <v>16</v>
      </c>
      <c r="K15" s="46">
        <v>-376944</v>
      </c>
      <c r="L15" s="46">
        <v>1722494</v>
      </c>
      <c r="M15" s="46">
        <v>1891</v>
      </c>
      <c r="N15" s="52" t="s">
        <v>16</v>
      </c>
      <c r="O15" s="46">
        <v>1547810</v>
      </c>
      <c r="P15" s="46">
        <v>-11216</v>
      </c>
    </row>
    <row r="16" spans="1:17" ht="29.45" customHeight="1">
      <c r="A16" s="321" t="s">
        <v>537</v>
      </c>
      <c r="B16" s="70" t="s">
        <v>531</v>
      </c>
      <c r="C16" s="48" t="s">
        <v>16</v>
      </c>
      <c r="D16" s="47">
        <v>8474</v>
      </c>
      <c r="E16" s="46">
        <v>-5016</v>
      </c>
      <c r="F16" s="46">
        <v>23632</v>
      </c>
      <c r="G16" s="46">
        <v>-125059</v>
      </c>
      <c r="H16" s="46">
        <v>245</v>
      </c>
      <c r="I16" s="46">
        <v>21469</v>
      </c>
      <c r="J16" s="46" t="s">
        <v>16</v>
      </c>
      <c r="K16" s="46">
        <v>-14024</v>
      </c>
      <c r="L16" s="46">
        <v>-1237312</v>
      </c>
      <c r="M16" s="46">
        <v>125</v>
      </c>
      <c r="N16" s="52" t="s">
        <v>16</v>
      </c>
      <c r="O16" s="46">
        <v>-1388317</v>
      </c>
      <c r="P16" s="46">
        <v>-6360</v>
      </c>
    </row>
    <row r="17" spans="1:16" ht="29.45" customHeight="1">
      <c r="A17" s="321">
        <v>2011</v>
      </c>
      <c r="B17" s="191" t="s">
        <v>532</v>
      </c>
      <c r="C17" s="48" t="s">
        <v>16</v>
      </c>
      <c r="D17" s="47">
        <v>6494</v>
      </c>
      <c r="E17" s="46">
        <v>-3514</v>
      </c>
      <c r="F17" s="46">
        <v>-588</v>
      </c>
      <c r="G17" s="46">
        <v>-25739</v>
      </c>
      <c r="H17" s="46">
        <v>20605</v>
      </c>
      <c r="I17" s="46">
        <v>3627</v>
      </c>
      <c r="J17" s="46" t="s">
        <v>16</v>
      </c>
      <c r="K17" s="46">
        <v>-3833</v>
      </c>
      <c r="L17" s="46">
        <v>3134898</v>
      </c>
      <c r="M17" s="46">
        <v>1279</v>
      </c>
      <c r="N17" s="52" t="s">
        <v>16</v>
      </c>
      <c r="O17" s="46">
        <v>282318</v>
      </c>
      <c r="P17" s="46">
        <v>4404</v>
      </c>
    </row>
    <row r="18" spans="1:16" ht="29.45" customHeight="1">
      <c r="A18" s="321" t="s">
        <v>538</v>
      </c>
      <c r="B18" s="70" t="s">
        <v>531</v>
      </c>
      <c r="C18" s="48" t="s">
        <v>16</v>
      </c>
      <c r="D18" s="47">
        <v>8173</v>
      </c>
      <c r="E18" s="46">
        <v>-4836</v>
      </c>
      <c r="F18" s="46" t="s">
        <v>16</v>
      </c>
      <c r="G18" s="46">
        <v>-62555</v>
      </c>
      <c r="H18" s="46">
        <v>284</v>
      </c>
      <c r="I18" s="46">
        <v>-54827</v>
      </c>
      <c r="J18" s="46" t="s">
        <v>16</v>
      </c>
      <c r="K18" s="46">
        <v>-10220</v>
      </c>
      <c r="L18" s="46">
        <v>-1143779</v>
      </c>
      <c r="M18" s="46">
        <v>101</v>
      </c>
      <c r="N18" s="52" t="s">
        <v>16</v>
      </c>
      <c r="O18" s="46">
        <v>-932940</v>
      </c>
      <c r="P18" s="46">
        <v>-12181</v>
      </c>
    </row>
    <row r="19" spans="1:16" ht="29.45" customHeight="1">
      <c r="A19" s="321">
        <v>2012</v>
      </c>
      <c r="B19" s="191" t="s">
        <v>532</v>
      </c>
      <c r="C19" s="48" t="s">
        <v>16</v>
      </c>
      <c r="D19" s="47">
        <v>7482</v>
      </c>
      <c r="E19" s="46">
        <v>-3163</v>
      </c>
      <c r="F19" s="46" t="s">
        <v>16</v>
      </c>
      <c r="G19" s="46">
        <v>-10084</v>
      </c>
      <c r="H19" s="46">
        <v>20516</v>
      </c>
      <c r="I19" s="46">
        <v>-9914</v>
      </c>
      <c r="J19" s="46" t="s">
        <v>16</v>
      </c>
      <c r="K19" s="46">
        <v>-10027</v>
      </c>
      <c r="L19" s="46">
        <v>2500907</v>
      </c>
      <c r="M19" s="46">
        <v>4088</v>
      </c>
      <c r="N19" s="52" t="s">
        <v>16</v>
      </c>
      <c r="O19" s="46">
        <v>1290398</v>
      </c>
      <c r="P19" s="46">
        <v>7114</v>
      </c>
    </row>
    <row r="20" spans="1:16" ht="29.45" customHeight="1">
      <c r="A20" s="321" t="s">
        <v>539</v>
      </c>
      <c r="B20" s="70" t="s">
        <v>531</v>
      </c>
      <c r="C20" s="48">
        <v>-193450</v>
      </c>
      <c r="D20" s="47">
        <v>3035</v>
      </c>
      <c r="E20" s="46">
        <v>-4777</v>
      </c>
      <c r="F20" s="46" t="s">
        <v>16</v>
      </c>
      <c r="G20" s="46">
        <v>-36525</v>
      </c>
      <c r="H20" s="46" t="s">
        <v>16</v>
      </c>
      <c r="I20" s="46">
        <v>-31865</v>
      </c>
      <c r="J20" s="46" t="s">
        <v>16</v>
      </c>
      <c r="K20" s="46">
        <v>-201</v>
      </c>
      <c r="L20" s="46">
        <v>-1892208</v>
      </c>
      <c r="M20" s="46">
        <v>971</v>
      </c>
      <c r="N20" s="52" t="s">
        <v>16</v>
      </c>
      <c r="O20" s="46">
        <v>-1121933</v>
      </c>
      <c r="P20" s="46">
        <v>-12133</v>
      </c>
    </row>
    <row r="21" spans="1:16" ht="29.45" customHeight="1">
      <c r="A21" s="321">
        <v>2013</v>
      </c>
      <c r="B21" s="191" t="s">
        <v>532</v>
      </c>
      <c r="C21" s="48">
        <v>-11</v>
      </c>
      <c r="D21" s="47">
        <v>11020</v>
      </c>
      <c r="E21" s="46">
        <v>-3313</v>
      </c>
      <c r="F21" s="46" t="s">
        <v>16</v>
      </c>
      <c r="G21" s="46">
        <v>-9101</v>
      </c>
      <c r="H21" s="46" t="s">
        <v>16</v>
      </c>
      <c r="I21" s="46">
        <v>-601</v>
      </c>
      <c r="J21" s="46" t="s">
        <v>16</v>
      </c>
      <c r="K21" s="46">
        <v>-492</v>
      </c>
      <c r="L21" s="46">
        <v>1567968</v>
      </c>
      <c r="M21" s="46">
        <v>5165</v>
      </c>
      <c r="N21" s="52" t="s">
        <v>16</v>
      </c>
      <c r="O21" s="46">
        <v>587199</v>
      </c>
      <c r="P21" s="46">
        <v>3838</v>
      </c>
    </row>
    <row r="22" spans="1:16" ht="29.45" customHeight="1">
      <c r="A22" s="321" t="s">
        <v>540</v>
      </c>
      <c r="B22" s="70" t="s">
        <v>531</v>
      </c>
      <c r="C22" s="48">
        <v>-23710</v>
      </c>
      <c r="D22" s="47">
        <v>10561</v>
      </c>
      <c r="E22" s="46" t="s">
        <v>16</v>
      </c>
      <c r="F22" s="46" t="s">
        <v>16</v>
      </c>
      <c r="G22" s="46">
        <v>-20755</v>
      </c>
      <c r="H22" s="46" t="s">
        <v>16</v>
      </c>
      <c r="I22" s="46">
        <v>-30376</v>
      </c>
      <c r="J22" s="46" t="s">
        <v>16</v>
      </c>
      <c r="K22" s="46" t="s">
        <v>16</v>
      </c>
      <c r="L22" s="46">
        <v>-1064531</v>
      </c>
      <c r="M22" s="46">
        <v>954</v>
      </c>
      <c r="N22" s="52">
        <v>-108</v>
      </c>
      <c r="O22" s="46">
        <v>-313260</v>
      </c>
      <c r="P22" s="46">
        <v>-13634</v>
      </c>
    </row>
    <row r="23" spans="1:16" ht="29.45" customHeight="1">
      <c r="A23" s="321">
        <v>2014</v>
      </c>
      <c r="B23" s="191" t="s">
        <v>532</v>
      </c>
      <c r="C23" s="48">
        <v>-2174</v>
      </c>
      <c r="D23" s="47">
        <v>11701</v>
      </c>
      <c r="E23" s="46" t="s">
        <v>16</v>
      </c>
      <c r="F23" s="46" t="s">
        <v>16</v>
      </c>
      <c r="G23" s="46">
        <v>-602.53</v>
      </c>
      <c r="H23" s="46" t="s">
        <v>16</v>
      </c>
      <c r="I23" s="46">
        <v>-3890</v>
      </c>
      <c r="J23" s="46" t="s">
        <v>16</v>
      </c>
      <c r="K23" s="46" t="s">
        <v>16</v>
      </c>
      <c r="L23" s="46">
        <v>972892</v>
      </c>
      <c r="M23" s="46">
        <v>4711</v>
      </c>
      <c r="N23" s="52">
        <v>34</v>
      </c>
      <c r="O23" s="46">
        <v>1050692.4639999999</v>
      </c>
      <c r="P23" s="46">
        <v>-2961</v>
      </c>
    </row>
    <row r="24" spans="1:16" ht="29.45" customHeight="1">
      <c r="A24" s="321" t="s">
        <v>560</v>
      </c>
      <c r="B24" s="70" t="s">
        <v>531</v>
      </c>
      <c r="C24" s="48">
        <v>62742</v>
      </c>
      <c r="D24" s="46">
        <v>10715</v>
      </c>
      <c r="E24" s="46" t="s">
        <v>16</v>
      </c>
      <c r="F24" s="46" t="s">
        <v>16</v>
      </c>
      <c r="G24" s="46">
        <v>-44581</v>
      </c>
      <c r="H24" s="46" t="s">
        <v>16</v>
      </c>
      <c r="I24" s="46">
        <v>-11209</v>
      </c>
      <c r="J24" s="46">
        <v>260</v>
      </c>
      <c r="K24" s="46" t="s">
        <v>16</v>
      </c>
      <c r="L24" s="67">
        <f>SUM(M24:P24,'6-9續2完'!C24:P24)</f>
        <v>-1301693</v>
      </c>
      <c r="M24" s="46">
        <v>910</v>
      </c>
      <c r="N24" s="46">
        <v>-568</v>
      </c>
      <c r="O24" s="46">
        <v>-182872</v>
      </c>
      <c r="P24" s="46">
        <v>-20373</v>
      </c>
    </row>
    <row r="25" spans="1:16" ht="29.45" customHeight="1">
      <c r="A25" s="321">
        <v>2015</v>
      </c>
      <c r="B25" s="191" t="s">
        <v>532</v>
      </c>
      <c r="C25" s="48">
        <v>-7885.9979999999996</v>
      </c>
      <c r="D25" s="46">
        <v>12283.157999999999</v>
      </c>
      <c r="E25" s="46" t="s">
        <v>16</v>
      </c>
      <c r="F25" s="46" t="s">
        <v>16</v>
      </c>
      <c r="G25" s="46">
        <v>-10047.165999999999</v>
      </c>
      <c r="H25" s="46" t="s">
        <v>16</v>
      </c>
      <c r="I25" s="46">
        <v>-178.30099999999999</v>
      </c>
      <c r="J25" s="46">
        <v>265.91300000000001</v>
      </c>
      <c r="K25" s="46" t="s">
        <v>16</v>
      </c>
      <c r="L25" s="67">
        <f>SUM(M25:P25,'6-9續2完'!C25:P25)</f>
        <v>1657374.4260000002</v>
      </c>
      <c r="M25" s="46">
        <v>1557.26</v>
      </c>
      <c r="N25" s="46">
        <v>-1990.2809999999999</v>
      </c>
      <c r="O25" s="46">
        <v>1360671.6540000001</v>
      </c>
      <c r="P25" s="46">
        <v>741.73599999999999</v>
      </c>
    </row>
    <row r="26" spans="1:16" ht="29.45" customHeight="1">
      <c r="A26" s="321" t="s">
        <v>577</v>
      </c>
      <c r="B26" s="70" t="s">
        <v>541</v>
      </c>
      <c r="C26" s="48">
        <v>483923</v>
      </c>
      <c r="D26" s="46">
        <v>11091</v>
      </c>
      <c r="E26" s="46" t="s">
        <v>16</v>
      </c>
      <c r="F26" s="46" t="s">
        <v>16</v>
      </c>
      <c r="G26" s="46">
        <v>-39636</v>
      </c>
      <c r="H26" s="46" t="s">
        <v>16</v>
      </c>
      <c r="I26" s="46">
        <v>-8741</v>
      </c>
      <c r="J26" s="46">
        <v>-2072</v>
      </c>
      <c r="K26" s="46" t="s">
        <v>16</v>
      </c>
      <c r="L26" s="67">
        <f>SUM(M26:P26,'6-9續2完'!C26:P26)</f>
        <v>-1415385</v>
      </c>
      <c r="M26" s="46">
        <v>931</v>
      </c>
      <c r="N26" s="46">
        <v>-568</v>
      </c>
      <c r="O26" s="46">
        <v>-612365</v>
      </c>
      <c r="P26" s="46">
        <v>-16579</v>
      </c>
    </row>
    <row r="27" spans="1:16" ht="29.45" customHeight="1" thickBot="1">
      <c r="A27" s="71">
        <v>2016</v>
      </c>
      <c r="B27" s="121" t="s">
        <v>542</v>
      </c>
      <c r="C27" s="50">
        <v>48514.248</v>
      </c>
      <c r="D27" s="49">
        <v>14085.23</v>
      </c>
      <c r="E27" s="49" t="s">
        <v>16</v>
      </c>
      <c r="F27" s="49" t="s">
        <v>16</v>
      </c>
      <c r="G27" s="49">
        <v>-8439.0750000000007</v>
      </c>
      <c r="H27" s="49" t="s">
        <v>16</v>
      </c>
      <c r="I27" s="49">
        <v>37654.19</v>
      </c>
      <c r="J27" s="49">
        <v>892.23900000000003</v>
      </c>
      <c r="K27" s="49" t="s">
        <v>16</v>
      </c>
      <c r="L27" s="68">
        <f>SUM(M27:P27,'6-9續2完'!C27:P27)</f>
        <v>782232.76</v>
      </c>
      <c r="M27" s="49">
        <v>-9926.6380000000008</v>
      </c>
      <c r="N27" s="49">
        <v>-2478.9229999999998</v>
      </c>
      <c r="O27" s="49">
        <v>566718.69799999997</v>
      </c>
      <c r="P27" s="49">
        <v>19135.999</v>
      </c>
    </row>
    <row r="28" spans="1:16">
      <c r="A28" s="128"/>
      <c r="L28" s="10"/>
    </row>
    <row r="29" spans="1:16">
      <c r="L29" s="2"/>
      <c r="M29" s="2"/>
    </row>
    <row r="30" spans="1:16">
      <c r="L30" s="2"/>
      <c r="M30" s="2"/>
    </row>
    <row r="31" spans="1:16">
      <c r="L31" s="2"/>
    </row>
  </sheetData>
  <sheetProtection formatCells="0" formatRows="0" insertRows="0" deleteRows="0"/>
  <mergeCells count="8">
    <mergeCell ref="I4:P4"/>
    <mergeCell ref="L5:P5"/>
    <mergeCell ref="I2:P2"/>
    <mergeCell ref="A4:B7"/>
    <mergeCell ref="C4:H4"/>
    <mergeCell ref="I5:K5"/>
    <mergeCell ref="C5:H5"/>
    <mergeCell ref="A2:H2"/>
  </mergeCells>
  <phoneticPr fontId="2" type="noConversion"/>
  <pageMargins left="0.6692913385826772" right="0.6692913385826772" top="0.6692913385826772" bottom="0.6692913385826772" header="0.27559055118110237" footer="0.27559055118110237"/>
  <pageSetup paperSize="9" firstPageNumber="246"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8"/>
  <sheetViews>
    <sheetView showGridLines="0" view="pageBreakPreview" zoomScale="70" zoomScaleNormal="120" zoomScaleSheetLayoutView="70" workbookViewId="0">
      <pane xSplit="2" ySplit="7" topLeftCell="C8" activePane="bottomRight" state="frozen"/>
      <selection activeCell="Q19" sqref="Q19"/>
      <selection pane="topRight" activeCell="Q19" sqref="Q19"/>
      <selection pane="bottomLeft" activeCell="Q19" sqref="Q19"/>
      <selection pane="bottomRight"/>
    </sheetView>
  </sheetViews>
  <sheetFormatPr defaultRowHeight="12.75"/>
  <cols>
    <col min="1" max="1" width="7.625" style="86" customWidth="1"/>
    <col min="2" max="2" width="15.875" style="86" customWidth="1"/>
    <col min="3" max="4" width="9.375" style="5" customWidth="1"/>
    <col min="5" max="5" width="10.625" style="5" customWidth="1"/>
    <col min="6" max="6" width="9.375" style="5" customWidth="1"/>
    <col min="7" max="7" width="13.375" style="5" customWidth="1"/>
    <col min="8" max="8" width="12.125" style="5" customWidth="1"/>
    <col min="9" max="10" width="9.125" style="5" customWidth="1"/>
    <col min="11" max="11" width="12.625" style="5" customWidth="1"/>
    <col min="12" max="15" width="9.125" style="5" customWidth="1"/>
    <col min="16" max="16" width="14.375" style="5" customWidth="1"/>
    <col min="17" max="26" width="9" style="86"/>
    <col min="27" max="16384" width="9" style="5"/>
  </cols>
  <sheetData>
    <row r="1" spans="1:20" s="86" customFormat="1" ht="18" customHeight="1">
      <c r="A1" s="70" t="s">
        <v>291</v>
      </c>
      <c r="B1" s="188"/>
      <c r="C1" s="188"/>
      <c r="D1" s="188"/>
      <c r="E1" s="188"/>
      <c r="F1" s="188"/>
      <c r="G1" s="70"/>
      <c r="H1" s="188"/>
      <c r="I1" s="188"/>
      <c r="J1" s="188"/>
      <c r="K1" s="192"/>
      <c r="L1" s="192"/>
      <c r="P1" s="82" t="s">
        <v>0</v>
      </c>
      <c r="Q1" s="70"/>
    </row>
    <row r="2" spans="1:20" s="312" customFormat="1" ht="24.95" customHeight="1">
      <c r="A2" s="419" t="s">
        <v>592</v>
      </c>
      <c r="B2" s="419"/>
      <c r="C2" s="419"/>
      <c r="D2" s="419"/>
      <c r="E2" s="419"/>
      <c r="F2" s="419"/>
      <c r="G2" s="419"/>
      <c r="H2" s="419"/>
      <c r="I2" s="446" t="s">
        <v>578</v>
      </c>
      <c r="J2" s="446"/>
      <c r="K2" s="446"/>
      <c r="L2" s="446"/>
      <c r="M2" s="446"/>
      <c r="N2" s="446"/>
      <c r="O2" s="446"/>
      <c r="P2" s="446"/>
    </row>
    <row r="3" spans="1:20" s="86" customFormat="1" ht="15" customHeight="1" thickBot="1">
      <c r="A3" s="189"/>
      <c r="B3" s="190"/>
      <c r="C3" s="203"/>
      <c r="D3" s="203"/>
      <c r="G3" s="203"/>
      <c r="H3" s="203" t="s">
        <v>453</v>
      </c>
      <c r="I3" s="189"/>
      <c r="J3" s="189"/>
      <c r="K3" s="203"/>
      <c r="L3" s="203"/>
      <c r="P3" s="203" t="s">
        <v>234</v>
      </c>
    </row>
    <row r="4" spans="1:20" s="86" customFormat="1" ht="21" customHeight="1">
      <c r="A4" s="440" t="s">
        <v>580</v>
      </c>
      <c r="B4" s="441"/>
      <c r="C4" s="367" t="s">
        <v>562</v>
      </c>
      <c r="D4" s="365"/>
      <c r="E4" s="365"/>
      <c r="F4" s="365"/>
      <c r="G4" s="365"/>
      <c r="H4" s="365"/>
      <c r="I4" s="447" t="s">
        <v>237</v>
      </c>
      <c r="J4" s="447"/>
      <c r="K4" s="447"/>
      <c r="L4" s="447"/>
      <c r="M4" s="447"/>
      <c r="N4" s="447"/>
      <c r="O4" s="447"/>
      <c r="P4" s="447"/>
    </row>
    <row r="5" spans="1:20" s="86" customFormat="1" ht="21" customHeight="1">
      <c r="A5" s="442"/>
      <c r="B5" s="443"/>
      <c r="C5" s="439" t="s">
        <v>581</v>
      </c>
      <c r="D5" s="437"/>
      <c r="E5" s="437"/>
      <c r="F5" s="437"/>
      <c r="G5" s="437"/>
      <c r="H5" s="437"/>
      <c r="I5" s="448" t="s">
        <v>249</v>
      </c>
      <c r="J5" s="448"/>
      <c r="K5" s="448"/>
      <c r="L5" s="448"/>
      <c r="M5" s="448"/>
      <c r="N5" s="448"/>
      <c r="O5" s="448"/>
      <c r="P5" s="448"/>
    </row>
    <row r="6" spans="1:20" s="86" customFormat="1" ht="38.25" customHeight="1">
      <c r="A6" s="442"/>
      <c r="B6" s="443"/>
      <c r="C6" s="204" t="s">
        <v>708</v>
      </c>
      <c r="D6" s="205" t="s">
        <v>709</v>
      </c>
      <c r="E6" s="205" t="s">
        <v>710</v>
      </c>
      <c r="F6" s="206" t="s">
        <v>711</v>
      </c>
      <c r="G6" s="205" t="s">
        <v>712</v>
      </c>
      <c r="H6" s="205" t="s">
        <v>713</v>
      </c>
      <c r="I6" s="207" t="s">
        <v>714</v>
      </c>
      <c r="J6" s="196" t="s">
        <v>715</v>
      </c>
      <c r="K6" s="208" t="s">
        <v>582</v>
      </c>
      <c r="L6" s="208" t="s">
        <v>705</v>
      </c>
      <c r="M6" s="208" t="s">
        <v>706</v>
      </c>
      <c r="N6" s="324" t="s">
        <v>759</v>
      </c>
      <c r="O6" s="206" t="s">
        <v>760</v>
      </c>
      <c r="P6" s="196" t="s">
        <v>707</v>
      </c>
      <c r="Q6" s="209"/>
      <c r="R6" s="209"/>
      <c r="S6" s="209"/>
      <c r="T6" s="209"/>
    </row>
    <row r="7" spans="1:20" s="86" customFormat="1" ht="57.95" customHeight="1" thickBot="1">
      <c r="A7" s="444"/>
      <c r="B7" s="445"/>
      <c r="C7" s="319" t="s">
        <v>238</v>
      </c>
      <c r="D7" s="210" t="s">
        <v>248</v>
      </c>
      <c r="E7" s="211" t="s">
        <v>247</v>
      </c>
      <c r="F7" s="212" t="s">
        <v>246</v>
      </c>
      <c r="G7" s="211" t="s">
        <v>245</v>
      </c>
      <c r="H7" s="210" t="s">
        <v>244</v>
      </c>
      <c r="I7" s="213" t="s">
        <v>704</v>
      </c>
      <c r="J7" s="197" t="s">
        <v>236</v>
      </c>
      <c r="K7" s="212" t="s">
        <v>243</v>
      </c>
      <c r="L7" s="212" t="s">
        <v>240</v>
      </c>
      <c r="M7" s="212" t="s">
        <v>241</v>
      </c>
      <c r="N7" s="197" t="s">
        <v>239</v>
      </c>
      <c r="O7" s="212" t="s">
        <v>567</v>
      </c>
      <c r="P7" s="197" t="s">
        <v>242</v>
      </c>
      <c r="Q7" s="209"/>
      <c r="R7" s="209"/>
      <c r="S7" s="209"/>
      <c r="T7" s="209"/>
    </row>
    <row r="8" spans="1:20" ht="29.45" customHeight="1">
      <c r="A8" s="198" t="s">
        <v>583</v>
      </c>
      <c r="B8" s="199" t="s">
        <v>531</v>
      </c>
      <c r="C8" s="52" t="s">
        <v>16</v>
      </c>
      <c r="D8" s="51">
        <v>-36220</v>
      </c>
      <c r="E8" s="52" t="s">
        <v>16</v>
      </c>
      <c r="F8" s="52" t="s">
        <v>16</v>
      </c>
      <c r="G8" s="52" t="s">
        <v>16</v>
      </c>
      <c r="H8" s="52" t="s">
        <v>16</v>
      </c>
      <c r="I8" s="52" t="s">
        <v>16</v>
      </c>
      <c r="J8" s="52" t="s">
        <v>16</v>
      </c>
      <c r="K8" s="52">
        <v>-103665</v>
      </c>
      <c r="L8" s="52" t="s">
        <v>16</v>
      </c>
      <c r="M8" s="52" t="s">
        <v>16</v>
      </c>
      <c r="N8" s="52" t="s">
        <v>16</v>
      </c>
      <c r="O8" s="52" t="s">
        <v>16</v>
      </c>
      <c r="P8" s="52">
        <v>-1599</v>
      </c>
    </row>
    <row r="9" spans="1:20" ht="29.45" customHeight="1">
      <c r="A9" s="198">
        <v>2007</v>
      </c>
      <c r="B9" s="120" t="s">
        <v>532</v>
      </c>
      <c r="C9" s="52" t="s">
        <v>16</v>
      </c>
      <c r="D9" s="51">
        <v>147978</v>
      </c>
      <c r="E9" s="52">
        <v>3323</v>
      </c>
      <c r="F9" s="52" t="s">
        <v>16</v>
      </c>
      <c r="G9" s="52" t="s">
        <v>16</v>
      </c>
      <c r="H9" s="52" t="s">
        <v>16</v>
      </c>
      <c r="I9" s="52" t="s">
        <v>16</v>
      </c>
      <c r="J9" s="52" t="s">
        <v>16</v>
      </c>
      <c r="K9" s="52">
        <v>83855</v>
      </c>
      <c r="L9" s="52" t="s">
        <v>16</v>
      </c>
      <c r="M9" s="52" t="s">
        <v>16</v>
      </c>
      <c r="N9" s="52" t="s">
        <v>16</v>
      </c>
      <c r="O9" s="52" t="s">
        <v>16</v>
      </c>
      <c r="P9" s="52">
        <v>-535</v>
      </c>
    </row>
    <row r="10" spans="1:20" ht="29.45" customHeight="1">
      <c r="A10" s="198" t="s">
        <v>584</v>
      </c>
      <c r="B10" s="87" t="s">
        <v>531</v>
      </c>
      <c r="C10" s="52" t="s">
        <v>16</v>
      </c>
      <c r="D10" s="51">
        <v>-41497</v>
      </c>
      <c r="E10" s="52" t="s">
        <v>16</v>
      </c>
      <c r="F10" s="52" t="s">
        <v>16</v>
      </c>
      <c r="G10" s="52" t="s">
        <v>16</v>
      </c>
      <c r="H10" s="52" t="s">
        <v>16</v>
      </c>
      <c r="I10" s="52" t="s">
        <v>16</v>
      </c>
      <c r="J10" s="52" t="s">
        <v>16</v>
      </c>
      <c r="K10" s="52">
        <v>10591</v>
      </c>
      <c r="L10" s="52" t="s">
        <v>16</v>
      </c>
      <c r="M10" s="52" t="s">
        <v>16</v>
      </c>
      <c r="N10" s="52" t="s">
        <v>16</v>
      </c>
      <c r="O10" s="52" t="s">
        <v>16</v>
      </c>
      <c r="P10" s="52">
        <v>-485</v>
      </c>
    </row>
    <row r="11" spans="1:20" ht="29.45" customHeight="1">
      <c r="A11" s="198">
        <v>2008</v>
      </c>
      <c r="B11" s="120" t="s">
        <v>532</v>
      </c>
      <c r="C11" s="52" t="s">
        <v>16</v>
      </c>
      <c r="D11" s="51">
        <v>127150</v>
      </c>
      <c r="E11" s="52">
        <v>10872</v>
      </c>
      <c r="F11" s="52" t="s">
        <v>16</v>
      </c>
      <c r="G11" s="52" t="s">
        <v>16</v>
      </c>
      <c r="H11" s="52" t="s">
        <v>16</v>
      </c>
      <c r="I11" s="52" t="s">
        <v>16</v>
      </c>
      <c r="J11" s="52" t="s">
        <v>16</v>
      </c>
      <c r="K11" s="52">
        <v>579335</v>
      </c>
      <c r="L11" s="52" t="s">
        <v>16</v>
      </c>
      <c r="M11" s="52" t="s">
        <v>16</v>
      </c>
      <c r="N11" s="52" t="s">
        <v>16</v>
      </c>
      <c r="O11" s="52" t="s">
        <v>16</v>
      </c>
      <c r="P11" s="52">
        <v>1002</v>
      </c>
    </row>
    <row r="12" spans="1:20" ht="29.45" customHeight="1">
      <c r="A12" s="198" t="s">
        <v>585</v>
      </c>
      <c r="B12" s="87" t="s">
        <v>531</v>
      </c>
      <c r="C12" s="52" t="s">
        <v>16</v>
      </c>
      <c r="D12" s="51">
        <v>-329447</v>
      </c>
      <c r="E12" s="52">
        <v>10</v>
      </c>
      <c r="F12" s="52" t="s">
        <v>16</v>
      </c>
      <c r="G12" s="52" t="s">
        <v>16</v>
      </c>
      <c r="H12" s="52" t="s">
        <v>16</v>
      </c>
      <c r="I12" s="52" t="s">
        <v>16</v>
      </c>
      <c r="J12" s="52" t="s">
        <v>16</v>
      </c>
      <c r="K12" s="52">
        <v>-248139</v>
      </c>
      <c r="L12" s="52" t="s">
        <v>16</v>
      </c>
      <c r="M12" s="52">
        <v>18699</v>
      </c>
      <c r="N12" s="52">
        <v>1539142</v>
      </c>
      <c r="O12" s="52" t="s">
        <v>16</v>
      </c>
      <c r="P12" s="52" t="s">
        <v>16</v>
      </c>
    </row>
    <row r="13" spans="1:20" ht="29.45" customHeight="1">
      <c r="A13" s="198">
        <v>2009</v>
      </c>
      <c r="B13" s="120" t="s">
        <v>532</v>
      </c>
      <c r="C13" s="52" t="s">
        <v>16</v>
      </c>
      <c r="D13" s="51">
        <v>-40408</v>
      </c>
      <c r="E13" s="52">
        <v>-1097</v>
      </c>
      <c r="F13" s="52" t="s">
        <v>16</v>
      </c>
      <c r="G13" s="52" t="s">
        <v>16</v>
      </c>
      <c r="H13" s="52" t="s">
        <v>16</v>
      </c>
      <c r="I13" s="52" t="s">
        <v>16</v>
      </c>
      <c r="J13" s="52" t="s">
        <v>16</v>
      </c>
      <c r="K13" s="52">
        <v>110620</v>
      </c>
      <c r="L13" s="52" t="s">
        <v>16</v>
      </c>
      <c r="M13" s="52">
        <v>29703</v>
      </c>
      <c r="N13" s="52">
        <v>1489945</v>
      </c>
      <c r="O13" s="52" t="s">
        <v>16</v>
      </c>
      <c r="P13" s="52">
        <v>475</v>
      </c>
    </row>
    <row r="14" spans="1:20" ht="29.45" customHeight="1">
      <c r="A14" s="198" t="s">
        <v>586</v>
      </c>
      <c r="B14" s="87" t="s">
        <v>531</v>
      </c>
      <c r="C14" s="52" t="s">
        <v>16</v>
      </c>
      <c r="D14" s="51">
        <v>-238122</v>
      </c>
      <c r="E14" s="52">
        <v>6405</v>
      </c>
      <c r="F14" s="52" t="s">
        <v>16</v>
      </c>
      <c r="G14" s="52" t="s">
        <v>16</v>
      </c>
      <c r="H14" s="52" t="s">
        <v>16</v>
      </c>
      <c r="I14" s="52" t="s">
        <v>16</v>
      </c>
      <c r="J14" s="52" t="s">
        <v>16</v>
      </c>
      <c r="K14" s="52">
        <v>-265692</v>
      </c>
      <c r="L14" s="52">
        <v>155788</v>
      </c>
      <c r="M14" s="52">
        <v>14954</v>
      </c>
      <c r="N14" s="52">
        <v>-16037</v>
      </c>
      <c r="O14" s="52" t="s">
        <v>16</v>
      </c>
      <c r="P14" s="52">
        <v>-200</v>
      </c>
    </row>
    <row r="15" spans="1:20" ht="29.45" customHeight="1">
      <c r="A15" s="198">
        <v>2010</v>
      </c>
      <c r="B15" s="120" t="s">
        <v>532</v>
      </c>
      <c r="C15" s="52" t="s">
        <v>16</v>
      </c>
      <c r="D15" s="51">
        <v>-18859</v>
      </c>
      <c r="E15" s="52">
        <v>6167</v>
      </c>
      <c r="F15" s="52" t="s">
        <v>16</v>
      </c>
      <c r="G15" s="52" t="s">
        <v>16</v>
      </c>
      <c r="H15" s="52" t="s">
        <v>16</v>
      </c>
      <c r="I15" s="52" t="s">
        <v>16</v>
      </c>
      <c r="J15" s="52" t="s">
        <v>16</v>
      </c>
      <c r="K15" s="52">
        <v>30482</v>
      </c>
      <c r="L15" s="52">
        <v>74273</v>
      </c>
      <c r="M15" s="52">
        <v>93921</v>
      </c>
      <c r="N15" s="52">
        <v>-2459</v>
      </c>
      <c r="O15" s="52" t="s">
        <v>16</v>
      </c>
      <c r="P15" s="52">
        <v>483</v>
      </c>
    </row>
    <row r="16" spans="1:20" ht="29.45" customHeight="1">
      <c r="A16" s="198" t="s">
        <v>587</v>
      </c>
      <c r="B16" s="87" t="s">
        <v>531</v>
      </c>
      <c r="C16" s="52" t="s">
        <v>16</v>
      </c>
      <c r="D16" s="51">
        <v>-123024</v>
      </c>
      <c r="E16" s="52">
        <v>-25894</v>
      </c>
      <c r="F16" s="52">
        <v>803</v>
      </c>
      <c r="G16" s="52">
        <v>763911</v>
      </c>
      <c r="H16" s="52" t="s">
        <v>16</v>
      </c>
      <c r="I16" s="52" t="s">
        <v>16</v>
      </c>
      <c r="J16" s="52" t="s">
        <v>16</v>
      </c>
      <c r="K16" s="52">
        <v>-417292</v>
      </c>
      <c r="L16" s="52">
        <v>5276</v>
      </c>
      <c r="M16" s="52">
        <v>50</v>
      </c>
      <c r="N16" s="52">
        <v>-46590</v>
      </c>
      <c r="O16" s="52" t="s">
        <v>16</v>
      </c>
      <c r="P16" s="52" t="s">
        <v>16</v>
      </c>
    </row>
    <row r="17" spans="1:16" ht="29.45" customHeight="1">
      <c r="A17" s="198">
        <v>2011</v>
      </c>
      <c r="B17" s="120" t="s">
        <v>532</v>
      </c>
      <c r="C17" s="52" t="s">
        <v>16</v>
      </c>
      <c r="D17" s="51">
        <v>390693</v>
      </c>
      <c r="E17" s="52">
        <v>1066</v>
      </c>
      <c r="F17" s="52">
        <v>7300</v>
      </c>
      <c r="G17" s="52">
        <v>1199823</v>
      </c>
      <c r="H17" s="52" t="s">
        <v>16</v>
      </c>
      <c r="I17" s="52" t="s">
        <v>16</v>
      </c>
      <c r="J17" s="52" t="s">
        <v>16</v>
      </c>
      <c r="K17" s="52">
        <v>77638</v>
      </c>
      <c r="L17" s="52">
        <v>174695</v>
      </c>
      <c r="M17" s="52">
        <v>8813</v>
      </c>
      <c r="N17" s="52">
        <v>-13680</v>
      </c>
      <c r="O17" s="52" t="s">
        <v>16</v>
      </c>
      <c r="P17" s="52">
        <v>550</v>
      </c>
    </row>
    <row r="18" spans="1:16" ht="29.45" customHeight="1">
      <c r="A18" s="198" t="s">
        <v>588</v>
      </c>
      <c r="B18" s="87" t="s">
        <v>531</v>
      </c>
      <c r="C18" s="52" t="s">
        <v>16</v>
      </c>
      <c r="D18" s="51">
        <v>119543</v>
      </c>
      <c r="E18" s="52">
        <v>615</v>
      </c>
      <c r="F18" s="52">
        <v>72</v>
      </c>
      <c r="G18" s="52">
        <v>79225</v>
      </c>
      <c r="H18" s="52">
        <v>141632</v>
      </c>
      <c r="I18" s="52" t="s">
        <v>16</v>
      </c>
      <c r="J18" s="52" t="s">
        <v>16</v>
      </c>
      <c r="K18" s="52">
        <v>-575487</v>
      </c>
      <c r="L18" s="52">
        <v>62552</v>
      </c>
      <c r="M18" s="52">
        <v>777</v>
      </c>
      <c r="N18" s="52">
        <v>-24888</v>
      </c>
      <c r="O18" s="52" t="s">
        <v>16</v>
      </c>
      <c r="P18" s="52">
        <v>-2800</v>
      </c>
    </row>
    <row r="19" spans="1:16" ht="29.45" customHeight="1">
      <c r="A19" s="198">
        <v>2012</v>
      </c>
      <c r="B19" s="120" t="s">
        <v>532</v>
      </c>
      <c r="C19" s="52" t="s">
        <v>16</v>
      </c>
      <c r="D19" s="51">
        <v>77993</v>
      </c>
      <c r="E19" s="52">
        <v>-2791</v>
      </c>
      <c r="F19" s="52">
        <v>5951</v>
      </c>
      <c r="G19" s="52">
        <v>625584</v>
      </c>
      <c r="H19" s="52">
        <v>189452</v>
      </c>
      <c r="I19" s="52" t="s">
        <v>16</v>
      </c>
      <c r="J19" s="52" t="s">
        <v>16</v>
      </c>
      <c r="K19" s="52">
        <v>-55555</v>
      </c>
      <c r="L19" s="52">
        <v>369456</v>
      </c>
      <c r="M19" s="52">
        <v>8815</v>
      </c>
      <c r="N19" s="52">
        <v>-16979</v>
      </c>
      <c r="O19" s="52" t="s">
        <v>16</v>
      </c>
      <c r="P19" s="52">
        <v>-2620</v>
      </c>
    </row>
    <row r="20" spans="1:16" ht="29.45" customHeight="1">
      <c r="A20" s="198" t="s">
        <v>589</v>
      </c>
      <c r="B20" s="87" t="s">
        <v>531</v>
      </c>
      <c r="C20" s="52" t="s">
        <v>16</v>
      </c>
      <c r="D20" s="51">
        <v>-149738</v>
      </c>
      <c r="E20" s="52">
        <v>759</v>
      </c>
      <c r="F20" s="52">
        <v>7508</v>
      </c>
      <c r="G20" s="52">
        <v>162040</v>
      </c>
      <c r="H20" s="52">
        <v>1709</v>
      </c>
      <c r="I20" s="52" t="s">
        <v>16</v>
      </c>
      <c r="J20" s="52" t="s">
        <v>16</v>
      </c>
      <c r="K20" s="52">
        <v>-574922</v>
      </c>
      <c r="L20" s="52">
        <v>-186153</v>
      </c>
      <c r="M20" s="52">
        <v>12544</v>
      </c>
      <c r="N20" s="52">
        <v>-32897</v>
      </c>
      <c r="O20" s="52">
        <v>-624</v>
      </c>
      <c r="P20" s="52">
        <v>661</v>
      </c>
    </row>
    <row r="21" spans="1:16" ht="29.45" customHeight="1">
      <c r="A21" s="198">
        <v>2013</v>
      </c>
      <c r="B21" s="120" t="s">
        <v>532</v>
      </c>
      <c r="C21" s="52" t="s">
        <v>16</v>
      </c>
      <c r="D21" s="51">
        <v>-50016</v>
      </c>
      <c r="E21" s="52">
        <v>21273</v>
      </c>
      <c r="F21" s="52">
        <v>12112</v>
      </c>
      <c r="G21" s="52">
        <v>483124</v>
      </c>
      <c r="H21" s="52">
        <v>36965</v>
      </c>
      <c r="I21" s="52" t="s">
        <v>16</v>
      </c>
      <c r="J21" s="52" t="s">
        <v>16</v>
      </c>
      <c r="K21" s="52">
        <v>159982</v>
      </c>
      <c r="L21" s="52">
        <v>287621</v>
      </c>
      <c r="M21" s="52">
        <v>18199</v>
      </c>
      <c r="N21" s="52">
        <v>-14174</v>
      </c>
      <c r="O21" s="52">
        <v>13377</v>
      </c>
      <c r="P21" s="52">
        <v>3303</v>
      </c>
    </row>
    <row r="22" spans="1:16" ht="29.45" customHeight="1">
      <c r="A22" s="198" t="s">
        <v>590</v>
      </c>
      <c r="B22" s="87" t="s">
        <v>531</v>
      </c>
      <c r="C22" s="52" t="s">
        <v>16</v>
      </c>
      <c r="D22" s="51">
        <v>-161223</v>
      </c>
      <c r="E22" s="52">
        <v>63293</v>
      </c>
      <c r="F22" s="52">
        <v>142</v>
      </c>
      <c r="G22" s="53">
        <v>-289128</v>
      </c>
      <c r="H22" s="52">
        <v>39194</v>
      </c>
      <c r="I22" s="52" t="s">
        <v>16</v>
      </c>
      <c r="J22" s="52">
        <v>-4800</v>
      </c>
      <c r="K22" s="52">
        <v>-368603</v>
      </c>
      <c r="L22" s="52">
        <v>24486</v>
      </c>
      <c r="M22" s="52">
        <v>7980</v>
      </c>
      <c r="N22" s="52">
        <v>-30595</v>
      </c>
      <c r="O22" s="52">
        <v>-19600</v>
      </c>
      <c r="P22" s="52">
        <v>371</v>
      </c>
    </row>
    <row r="23" spans="1:16" ht="29.45" customHeight="1">
      <c r="A23" s="198">
        <v>2014</v>
      </c>
      <c r="B23" s="120" t="s">
        <v>532</v>
      </c>
      <c r="C23" s="52" t="s">
        <v>16</v>
      </c>
      <c r="D23" s="51">
        <v>112890.50599999999</v>
      </c>
      <c r="E23" s="52">
        <v>63483</v>
      </c>
      <c r="F23" s="52">
        <v>11117.065000000001</v>
      </c>
      <c r="G23" s="52">
        <v>-360933</v>
      </c>
      <c r="H23" s="52">
        <v>28032</v>
      </c>
      <c r="I23" s="52" t="s">
        <v>16</v>
      </c>
      <c r="J23" s="52">
        <v>-3564</v>
      </c>
      <c r="K23" s="52">
        <v>98339</v>
      </c>
      <c r="L23" s="52">
        <v>-20717.656999999999</v>
      </c>
      <c r="M23" s="52">
        <v>20779</v>
      </c>
      <c r="N23" s="52">
        <v>-31196</v>
      </c>
      <c r="O23" s="52">
        <v>1125</v>
      </c>
      <c r="P23" s="52">
        <v>1062</v>
      </c>
    </row>
    <row r="24" spans="1:16" ht="29.45" customHeight="1">
      <c r="A24" s="198" t="s">
        <v>591</v>
      </c>
      <c r="B24" s="87" t="s">
        <v>531</v>
      </c>
      <c r="C24" s="48">
        <v>12762</v>
      </c>
      <c r="D24" s="46">
        <v>-70157</v>
      </c>
      <c r="E24" s="46">
        <v>132609</v>
      </c>
      <c r="F24" s="46">
        <v>-4494</v>
      </c>
      <c r="G24" s="46">
        <v>-345266</v>
      </c>
      <c r="H24" s="46">
        <v>22049</v>
      </c>
      <c r="I24" s="46" t="s">
        <v>16</v>
      </c>
      <c r="J24" s="46">
        <v>-4500</v>
      </c>
      <c r="K24" s="46">
        <v>-781744</v>
      </c>
      <c r="L24" s="46">
        <v>824</v>
      </c>
      <c r="M24" s="46">
        <v>8287</v>
      </c>
      <c r="N24" s="46">
        <v>-36658</v>
      </c>
      <c r="O24" s="46">
        <v>-32793</v>
      </c>
      <c r="P24" s="46">
        <v>291</v>
      </c>
    </row>
    <row r="25" spans="1:16" ht="29.45" customHeight="1">
      <c r="A25" s="198">
        <v>2015</v>
      </c>
      <c r="B25" s="120" t="s">
        <v>532</v>
      </c>
      <c r="C25" s="48">
        <v>49629.154999999999</v>
      </c>
      <c r="D25" s="46">
        <v>-72322.611000000004</v>
      </c>
      <c r="E25" s="46">
        <v>131153.63500000001</v>
      </c>
      <c r="F25" s="46">
        <v>-2439.8679999999999</v>
      </c>
      <c r="G25" s="46">
        <v>23643.370999999999</v>
      </c>
      <c r="H25" s="46">
        <v>-13720.496999999999</v>
      </c>
      <c r="I25" s="46" t="s">
        <v>16</v>
      </c>
      <c r="J25" s="46">
        <v>-4194.0730000000003</v>
      </c>
      <c r="K25" s="46">
        <v>-575784.06200000003</v>
      </c>
      <c r="L25" s="46">
        <v>795470.22199999995</v>
      </c>
      <c r="M25" s="46">
        <v>17691.333999999999</v>
      </c>
      <c r="N25" s="46">
        <v>-32735.773000000001</v>
      </c>
      <c r="O25" s="46">
        <v>-18092.335999999999</v>
      </c>
      <c r="P25" s="46">
        <v>-1904.44</v>
      </c>
    </row>
    <row r="26" spans="1:16" ht="29.45" customHeight="1">
      <c r="A26" s="198" t="s">
        <v>579</v>
      </c>
      <c r="B26" s="87" t="s">
        <v>541</v>
      </c>
      <c r="C26" s="48">
        <v>11429</v>
      </c>
      <c r="D26" s="46">
        <v>-70498</v>
      </c>
      <c r="E26" s="46">
        <v>35607</v>
      </c>
      <c r="F26" s="46">
        <v>-1052</v>
      </c>
      <c r="G26" s="46">
        <v>-85474</v>
      </c>
      <c r="H26" s="46">
        <v>3445</v>
      </c>
      <c r="I26" s="46">
        <v>22128</v>
      </c>
      <c r="J26" s="46">
        <v>-4500</v>
      </c>
      <c r="K26" s="46">
        <v>-666356</v>
      </c>
      <c r="L26" s="46">
        <v>6458</v>
      </c>
      <c r="M26" s="46">
        <v>18994</v>
      </c>
      <c r="N26" s="46">
        <v>-36944</v>
      </c>
      <c r="O26" s="46">
        <v>-20382</v>
      </c>
      <c r="P26" s="46">
        <v>341</v>
      </c>
    </row>
    <row r="27" spans="1:16" ht="29.45" customHeight="1" thickBot="1">
      <c r="A27" s="200">
        <v>2016</v>
      </c>
      <c r="B27" s="201" t="s">
        <v>542</v>
      </c>
      <c r="C27" s="50">
        <v>46447.357000000004</v>
      </c>
      <c r="D27" s="49">
        <v>61992.805999999997</v>
      </c>
      <c r="E27" s="49">
        <v>40849.962</v>
      </c>
      <c r="F27" s="49">
        <v>-122.77500000000001</v>
      </c>
      <c r="G27" s="49">
        <v>57096.834999999999</v>
      </c>
      <c r="H27" s="49">
        <v>-3175.2719999999999</v>
      </c>
      <c r="I27" s="49">
        <v>7928.9070000000002</v>
      </c>
      <c r="J27" s="49">
        <v>-4715.9399999999996</v>
      </c>
      <c r="K27" s="49">
        <v>-148092.09299999999</v>
      </c>
      <c r="L27" s="49">
        <v>146096.98000000001</v>
      </c>
      <c r="M27" s="49">
        <v>26269.22</v>
      </c>
      <c r="N27" s="49">
        <v>-24199.967000000001</v>
      </c>
      <c r="O27" s="49">
        <v>1757.9559999999999</v>
      </c>
      <c r="P27" s="49">
        <v>649.64800000000002</v>
      </c>
    </row>
    <row r="28" spans="1:16">
      <c r="A28" s="202"/>
    </row>
  </sheetData>
  <sheetProtection formatCells="0" formatRows="0" insertRows="0" deleteRows="0"/>
  <mergeCells count="7">
    <mergeCell ref="A4:B7"/>
    <mergeCell ref="A2:H2"/>
    <mergeCell ref="I2:P2"/>
    <mergeCell ref="C4:H4"/>
    <mergeCell ref="C5:H5"/>
    <mergeCell ref="I4:P4"/>
    <mergeCell ref="I5:P5"/>
  </mergeCells>
  <phoneticPr fontId="2" type="noConversion"/>
  <pageMargins left="0.6692913385826772" right="0.6692913385826772" top="0.6692913385826772" bottom="0.6692913385826772" header="0.27559055118110237" footer="0.27559055118110237"/>
  <pageSetup paperSize="9" firstPageNumber="24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2"/>
  <sheetViews>
    <sheetView showGridLines="0" view="pageBreakPreview" zoomScale="85" zoomScaleNormal="130" zoomScaleSheetLayoutView="85" workbookViewId="0">
      <pane xSplit="1" ySplit="6" topLeftCell="B19" activePane="bottomRight" state="frozen"/>
      <selection pane="topRight"/>
      <selection pane="bottomLeft"/>
      <selection pane="bottomRight"/>
    </sheetView>
  </sheetViews>
  <sheetFormatPr defaultRowHeight="12.75"/>
  <cols>
    <col min="1" max="1" width="21.625" style="321" customWidth="1"/>
    <col min="2" max="2" width="9.125" style="4" customWidth="1"/>
    <col min="3" max="3" width="8.875" style="4" customWidth="1"/>
    <col min="4" max="4" width="10.625" style="4" customWidth="1"/>
    <col min="5" max="5" width="9.125" style="4" customWidth="1"/>
    <col min="6" max="6" width="10.625" style="4" customWidth="1"/>
    <col min="7" max="8" width="9.125" style="4" customWidth="1"/>
    <col min="9" max="14" width="14.625" style="4" customWidth="1"/>
    <col min="15" max="16384" width="9" style="4"/>
  </cols>
  <sheetData>
    <row r="1" spans="1:16" ht="18" customHeight="1">
      <c r="A1" s="70" t="s">
        <v>291</v>
      </c>
      <c r="B1" s="70"/>
      <c r="C1" s="321"/>
      <c r="D1" s="321"/>
      <c r="E1" s="321"/>
      <c r="F1" s="321"/>
      <c r="G1" s="321"/>
      <c r="H1" s="321"/>
      <c r="I1" s="321"/>
      <c r="J1" s="321"/>
      <c r="K1" s="321"/>
      <c r="L1" s="321"/>
      <c r="M1" s="321"/>
      <c r="N1" s="82" t="s">
        <v>0</v>
      </c>
      <c r="P1" s="3"/>
    </row>
    <row r="2" spans="1:16" s="42" customFormat="1" ht="24.95" customHeight="1">
      <c r="A2" s="330" t="s">
        <v>408</v>
      </c>
      <c r="B2" s="330"/>
      <c r="C2" s="330"/>
      <c r="D2" s="330"/>
      <c r="E2" s="330"/>
      <c r="F2" s="330"/>
      <c r="G2" s="330"/>
      <c r="H2" s="330"/>
      <c r="I2" s="330" t="s">
        <v>59</v>
      </c>
      <c r="J2" s="326"/>
      <c r="K2" s="326"/>
      <c r="L2" s="326"/>
      <c r="M2" s="326"/>
      <c r="N2" s="326"/>
    </row>
    <row r="3" spans="1:16" ht="15" customHeight="1" thickBot="1">
      <c r="A3" s="71"/>
      <c r="B3" s="71"/>
      <c r="C3" s="77"/>
      <c r="D3" s="77"/>
      <c r="E3" s="78"/>
      <c r="F3" s="78"/>
      <c r="G3" s="78"/>
      <c r="H3" s="78" t="s">
        <v>387</v>
      </c>
      <c r="I3" s="78"/>
      <c r="J3" s="77"/>
      <c r="K3" s="77"/>
      <c r="L3" s="321"/>
      <c r="M3" s="321"/>
      <c r="N3" s="77" t="s">
        <v>58</v>
      </c>
    </row>
    <row r="4" spans="1:16" ht="30" customHeight="1">
      <c r="A4" s="327" t="s">
        <v>388</v>
      </c>
      <c r="B4" s="331" t="s">
        <v>389</v>
      </c>
      <c r="C4" s="332"/>
      <c r="D4" s="332"/>
      <c r="E4" s="332"/>
      <c r="F4" s="332"/>
      <c r="G4" s="332"/>
      <c r="H4" s="333"/>
      <c r="I4" s="332" t="s">
        <v>390</v>
      </c>
      <c r="J4" s="332"/>
      <c r="K4" s="332"/>
      <c r="L4" s="332"/>
      <c r="M4" s="332"/>
      <c r="N4" s="332"/>
    </row>
    <row r="5" spans="1:16" ht="27.95" customHeight="1">
      <c r="A5" s="329"/>
      <c r="B5" s="93" t="s">
        <v>254</v>
      </c>
      <c r="C5" s="94" t="s">
        <v>366</v>
      </c>
      <c r="D5" s="309" t="s">
        <v>391</v>
      </c>
      <c r="E5" s="309" t="s">
        <v>368</v>
      </c>
      <c r="F5" s="309" t="s">
        <v>392</v>
      </c>
      <c r="G5" s="309" t="s">
        <v>393</v>
      </c>
      <c r="H5" s="309" t="s">
        <v>394</v>
      </c>
      <c r="I5" s="95" t="s">
        <v>254</v>
      </c>
      <c r="J5" s="95" t="s">
        <v>366</v>
      </c>
      <c r="K5" s="309" t="s">
        <v>391</v>
      </c>
      <c r="L5" s="309" t="s">
        <v>368</v>
      </c>
      <c r="M5" s="306" t="s">
        <v>395</v>
      </c>
      <c r="N5" s="306" t="s">
        <v>396</v>
      </c>
    </row>
    <row r="6" spans="1:16" ht="42.95" customHeight="1" thickBot="1">
      <c r="A6" s="328"/>
      <c r="B6" s="96" t="s">
        <v>4</v>
      </c>
      <c r="C6" s="302" t="s">
        <v>45</v>
      </c>
      <c r="D6" s="302" t="s">
        <v>57</v>
      </c>
      <c r="E6" s="302" t="s">
        <v>43</v>
      </c>
      <c r="F6" s="302" t="s">
        <v>56</v>
      </c>
      <c r="G6" s="302" t="s">
        <v>55</v>
      </c>
      <c r="H6" s="302" t="s">
        <v>54</v>
      </c>
      <c r="I6" s="97" t="s">
        <v>4</v>
      </c>
      <c r="J6" s="97" t="s">
        <v>45</v>
      </c>
      <c r="K6" s="302" t="s">
        <v>53</v>
      </c>
      <c r="L6" s="302" t="s">
        <v>52</v>
      </c>
      <c r="M6" s="98" t="s">
        <v>51</v>
      </c>
      <c r="N6" s="98" t="s">
        <v>50</v>
      </c>
    </row>
    <row r="7" spans="1:16" s="29" customFormat="1" ht="19.350000000000001" customHeight="1">
      <c r="A7" s="87" t="s">
        <v>397</v>
      </c>
      <c r="B7" s="260"/>
      <c r="C7" s="261"/>
      <c r="D7" s="261"/>
      <c r="E7" s="47"/>
      <c r="F7" s="47"/>
      <c r="G7" s="261"/>
      <c r="H7" s="261"/>
      <c r="I7" s="261"/>
      <c r="J7" s="262"/>
      <c r="K7" s="262"/>
      <c r="L7" s="47"/>
      <c r="M7" s="262"/>
      <c r="N7" s="262"/>
    </row>
    <row r="8" spans="1:16" s="29" customFormat="1" ht="19.350000000000001" customHeight="1">
      <c r="A8" s="88" t="s">
        <v>398</v>
      </c>
      <c r="B8" s="263">
        <v>15261</v>
      </c>
      <c r="C8" s="261">
        <v>11686</v>
      </c>
      <c r="D8" s="261">
        <v>150</v>
      </c>
      <c r="E8" s="47">
        <v>42</v>
      </c>
      <c r="F8" s="47" t="s">
        <v>16</v>
      </c>
      <c r="G8" s="261">
        <v>183</v>
      </c>
      <c r="H8" s="261">
        <v>3200</v>
      </c>
      <c r="I8" s="261">
        <v>10290</v>
      </c>
      <c r="J8" s="262">
        <v>10089</v>
      </c>
      <c r="K8" s="262">
        <v>98</v>
      </c>
      <c r="L8" s="47">
        <v>18</v>
      </c>
      <c r="M8" s="264" t="s">
        <v>16</v>
      </c>
      <c r="N8" s="262">
        <v>86</v>
      </c>
    </row>
    <row r="9" spans="1:16" s="29" customFormat="1" ht="19.350000000000001" customHeight="1">
      <c r="A9" s="89" t="s">
        <v>399</v>
      </c>
      <c r="B9" s="263">
        <v>15185</v>
      </c>
      <c r="C9" s="265">
        <v>11669</v>
      </c>
      <c r="D9" s="265">
        <v>154</v>
      </c>
      <c r="E9" s="47">
        <v>19</v>
      </c>
      <c r="F9" s="47" t="s">
        <v>16</v>
      </c>
      <c r="G9" s="265">
        <v>174</v>
      </c>
      <c r="H9" s="265">
        <v>3169</v>
      </c>
      <c r="I9" s="265">
        <v>9869</v>
      </c>
      <c r="J9" s="265">
        <v>9664</v>
      </c>
      <c r="K9" s="226">
        <v>111</v>
      </c>
      <c r="L9" s="47">
        <v>1</v>
      </c>
      <c r="M9" s="47" t="s">
        <v>16</v>
      </c>
      <c r="N9" s="226">
        <v>92</v>
      </c>
    </row>
    <row r="10" spans="1:16" s="29" customFormat="1" ht="19.350000000000001" customHeight="1">
      <c r="A10" s="87" t="s">
        <v>400</v>
      </c>
      <c r="B10" s="266"/>
      <c r="C10" s="261"/>
      <c r="D10" s="261"/>
      <c r="E10" s="47"/>
      <c r="F10" s="47"/>
      <c r="G10" s="261"/>
      <c r="H10" s="261"/>
      <c r="I10" s="261"/>
      <c r="J10" s="262"/>
      <c r="K10" s="262"/>
      <c r="L10" s="47"/>
      <c r="M10" s="264"/>
      <c r="N10" s="262"/>
    </row>
    <row r="11" spans="1:16" s="29" customFormat="1" ht="19.350000000000001" customHeight="1">
      <c r="A11" s="88" t="s">
        <v>398</v>
      </c>
      <c r="B11" s="263">
        <v>15252</v>
      </c>
      <c r="C11" s="261">
        <v>11625</v>
      </c>
      <c r="D11" s="261">
        <v>197</v>
      </c>
      <c r="E11" s="47">
        <v>16</v>
      </c>
      <c r="F11" s="47" t="s">
        <v>16</v>
      </c>
      <c r="G11" s="261">
        <v>171</v>
      </c>
      <c r="H11" s="261">
        <v>3243</v>
      </c>
      <c r="I11" s="261">
        <v>10063</v>
      </c>
      <c r="J11" s="262">
        <v>9824</v>
      </c>
      <c r="K11" s="262">
        <v>151</v>
      </c>
      <c r="L11" s="47">
        <v>1</v>
      </c>
      <c r="M11" s="264" t="s">
        <v>16</v>
      </c>
      <c r="N11" s="262">
        <v>87</v>
      </c>
      <c r="O11" s="30"/>
    </row>
    <row r="12" spans="1:16" s="29" customFormat="1" ht="19.350000000000001" customHeight="1">
      <c r="A12" s="89" t="s">
        <v>399</v>
      </c>
      <c r="B12" s="263">
        <v>16360</v>
      </c>
      <c r="C12" s="265">
        <v>12605</v>
      </c>
      <c r="D12" s="265">
        <v>195</v>
      </c>
      <c r="E12" s="47" t="s">
        <v>16</v>
      </c>
      <c r="F12" s="47" t="s">
        <v>16</v>
      </c>
      <c r="G12" s="265">
        <v>170</v>
      </c>
      <c r="H12" s="265">
        <v>3390</v>
      </c>
      <c r="I12" s="265">
        <v>10497</v>
      </c>
      <c r="J12" s="265">
        <v>10238</v>
      </c>
      <c r="K12" s="226">
        <v>174</v>
      </c>
      <c r="L12" s="47" t="s">
        <v>16</v>
      </c>
      <c r="M12" s="47" t="s">
        <v>16</v>
      </c>
      <c r="N12" s="226">
        <v>84</v>
      </c>
      <c r="O12" s="30"/>
    </row>
    <row r="13" spans="1:16" s="29" customFormat="1" ht="19.350000000000001" customHeight="1">
      <c r="A13" s="87" t="s">
        <v>401</v>
      </c>
      <c r="B13" s="266"/>
      <c r="C13" s="265"/>
      <c r="D13" s="265"/>
      <c r="E13" s="47"/>
      <c r="F13" s="47"/>
      <c r="G13" s="265"/>
      <c r="H13" s="265"/>
      <c r="I13" s="265"/>
      <c r="J13" s="265"/>
      <c r="K13" s="226"/>
      <c r="L13" s="47"/>
      <c r="M13" s="47"/>
      <c r="N13" s="226"/>
      <c r="O13" s="30"/>
    </row>
    <row r="14" spans="1:16" s="29" customFormat="1" ht="19.350000000000001" customHeight="1">
      <c r="A14" s="88" t="s">
        <v>398</v>
      </c>
      <c r="B14" s="263">
        <v>16624</v>
      </c>
      <c r="C14" s="265">
        <v>12769</v>
      </c>
      <c r="D14" s="265">
        <v>185</v>
      </c>
      <c r="E14" s="47" t="s">
        <v>16</v>
      </c>
      <c r="F14" s="47" t="s">
        <v>16</v>
      </c>
      <c r="G14" s="267">
        <v>169</v>
      </c>
      <c r="H14" s="265">
        <v>3500</v>
      </c>
      <c r="I14" s="265">
        <v>10652</v>
      </c>
      <c r="J14" s="265">
        <v>10396</v>
      </c>
      <c r="K14" s="226">
        <v>168</v>
      </c>
      <c r="L14" s="47" t="s">
        <v>16</v>
      </c>
      <c r="M14" s="47" t="s">
        <v>16</v>
      </c>
      <c r="N14" s="227">
        <v>89</v>
      </c>
      <c r="O14" s="30"/>
    </row>
    <row r="15" spans="1:16" s="10" customFormat="1" ht="19.350000000000001" customHeight="1">
      <c r="A15" s="89" t="s">
        <v>399</v>
      </c>
      <c r="B15" s="263">
        <v>17312</v>
      </c>
      <c r="C15" s="265">
        <v>13477</v>
      </c>
      <c r="D15" s="265">
        <v>92</v>
      </c>
      <c r="E15" s="47" t="s">
        <v>16</v>
      </c>
      <c r="F15" s="47" t="s">
        <v>16</v>
      </c>
      <c r="G15" s="267">
        <v>174</v>
      </c>
      <c r="H15" s="265">
        <v>3569</v>
      </c>
      <c r="I15" s="265">
        <v>11109</v>
      </c>
      <c r="J15" s="265">
        <v>10895</v>
      </c>
      <c r="K15" s="226">
        <v>125</v>
      </c>
      <c r="L15" s="47" t="s">
        <v>16</v>
      </c>
      <c r="M15" s="47" t="s">
        <v>16</v>
      </c>
      <c r="N15" s="227">
        <v>88</v>
      </c>
      <c r="O15" s="30"/>
    </row>
    <row r="16" spans="1:16" s="29" customFormat="1" ht="19.350000000000001" customHeight="1">
      <c r="A16" s="87" t="s">
        <v>402</v>
      </c>
      <c r="B16" s="268"/>
      <c r="C16" s="265"/>
      <c r="D16" s="265"/>
      <c r="E16" s="47"/>
      <c r="F16" s="47"/>
      <c r="G16" s="265"/>
      <c r="H16" s="265"/>
      <c r="I16" s="265"/>
      <c r="J16" s="265"/>
      <c r="K16" s="226"/>
      <c r="L16" s="47"/>
      <c r="M16" s="47"/>
      <c r="N16" s="226"/>
      <c r="O16" s="30"/>
    </row>
    <row r="17" spans="1:15" s="29" customFormat="1" ht="19.350000000000001" customHeight="1">
      <c r="A17" s="88" t="s">
        <v>398</v>
      </c>
      <c r="B17" s="263">
        <v>17497</v>
      </c>
      <c r="C17" s="265">
        <v>13644</v>
      </c>
      <c r="D17" s="265">
        <v>25</v>
      </c>
      <c r="E17" s="47" t="s">
        <v>16</v>
      </c>
      <c r="F17" s="47" t="s">
        <v>16</v>
      </c>
      <c r="G17" s="267">
        <v>173</v>
      </c>
      <c r="H17" s="265">
        <v>3655</v>
      </c>
      <c r="I17" s="265">
        <v>11564</v>
      </c>
      <c r="J17" s="265">
        <v>11472</v>
      </c>
      <c r="K17" s="226">
        <v>6</v>
      </c>
      <c r="L17" s="47" t="s">
        <v>16</v>
      </c>
      <c r="M17" s="47" t="s">
        <v>16</v>
      </c>
      <c r="N17" s="227">
        <v>85</v>
      </c>
      <c r="O17" s="30"/>
    </row>
    <row r="18" spans="1:15" s="10" customFormat="1" ht="19.350000000000001" customHeight="1">
      <c r="A18" s="89" t="s">
        <v>399</v>
      </c>
      <c r="B18" s="263">
        <v>18587</v>
      </c>
      <c r="C18" s="265">
        <v>14682</v>
      </c>
      <c r="D18" s="265">
        <v>34</v>
      </c>
      <c r="E18" s="47" t="s">
        <v>16</v>
      </c>
      <c r="F18" s="47" t="s">
        <v>16</v>
      </c>
      <c r="G18" s="267">
        <v>176</v>
      </c>
      <c r="H18" s="265">
        <v>3695</v>
      </c>
      <c r="I18" s="265">
        <v>13683</v>
      </c>
      <c r="J18" s="265">
        <v>13578</v>
      </c>
      <c r="K18" s="226">
        <v>16</v>
      </c>
      <c r="L18" s="47" t="s">
        <v>16</v>
      </c>
      <c r="M18" s="47" t="s">
        <v>16</v>
      </c>
      <c r="N18" s="227">
        <v>88</v>
      </c>
      <c r="O18" s="30"/>
    </row>
    <row r="19" spans="1:15" s="10" customFormat="1" ht="19.350000000000001" customHeight="1">
      <c r="A19" s="87" t="s">
        <v>403</v>
      </c>
      <c r="B19" s="260"/>
      <c r="C19" s="265"/>
      <c r="D19" s="265"/>
      <c r="E19" s="47"/>
      <c r="F19" s="47"/>
      <c r="G19" s="267"/>
      <c r="H19" s="265"/>
      <c r="I19" s="265"/>
      <c r="J19" s="265"/>
      <c r="K19" s="226"/>
      <c r="L19" s="47"/>
      <c r="M19" s="47"/>
      <c r="N19" s="227"/>
      <c r="O19" s="30"/>
    </row>
    <row r="20" spans="1:15" s="10" customFormat="1" ht="19.350000000000001" customHeight="1">
      <c r="A20" s="88" t="s">
        <v>398</v>
      </c>
      <c r="B20" s="263">
        <v>19084</v>
      </c>
      <c r="C20" s="265">
        <v>15059</v>
      </c>
      <c r="D20" s="265">
        <v>30</v>
      </c>
      <c r="E20" s="263" t="s">
        <v>16</v>
      </c>
      <c r="F20" s="261" t="s">
        <v>16</v>
      </c>
      <c r="G20" s="267">
        <v>178</v>
      </c>
      <c r="H20" s="265">
        <v>3816</v>
      </c>
      <c r="I20" s="265">
        <v>14181</v>
      </c>
      <c r="J20" s="265">
        <v>14072</v>
      </c>
      <c r="K20" s="226">
        <v>22</v>
      </c>
      <c r="L20" s="47" t="s">
        <v>16</v>
      </c>
      <c r="M20" s="47" t="s">
        <v>16</v>
      </c>
      <c r="N20" s="227">
        <v>87</v>
      </c>
      <c r="O20" s="30"/>
    </row>
    <row r="21" spans="1:15" s="10" customFormat="1" ht="19.350000000000001" customHeight="1">
      <c r="A21" s="89" t="s">
        <v>399</v>
      </c>
      <c r="B21" s="263">
        <v>19751</v>
      </c>
      <c r="C21" s="265">
        <v>15658</v>
      </c>
      <c r="D21" s="265">
        <v>26</v>
      </c>
      <c r="E21" s="263" t="s">
        <v>16</v>
      </c>
      <c r="F21" s="261" t="s">
        <v>16</v>
      </c>
      <c r="G21" s="267">
        <v>178</v>
      </c>
      <c r="H21" s="265">
        <v>3890</v>
      </c>
      <c r="I21" s="265">
        <v>14367</v>
      </c>
      <c r="J21" s="265">
        <v>14256</v>
      </c>
      <c r="K21" s="226">
        <v>19</v>
      </c>
      <c r="L21" s="47" t="s">
        <v>16</v>
      </c>
      <c r="M21" s="47" t="s">
        <v>16</v>
      </c>
      <c r="N21" s="227">
        <v>93</v>
      </c>
      <c r="O21" s="30"/>
    </row>
    <row r="22" spans="1:15" s="10" customFormat="1" ht="19.350000000000001" customHeight="1">
      <c r="A22" s="87" t="s">
        <v>404</v>
      </c>
      <c r="B22" s="260"/>
      <c r="C22" s="265"/>
      <c r="D22" s="265"/>
      <c r="E22" s="265"/>
      <c r="F22" s="261"/>
      <c r="G22" s="267"/>
      <c r="H22" s="265"/>
      <c r="I22" s="265"/>
      <c r="J22" s="265"/>
      <c r="K22" s="226"/>
      <c r="L22" s="226"/>
      <c r="M22" s="47"/>
      <c r="N22" s="227"/>
      <c r="O22" s="30"/>
    </row>
    <row r="23" spans="1:15" s="10" customFormat="1" ht="19.350000000000001" customHeight="1">
      <c r="A23" s="88" t="s">
        <v>398</v>
      </c>
      <c r="B23" s="263">
        <v>20290</v>
      </c>
      <c r="C23" s="263">
        <v>16073</v>
      </c>
      <c r="D23" s="265">
        <v>10</v>
      </c>
      <c r="E23" s="47" t="s">
        <v>16</v>
      </c>
      <c r="F23" s="261" t="s">
        <v>16</v>
      </c>
      <c r="G23" s="269">
        <v>182</v>
      </c>
      <c r="H23" s="265">
        <v>4026</v>
      </c>
      <c r="I23" s="265">
        <v>14607</v>
      </c>
      <c r="J23" s="265">
        <v>14504</v>
      </c>
      <c r="K23" s="226">
        <v>8</v>
      </c>
      <c r="L23" s="47" t="s">
        <v>16</v>
      </c>
      <c r="M23" s="47" t="s">
        <v>16</v>
      </c>
      <c r="N23" s="227">
        <v>94</v>
      </c>
      <c r="O23" s="30"/>
    </row>
    <row r="24" spans="1:15" s="10" customFormat="1" ht="19.350000000000001" customHeight="1">
      <c r="A24" s="88" t="s">
        <v>399</v>
      </c>
      <c r="B24" s="263">
        <v>21030</v>
      </c>
      <c r="C24" s="265">
        <v>16703</v>
      </c>
      <c r="D24" s="265">
        <v>9</v>
      </c>
      <c r="E24" s="47" t="s">
        <v>16</v>
      </c>
      <c r="F24" s="261" t="s">
        <v>16</v>
      </c>
      <c r="G24" s="267">
        <v>185</v>
      </c>
      <c r="H24" s="265">
        <v>4133</v>
      </c>
      <c r="I24" s="265">
        <v>14969</v>
      </c>
      <c r="J24" s="265">
        <v>14862</v>
      </c>
      <c r="K24" s="226">
        <v>10</v>
      </c>
      <c r="L24" s="47" t="s">
        <v>16</v>
      </c>
      <c r="M24" s="47" t="s">
        <v>16</v>
      </c>
      <c r="N24" s="227">
        <v>97</v>
      </c>
      <c r="O24" s="30"/>
    </row>
    <row r="25" spans="1:15" s="10" customFormat="1" ht="19.350000000000001" customHeight="1">
      <c r="A25" s="87" t="s">
        <v>405</v>
      </c>
      <c r="B25" s="260"/>
      <c r="C25" s="270"/>
      <c r="D25" s="271"/>
      <c r="E25" s="271"/>
      <c r="F25" s="261"/>
      <c r="G25" s="272"/>
      <c r="H25" s="271"/>
      <c r="I25" s="271"/>
      <c r="J25" s="271"/>
      <c r="K25" s="270"/>
      <c r="L25" s="271"/>
      <c r="M25" s="273"/>
      <c r="N25" s="274"/>
      <c r="O25" s="30"/>
    </row>
    <row r="26" spans="1:15" s="10" customFormat="1" ht="19.350000000000001" customHeight="1">
      <c r="A26" s="88" t="s">
        <v>398</v>
      </c>
      <c r="B26" s="263">
        <v>21862</v>
      </c>
      <c r="C26" s="265">
        <v>17410</v>
      </c>
      <c r="D26" s="263" t="s">
        <v>16</v>
      </c>
      <c r="E26" s="47" t="s">
        <v>16</v>
      </c>
      <c r="F26" s="261" t="s">
        <v>16</v>
      </c>
      <c r="G26" s="267">
        <v>187</v>
      </c>
      <c r="H26" s="265">
        <v>4265</v>
      </c>
      <c r="I26" s="265">
        <v>15004</v>
      </c>
      <c r="J26" s="265">
        <v>14907</v>
      </c>
      <c r="K26" s="47" t="s">
        <v>16</v>
      </c>
      <c r="L26" s="47" t="s">
        <v>16</v>
      </c>
      <c r="M26" s="47" t="s">
        <v>16</v>
      </c>
      <c r="N26" s="227">
        <v>97</v>
      </c>
      <c r="O26" s="30"/>
    </row>
    <row r="27" spans="1:15" s="10" customFormat="1" ht="19.350000000000001" customHeight="1">
      <c r="A27" s="89" t="s">
        <v>399</v>
      </c>
      <c r="B27" s="263">
        <v>22603</v>
      </c>
      <c r="C27" s="265">
        <v>18081</v>
      </c>
      <c r="D27" s="263" t="s">
        <v>16</v>
      </c>
      <c r="E27" s="47" t="s">
        <v>16</v>
      </c>
      <c r="F27" s="261" t="s">
        <v>16</v>
      </c>
      <c r="G27" s="267">
        <v>185</v>
      </c>
      <c r="H27" s="265">
        <v>4337</v>
      </c>
      <c r="I27" s="265">
        <v>15412</v>
      </c>
      <c r="J27" s="265">
        <v>15312</v>
      </c>
      <c r="K27" s="47" t="s">
        <v>16</v>
      </c>
      <c r="L27" s="47" t="s">
        <v>16</v>
      </c>
      <c r="M27" s="47" t="s">
        <v>16</v>
      </c>
      <c r="N27" s="227">
        <v>99</v>
      </c>
      <c r="O27" s="30"/>
    </row>
    <row r="28" spans="1:15" s="10" customFormat="1" ht="19.350000000000001" customHeight="1">
      <c r="A28" s="87" t="s">
        <v>406</v>
      </c>
      <c r="B28" s="260"/>
      <c r="C28" s="270"/>
      <c r="D28" s="271"/>
      <c r="E28" s="271"/>
      <c r="F28" s="261"/>
      <c r="G28" s="272"/>
      <c r="H28" s="271"/>
      <c r="I28" s="271"/>
      <c r="J28" s="271"/>
      <c r="K28" s="270"/>
      <c r="L28" s="271"/>
      <c r="M28" s="273"/>
      <c r="N28" s="274"/>
      <c r="O28" s="30"/>
    </row>
    <row r="29" spans="1:15" s="10" customFormat="1" ht="19.350000000000001" customHeight="1">
      <c r="A29" s="88" t="s">
        <v>398</v>
      </c>
      <c r="B29" s="263">
        <v>23240</v>
      </c>
      <c r="C29" s="265">
        <v>18581</v>
      </c>
      <c r="D29" s="263" t="s">
        <v>16</v>
      </c>
      <c r="E29" s="47" t="s">
        <v>16</v>
      </c>
      <c r="F29" s="261" t="s">
        <v>16</v>
      </c>
      <c r="G29" s="267">
        <v>181</v>
      </c>
      <c r="H29" s="265">
        <v>4478</v>
      </c>
      <c r="I29" s="265">
        <v>15856</v>
      </c>
      <c r="J29" s="265">
        <v>15758</v>
      </c>
      <c r="K29" s="47" t="s">
        <v>16</v>
      </c>
      <c r="L29" s="47" t="s">
        <v>16</v>
      </c>
      <c r="M29" s="47" t="s">
        <v>16</v>
      </c>
      <c r="N29" s="227">
        <v>98</v>
      </c>
      <c r="O29" s="30"/>
    </row>
    <row r="30" spans="1:15" s="10" customFormat="1" ht="19.350000000000001" customHeight="1">
      <c r="A30" s="89" t="s">
        <v>399</v>
      </c>
      <c r="B30" s="263">
        <v>23886</v>
      </c>
      <c r="C30" s="265">
        <v>19097</v>
      </c>
      <c r="D30" s="263" t="s">
        <v>16</v>
      </c>
      <c r="E30" s="47" t="s">
        <v>16</v>
      </c>
      <c r="F30" s="261" t="s">
        <v>16</v>
      </c>
      <c r="G30" s="267">
        <v>180</v>
      </c>
      <c r="H30" s="265">
        <v>4609</v>
      </c>
      <c r="I30" s="265">
        <v>16379</v>
      </c>
      <c r="J30" s="265">
        <v>16278</v>
      </c>
      <c r="K30" s="47" t="s">
        <v>16</v>
      </c>
      <c r="L30" s="47" t="s">
        <v>16</v>
      </c>
      <c r="M30" s="47" t="s">
        <v>16</v>
      </c>
      <c r="N30" s="227">
        <v>101</v>
      </c>
      <c r="O30" s="30"/>
    </row>
    <row r="31" spans="1:15" s="10" customFormat="1" ht="19.350000000000001" customHeight="1">
      <c r="A31" s="87" t="s">
        <v>407</v>
      </c>
      <c r="B31" s="268"/>
      <c r="C31" s="275"/>
      <c r="D31" s="276"/>
      <c r="E31" s="276"/>
      <c r="F31" s="261"/>
      <c r="G31" s="277"/>
      <c r="H31" s="276"/>
      <c r="I31" s="265"/>
      <c r="J31" s="265"/>
      <c r="K31" s="226"/>
      <c r="L31" s="265"/>
      <c r="M31" s="263"/>
      <c r="N31" s="227"/>
      <c r="O31" s="30"/>
    </row>
    <row r="32" spans="1:15" s="10" customFormat="1" ht="19.350000000000001" customHeight="1">
      <c r="A32" s="88" t="s">
        <v>398</v>
      </c>
      <c r="B32" s="278">
        <v>24273</v>
      </c>
      <c r="C32" s="265">
        <v>19343</v>
      </c>
      <c r="D32" s="263" t="s">
        <v>16</v>
      </c>
      <c r="E32" s="47" t="s">
        <v>16</v>
      </c>
      <c r="F32" s="261" t="s">
        <v>16</v>
      </c>
      <c r="G32" s="267">
        <v>184</v>
      </c>
      <c r="H32" s="265">
        <v>4746.58</v>
      </c>
      <c r="I32" s="265">
        <v>16657</v>
      </c>
      <c r="J32" s="265">
        <v>16556</v>
      </c>
      <c r="K32" s="47" t="s">
        <v>16</v>
      </c>
      <c r="L32" s="47" t="s">
        <v>16</v>
      </c>
      <c r="M32" s="47" t="s">
        <v>16</v>
      </c>
      <c r="N32" s="227">
        <v>102</v>
      </c>
      <c r="O32" s="30"/>
    </row>
    <row r="33" spans="1:15" s="10" customFormat="1" ht="19.350000000000001" customHeight="1">
      <c r="A33" s="89" t="s">
        <v>399</v>
      </c>
      <c r="B33" s="279">
        <v>24929</v>
      </c>
      <c r="C33" s="265">
        <v>19926</v>
      </c>
      <c r="D33" s="263" t="s">
        <v>16</v>
      </c>
      <c r="E33" s="47" t="s">
        <v>16</v>
      </c>
      <c r="F33" s="47" t="s">
        <v>16</v>
      </c>
      <c r="G33" s="267">
        <v>179</v>
      </c>
      <c r="H33" s="265">
        <v>4823</v>
      </c>
      <c r="I33" s="265">
        <v>17070</v>
      </c>
      <c r="J33" s="265">
        <v>16967</v>
      </c>
      <c r="K33" s="47" t="s">
        <v>16</v>
      </c>
      <c r="L33" s="47" t="s">
        <v>16</v>
      </c>
      <c r="M33" s="47" t="s">
        <v>16</v>
      </c>
      <c r="N33" s="227">
        <v>103</v>
      </c>
      <c r="O33" s="30"/>
    </row>
    <row r="34" spans="1:15" s="10" customFormat="1" ht="19.350000000000001" customHeight="1">
      <c r="A34" s="87" t="s">
        <v>382</v>
      </c>
      <c r="B34" s="268"/>
      <c r="C34" s="275"/>
      <c r="D34" s="263"/>
      <c r="E34" s="47"/>
      <c r="F34" s="47"/>
      <c r="G34" s="277"/>
      <c r="H34" s="276"/>
      <c r="I34" s="265"/>
      <c r="J34" s="265"/>
      <c r="K34" s="47"/>
      <c r="L34" s="47"/>
      <c r="M34" s="47"/>
      <c r="N34" s="227"/>
      <c r="O34" s="30"/>
    </row>
    <row r="35" spans="1:15" s="10" customFormat="1" ht="19.350000000000001" customHeight="1">
      <c r="A35" s="88" t="s">
        <v>383</v>
      </c>
      <c r="B35" s="280">
        <f>SUM(C35:H35)</f>
        <v>24914.14</v>
      </c>
      <c r="C35" s="265">
        <v>19770.419999999998</v>
      </c>
      <c r="D35" s="263" t="s">
        <v>413</v>
      </c>
      <c r="E35" s="47" t="s">
        <v>752</v>
      </c>
      <c r="F35" s="261" t="s">
        <v>752</v>
      </c>
      <c r="G35" s="267">
        <v>178.65</v>
      </c>
      <c r="H35" s="265">
        <v>4965.07</v>
      </c>
      <c r="I35" s="281">
        <f>SUM(J35:N35)</f>
        <v>17172.939999999999</v>
      </c>
      <c r="J35" s="265">
        <v>17064.21</v>
      </c>
      <c r="K35" s="47" t="s">
        <v>752</v>
      </c>
      <c r="L35" s="47" t="s">
        <v>753</v>
      </c>
      <c r="M35" s="47" t="s">
        <v>752</v>
      </c>
      <c r="N35" s="227">
        <v>108.73</v>
      </c>
      <c r="O35" s="30"/>
    </row>
    <row r="36" spans="1:15" s="10" customFormat="1" ht="19.350000000000001" customHeight="1" thickBot="1">
      <c r="A36" s="90" t="s">
        <v>384</v>
      </c>
      <c r="B36" s="282">
        <f>SUM(C36:H36)</f>
        <v>25595.09</v>
      </c>
      <c r="C36" s="283">
        <v>20412.88</v>
      </c>
      <c r="D36" s="284" t="s">
        <v>413</v>
      </c>
      <c r="E36" s="49" t="s">
        <v>752</v>
      </c>
      <c r="F36" s="49" t="s">
        <v>752</v>
      </c>
      <c r="G36" s="285">
        <v>178.59</v>
      </c>
      <c r="H36" s="283">
        <v>5003.62</v>
      </c>
      <c r="I36" s="286">
        <f>SUM(J36:N36)</f>
        <v>17697.850000000002</v>
      </c>
      <c r="J36" s="283">
        <v>17590.400000000001</v>
      </c>
      <c r="K36" s="49" t="s">
        <v>752</v>
      </c>
      <c r="L36" s="49" t="s">
        <v>752</v>
      </c>
      <c r="M36" s="49" t="s">
        <v>753</v>
      </c>
      <c r="N36" s="243">
        <v>107.45</v>
      </c>
      <c r="O36" s="30"/>
    </row>
    <row r="37" spans="1:15" s="10" customFormat="1" ht="16.7" customHeight="1">
      <c r="A37" s="91" t="s">
        <v>385</v>
      </c>
      <c r="B37" s="91"/>
      <c r="C37" s="91"/>
      <c r="D37" s="91"/>
      <c r="E37" s="91"/>
      <c r="F37" s="91"/>
      <c r="G37" s="91"/>
      <c r="H37" s="91"/>
      <c r="I37" s="70" t="s">
        <v>49</v>
      </c>
      <c r="J37" s="75"/>
      <c r="K37" s="75"/>
      <c r="L37" s="75"/>
      <c r="M37" s="75"/>
      <c r="N37" s="75"/>
    </row>
    <row r="38" spans="1:15" s="10" customFormat="1" ht="16.7" customHeight="1">
      <c r="A38" s="92" t="s">
        <v>386</v>
      </c>
      <c r="B38" s="92"/>
      <c r="C38" s="92"/>
      <c r="D38" s="92"/>
      <c r="E38" s="92"/>
      <c r="F38" s="92"/>
      <c r="G38" s="91"/>
      <c r="H38" s="91"/>
      <c r="I38" s="99" t="s">
        <v>48</v>
      </c>
      <c r="J38" s="75"/>
      <c r="K38" s="75"/>
      <c r="L38" s="75"/>
      <c r="M38" s="75"/>
      <c r="N38" s="75"/>
    </row>
    <row r="39" spans="1:15" s="10" customFormat="1" ht="16.7" customHeight="1">
      <c r="A39" s="92" t="s">
        <v>409</v>
      </c>
      <c r="B39" s="92"/>
      <c r="C39" s="92"/>
      <c r="D39" s="92"/>
      <c r="E39" s="92"/>
      <c r="F39" s="92"/>
      <c r="G39" s="91"/>
      <c r="H39" s="91"/>
      <c r="I39" s="99" t="s">
        <v>410</v>
      </c>
      <c r="J39" s="75"/>
      <c r="K39" s="75"/>
      <c r="L39" s="75"/>
      <c r="M39" s="75"/>
      <c r="N39" s="75"/>
    </row>
    <row r="40" spans="1:15" ht="14.1" customHeight="1">
      <c r="A40" s="70"/>
      <c r="B40" s="3"/>
      <c r="C40" s="3"/>
      <c r="D40" s="3"/>
      <c r="E40" s="3"/>
      <c r="F40" s="3"/>
      <c r="G40" s="3"/>
      <c r="H40" s="3"/>
      <c r="I40" s="3"/>
      <c r="J40" s="3"/>
    </row>
    <row r="41" spans="1:15" hidden="1">
      <c r="B41" s="31">
        <f>SUM(C35:H35)</f>
        <v>24914.14</v>
      </c>
      <c r="I41" s="4">
        <f>SUM(J35:N35)</f>
        <v>17172.939999999999</v>
      </c>
    </row>
    <row r="42" spans="1:15" hidden="1">
      <c r="B42" s="31">
        <f>SUM(C36:H36)</f>
        <v>25595.09</v>
      </c>
      <c r="I42" s="4">
        <f>SUM(J36:N36)</f>
        <v>17697.850000000002</v>
      </c>
    </row>
  </sheetData>
  <sheetProtection formatCells="0" formatRows="0" insertRows="0" deleteRows="0"/>
  <mergeCells count="5">
    <mergeCell ref="A4:A6"/>
    <mergeCell ref="A2:H2"/>
    <mergeCell ref="I2:N2"/>
    <mergeCell ref="B4:H4"/>
    <mergeCell ref="I4:N4"/>
  </mergeCells>
  <phoneticPr fontId="2" type="noConversion"/>
  <pageMargins left="0.6692913385826772" right="0.6692913385826772" top="0.6692913385826772" bottom="0.6692913385826772" header="0.27559055118110237" footer="0.27559055118110237"/>
  <pageSetup paperSize="9" firstPageNumber="194" orientation="portrait" r:id="rId1"/>
  <headerFooter alignWithMargins="0"/>
  <colBreaks count="1" manualBreakCount="1">
    <brk id="8" max="38"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1"/>
  <sheetViews>
    <sheetView showGridLines="0" view="pageBreakPreview" zoomScale="85" zoomScaleNormal="120" zoomScaleSheetLayoutView="85" workbookViewId="0">
      <pane xSplit="2" ySplit="6" topLeftCell="C7" activePane="bottomRight" state="frozen"/>
      <selection pane="topRight"/>
      <selection pane="bottomLeft"/>
      <selection pane="bottomRight"/>
    </sheetView>
  </sheetViews>
  <sheetFormatPr defaultRowHeight="12.75"/>
  <cols>
    <col min="1" max="1" width="6.625" style="320" customWidth="1"/>
    <col min="2" max="2" width="17.125" style="320" customWidth="1"/>
    <col min="3" max="7" width="12.875" style="32" customWidth="1"/>
    <col min="8" max="8" width="14.375" style="32" customWidth="1"/>
    <col min="9" max="9" width="14.625" style="32" customWidth="1"/>
    <col min="10" max="10" width="15.375" style="32" customWidth="1"/>
    <col min="11" max="13" width="14.625" style="32" customWidth="1"/>
    <col min="14" max="16384" width="9" style="32"/>
  </cols>
  <sheetData>
    <row r="1" spans="1:16" ht="18" customHeight="1">
      <c r="A1" s="70" t="s">
        <v>291</v>
      </c>
      <c r="B1" s="100"/>
      <c r="C1" s="100"/>
      <c r="D1" s="320"/>
      <c r="E1" s="320"/>
      <c r="F1" s="320"/>
      <c r="G1" s="320"/>
      <c r="H1" s="320"/>
      <c r="I1" s="320"/>
      <c r="J1" s="320"/>
      <c r="K1" s="320"/>
      <c r="L1" s="320"/>
      <c r="M1" s="82" t="s">
        <v>0</v>
      </c>
      <c r="P1" s="3"/>
    </row>
    <row r="2" spans="1:16" s="43" customFormat="1" ht="24.75" customHeight="1">
      <c r="A2" s="337" t="s">
        <v>679</v>
      </c>
      <c r="B2" s="337"/>
      <c r="C2" s="337"/>
      <c r="D2" s="337"/>
      <c r="E2" s="337"/>
      <c r="F2" s="337"/>
      <c r="G2" s="337"/>
      <c r="H2" s="337" t="s">
        <v>78</v>
      </c>
      <c r="I2" s="326"/>
      <c r="J2" s="326"/>
      <c r="K2" s="326"/>
      <c r="L2" s="326"/>
      <c r="M2" s="326"/>
    </row>
    <row r="3" spans="1:16" ht="19.5" customHeight="1">
      <c r="A3" s="336" t="s">
        <v>758</v>
      </c>
      <c r="B3" s="336"/>
      <c r="C3" s="336"/>
      <c r="D3" s="336"/>
      <c r="E3" s="336"/>
      <c r="F3" s="336"/>
      <c r="G3" s="336"/>
      <c r="H3" s="336" t="s">
        <v>77</v>
      </c>
      <c r="I3" s="336"/>
      <c r="J3" s="336"/>
      <c r="K3" s="336"/>
      <c r="L3" s="336"/>
      <c r="M3" s="336"/>
    </row>
    <row r="4" spans="1:16" ht="15" customHeight="1" thickBot="1">
      <c r="A4" s="101"/>
      <c r="B4" s="101"/>
      <c r="C4" s="102"/>
      <c r="D4" s="102"/>
      <c r="E4" s="102"/>
      <c r="F4" s="102"/>
      <c r="G4" s="104" t="s">
        <v>298</v>
      </c>
      <c r="H4" s="102"/>
      <c r="I4" s="102"/>
      <c r="J4" s="102"/>
      <c r="K4" s="106"/>
      <c r="L4" s="106"/>
      <c r="M4" s="104" t="s">
        <v>2</v>
      </c>
    </row>
    <row r="5" spans="1:16" ht="39.75" customHeight="1">
      <c r="A5" s="338" t="s">
        <v>595</v>
      </c>
      <c r="B5" s="339"/>
      <c r="C5" s="308" t="s">
        <v>596</v>
      </c>
      <c r="D5" s="107" t="s">
        <v>653</v>
      </c>
      <c r="E5" s="299" t="s">
        <v>654</v>
      </c>
      <c r="F5" s="299" t="s">
        <v>655</v>
      </c>
      <c r="G5" s="107" t="s">
        <v>656</v>
      </c>
      <c r="H5" s="108" t="s">
        <v>657</v>
      </c>
      <c r="I5" s="107" t="s">
        <v>658</v>
      </c>
      <c r="J5" s="299" t="s">
        <v>659</v>
      </c>
      <c r="K5" s="299" t="s">
        <v>660</v>
      </c>
      <c r="L5" s="299" t="s">
        <v>661</v>
      </c>
      <c r="M5" s="109" t="s">
        <v>662</v>
      </c>
    </row>
    <row r="6" spans="1:16" s="40" customFormat="1" ht="45.75" customHeight="1" thickBot="1">
      <c r="A6" s="334" t="s">
        <v>76</v>
      </c>
      <c r="B6" s="335"/>
      <c r="C6" s="311" t="s">
        <v>3</v>
      </c>
      <c r="D6" s="310" t="s">
        <v>75</v>
      </c>
      <c r="E6" s="310" t="s">
        <v>74</v>
      </c>
      <c r="F6" s="310" t="s">
        <v>73</v>
      </c>
      <c r="G6" s="310" t="s">
        <v>72</v>
      </c>
      <c r="H6" s="110" t="s">
        <v>71</v>
      </c>
      <c r="I6" s="310" t="s">
        <v>70</v>
      </c>
      <c r="J6" s="310" t="s">
        <v>69</v>
      </c>
      <c r="K6" s="310" t="s">
        <v>68</v>
      </c>
      <c r="L6" s="310" t="s">
        <v>67</v>
      </c>
      <c r="M6" s="111" t="s">
        <v>66</v>
      </c>
    </row>
    <row r="7" spans="1:16" ht="26.25" customHeight="1">
      <c r="A7" s="102" t="s">
        <v>599</v>
      </c>
      <c r="B7" s="103" t="s">
        <v>597</v>
      </c>
      <c r="C7" s="38">
        <v>45882632</v>
      </c>
      <c r="D7" s="37">
        <v>22907558</v>
      </c>
      <c r="E7" s="37" t="s">
        <v>16</v>
      </c>
      <c r="F7" s="37">
        <v>1201174</v>
      </c>
      <c r="G7" s="37">
        <v>1336599</v>
      </c>
      <c r="H7" s="37" t="s">
        <v>16</v>
      </c>
      <c r="I7" s="231">
        <v>413854</v>
      </c>
      <c r="J7" s="37">
        <v>1000000</v>
      </c>
      <c r="K7" s="37">
        <v>18798157</v>
      </c>
      <c r="L7" s="231">
        <v>61924</v>
      </c>
      <c r="M7" s="37">
        <v>163366</v>
      </c>
    </row>
    <row r="8" spans="1:16" ht="26.25" customHeight="1">
      <c r="A8" s="102">
        <v>2007</v>
      </c>
      <c r="B8" s="103" t="s">
        <v>598</v>
      </c>
      <c r="C8" s="38">
        <v>45882632</v>
      </c>
      <c r="D8" s="37">
        <v>22907558</v>
      </c>
      <c r="E8" s="37" t="s">
        <v>16</v>
      </c>
      <c r="F8" s="37">
        <v>1201174</v>
      </c>
      <c r="G8" s="37">
        <v>1336599</v>
      </c>
      <c r="H8" s="37" t="s">
        <v>16</v>
      </c>
      <c r="I8" s="231">
        <v>413854</v>
      </c>
      <c r="J8" s="37">
        <v>1000000</v>
      </c>
      <c r="K8" s="37">
        <v>18798157</v>
      </c>
      <c r="L8" s="231">
        <v>61924</v>
      </c>
      <c r="M8" s="37">
        <v>163366</v>
      </c>
    </row>
    <row r="9" spans="1:16" ht="26.25" customHeight="1">
      <c r="A9" s="102" t="s">
        <v>600</v>
      </c>
      <c r="B9" s="103" t="s">
        <v>597</v>
      </c>
      <c r="C9" s="38">
        <v>48105121</v>
      </c>
      <c r="D9" s="37">
        <v>23736058</v>
      </c>
      <c r="E9" s="37" t="s">
        <v>16</v>
      </c>
      <c r="F9" s="37">
        <v>1286163</v>
      </c>
      <c r="G9" s="37">
        <v>1417343</v>
      </c>
      <c r="H9" s="37" t="s">
        <v>16</v>
      </c>
      <c r="I9" s="231">
        <v>139076</v>
      </c>
      <c r="J9" s="37">
        <v>4313547</v>
      </c>
      <c r="K9" s="37">
        <v>16932908</v>
      </c>
      <c r="L9" s="231">
        <v>101235</v>
      </c>
      <c r="M9" s="37">
        <v>178791</v>
      </c>
    </row>
    <row r="10" spans="1:16" ht="26.25" customHeight="1">
      <c r="A10" s="102">
        <v>2008</v>
      </c>
      <c r="B10" s="103" t="s">
        <v>598</v>
      </c>
      <c r="C10" s="38">
        <v>48105121</v>
      </c>
      <c r="D10" s="37">
        <v>23736058</v>
      </c>
      <c r="E10" s="37" t="s">
        <v>16</v>
      </c>
      <c r="F10" s="37">
        <v>1286163</v>
      </c>
      <c r="G10" s="37">
        <v>1417343</v>
      </c>
      <c r="H10" s="37" t="s">
        <v>16</v>
      </c>
      <c r="I10" s="231">
        <v>139076</v>
      </c>
      <c r="J10" s="37">
        <v>4313547</v>
      </c>
      <c r="K10" s="37">
        <v>16932908</v>
      </c>
      <c r="L10" s="231">
        <v>101235</v>
      </c>
      <c r="M10" s="37">
        <v>178791</v>
      </c>
    </row>
    <row r="11" spans="1:16" ht="26.25" customHeight="1">
      <c r="A11" s="102" t="s">
        <v>601</v>
      </c>
      <c r="B11" s="103" t="s">
        <v>597</v>
      </c>
      <c r="C11" s="38">
        <v>50880187</v>
      </c>
      <c r="D11" s="37">
        <v>24850546</v>
      </c>
      <c r="E11" s="37" t="s">
        <v>16</v>
      </c>
      <c r="F11" s="37">
        <v>1294543</v>
      </c>
      <c r="G11" s="37">
        <v>1337380</v>
      </c>
      <c r="H11" s="37" t="s">
        <v>16</v>
      </c>
      <c r="I11" s="231">
        <v>650229</v>
      </c>
      <c r="J11" s="37">
        <v>3892820</v>
      </c>
      <c r="K11" s="37">
        <v>18512615</v>
      </c>
      <c r="L11" s="231">
        <v>38350</v>
      </c>
      <c r="M11" s="37">
        <v>303704</v>
      </c>
    </row>
    <row r="12" spans="1:16" ht="26.25" customHeight="1">
      <c r="A12" s="102">
        <v>2009</v>
      </c>
      <c r="B12" s="103" t="s">
        <v>598</v>
      </c>
      <c r="C12" s="38">
        <v>50880187</v>
      </c>
      <c r="D12" s="37">
        <v>24850546</v>
      </c>
      <c r="E12" s="37" t="s">
        <v>16</v>
      </c>
      <c r="F12" s="37">
        <v>1294543</v>
      </c>
      <c r="G12" s="37">
        <v>1337380</v>
      </c>
      <c r="H12" s="37" t="s">
        <v>16</v>
      </c>
      <c r="I12" s="231">
        <v>650229</v>
      </c>
      <c r="J12" s="37">
        <v>3892820</v>
      </c>
      <c r="K12" s="37">
        <v>18512615</v>
      </c>
      <c r="L12" s="231">
        <v>38350</v>
      </c>
      <c r="M12" s="37">
        <v>303704</v>
      </c>
    </row>
    <row r="13" spans="1:16" ht="26.25" customHeight="1">
      <c r="A13" s="102" t="s">
        <v>602</v>
      </c>
      <c r="B13" s="103" t="s">
        <v>597</v>
      </c>
      <c r="C13" s="38">
        <v>51053002</v>
      </c>
      <c r="D13" s="37">
        <v>23929873</v>
      </c>
      <c r="E13" s="37" t="s">
        <v>16</v>
      </c>
      <c r="F13" s="37">
        <v>1267184</v>
      </c>
      <c r="G13" s="37">
        <v>1131357</v>
      </c>
      <c r="H13" s="37" t="s">
        <v>16</v>
      </c>
      <c r="I13" s="231">
        <v>954297</v>
      </c>
      <c r="J13" s="37">
        <v>3901648</v>
      </c>
      <c r="K13" s="37">
        <v>19574105</v>
      </c>
      <c r="L13" s="231">
        <v>66816</v>
      </c>
      <c r="M13" s="37">
        <v>227722</v>
      </c>
    </row>
    <row r="14" spans="1:16" ht="26.25" customHeight="1">
      <c r="A14" s="102">
        <v>2010</v>
      </c>
      <c r="B14" s="103" t="s">
        <v>598</v>
      </c>
      <c r="C14" s="38">
        <v>51053002</v>
      </c>
      <c r="D14" s="37">
        <v>23929873</v>
      </c>
      <c r="E14" s="37" t="s">
        <v>16</v>
      </c>
      <c r="F14" s="37">
        <v>1267184</v>
      </c>
      <c r="G14" s="37">
        <v>1131357</v>
      </c>
      <c r="H14" s="37" t="s">
        <v>16</v>
      </c>
      <c r="I14" s="231">
        <v>954297</v>
      </c>
      <c r="J14" s="37">
        <v>3901648</v>
      </c>
      <c r="K14" s="37">
        <v>19574105</v>
      </c>
      <c r="L14" s="231">
        <v>66816</v>
      </c>
      <c r="M14" s="37">
        <v>227722</v>
      </c>
    </row>
    <row r="15" spans="1:16" ht="26.25" customHeight="1">
      <c r="A15" s="102" t="s">
        <v>603</v>
      </c>
      <c r="B15" s="103" t="s">
        <v>597</v>
      </c>
      <c r="C15" s="38">
        <v>57805000</v>
      </c>
      <c r="D15" s="37">
        <v>31288357</v>
      </c>
      <c r="E15" s="37" t="s">
        <v>16</v>
      </c>
      <c r="F15" s="37">
        <v>1280879</v>
      </c>
      <c r="G15" s="37">
        <v>1216177</v>
      </c>
      <c r="H15" s="37" t="s">
        <v>16</v>
      </c>
      <c r="I15" s="231">
        <v>612240</v>
      </c>
      <c r="J15" s="37">
        <v>1868717</v>
      </c>
      <c r="K15" s="37">
        <v>21248509</v>
      </c>
      <c r="L15" s="231">
        <v>32019</v>
      </c>
      <c r="M15" s="37">
        <v>258102</v>
      </c>
    </row>
    <row r="16" spans="1:16" ht="26.25" customHeight="1">
      <c r="A16" s="102">
        <v>2011</v>
      </c>
      <c r="B16" s="103" t="s">
        <v>598</v>
      </c>
      <c r="C16" s="38">
        <v>57805000</v>
      </c>
      <c r="D16" s="37">
        <v>31288357</v>
      </c>
      <c r="E16" s="37" t="s">
        <v>16</v>
      </c>
      <c r="F16" s="37">
        <v>1280879</v>
      </c>
      <c r="G16" s="37">
        <v>1216177</v>
      </c>
      <c r="H16" s="37" t="s">
        <v>16</v>
      </c>
      <c r="I16" s="231">
        <v>612240</v>
      </c>
      <c r="J16" s="37">
        <v>1868717</v>
      </c>
      <c r="K16" s="37">
        <v>21248509</v>
      </c>
      <c r="L16" s="231">
        <v>32019</v>
      </c>
      <c r="M16" s="37">
        <v>258102</v>
      </c>
    </row>
    <row r="17" spans="1:13" ht="26.25" customHeight="1">
      <c r="A17" s="102" t="s">
        <v>604</v>
      </c>
      <c r="B17" s="103" t="s">
        <v>597</v>
      </c>
      <c r="C17" s="38">
        <v>60652000</v>
      </c>
      <c r="D17" s="37">
        <v>33132546</v>
      </c>
      <c r="E17" s="37" t="s">
        <v>16</v>
      </c>
      <c r="F17" s="37">
        <v>1308809</v>
      </c>
      <c r="G17" s="37">
        <v>1294550</v>
      </c>
      <c r="H17" s="37" t="s">
        <v>16</v>
      </c>
      <c r="I17" s="231">
        <v>404235</v>
      </c>
      <c r="J17" s="37">
        <v>6116250</v>
      </c>
      <c r="K17" s="37">
        <v>17878244</v>
      </c>
      <c r="L17" s="231">
        <v>199413</v>
      </c>
      <c r="M17" s="37">
        <v>317953</v>
      </c>
    </row>
    <row r="18" spans="1:13" ht="26.25" customHeight="1">
      <c r="A18" s="102">
        <v>2012</v>
      </c>
      <c r="B18" s="103" t="s">
        <v>598</v>
      </c>
      <c r="C18" s="38">
        <v>60652000</v>
      </c>
      <c r="D18" s="37">
        <v>33132546</v>
      </c>
      <c r="E18" s="37" t="s">
        <v>16</v>
      </c>
      <c r="F18" s="37">
        <v>1308809</v>
      </c>
      <c r="G18" s="37">
        <v>1294550</v>
      </c>
      <c r="H18" s="37" t="s">
        <v>16</v>
      </c>
      <c r="I18" s="231">
        <v>404235</v>
      </c>
      <c r="J18" s="37">
        <v>6116250</v>
      </c>
      <c r="K18" s="37">
        <v>17878244</v>
      </c>
      <c r="L18" s="231">
        <v>199413</v>
      </c>
      <c r="M18" s="37">
        <v>317953</v>
      </c>
    </row>
    <row r="19" spans="1:13" ht="26.25" customHeight="1">
      <c r="A19" s="102" t="s">
        <v>605</v>
      </c>
      <c r="B19" s="103" t="s">
        <v>597</v>
      </c>
      <c r="C19" s="38">
        <v>59128000</v>
      </c>
      <c r="D19" s="37">
        <v>34821424</v>
      </c>
      <c r="E19" s="37" t="s">
        <v>16</v>
      </c>
      <c r="F19" s="37">
        <v>1275308</v>
      </c>
      <c r="G19" s="37">
        <v>1340178</v>
      </c>
      <c r="H19" s="37" t="s">
        <v>16</v>
      </c>
      <c r="I19" s="231">
        <v>133900</v>
      </c>
      <c r="J19" s="37">
        <v>5842584</v>
      </c>
      <c r="K19" s="37">
        <v>15107241</v>
      </c>
      <c r="L19" s="231">
        <v>129491</v>
      </c>
      <c r="M19" s="37">
        <v>477874</v>
      </c>
    </row>
    <row r="20" spans="1:13" ht="26.25" customHeight="1">
      <c r="A20" s="102">
        <v>2013</v>
      </c>
      <c r="B20" s="103" t="s">
        <v>598</v>
      </c>
      <c r="C20" s="38">
        <v>59128000</v>
      </c>
      <c r="D20" s="37">
        <v>34821424</v>
      </c>
      <c r="E20" s="37" t="s">
        <v>16</v>
      </c>
      <c r="F20" s="37">
        <v>1275308</v>
      </c>
      <c r="G20" s="37">
        <v>1340178</v>
      </c>
      <c r="H20" s="37" t="s">
        <v>16</v>
      </c>
      <c r="I20" s="231">
        <v>133900</v>
      </c>
      <c r="J20" s="37">
        <v>5842584</v>
      </c>
      <c r="K20" s="37">
        <v>15107241</v>
      </c>
      <c r="L20" s="231">
        <v>129491</v>
      </c>
      <c r="M20" s="37">
        <v>477874</v>
      </c>
    </row>
    <row r="21" spans="1:13" ht="26.25" customHeight="1">
      <c r="A21" s="102" t="s">
        <v>606</v>
      </c>
      <c r="B21" s="103" t="s">
        <v>597</v>
      </c>
      <c r="C21" s="257">
        <v>59191750</v>
      </c>
      <c r="D21" s="37">
        <v>36716670</v>
      </c>
      <c r="E21" s="37" t="s">
        <v>16</v>
      </c>
      <c r="F21" s="37">
        <v>1311272</v>
      </c>
      <c r="G21" s="37">
        <v>1432509</v>
      </c>
      <c r="H21" s="37" t="s">
        <v>16</v>
      </c>
      <c r="I21" s="231">
        <v>148142</v>
      </c>
      <c r="J21" s="37">
        <v>4915891</v>
      </c>
      <c r="K21" s="37">
        <v>14172195</v>
      </c>
      <c r="L21" s="231">
        <v>16923</v>
      </c>
      <c r="M21" s="37">
        <v>478148</v>
      </c>
    </row>
    <row r="22" spans="1:13" ht="26.25" customHeight="1">
      <c r="A22" s="102">
        <v>2014</v>
      </c>
      <c r="B22" s="103" t="s">
        <v>598</v>
      </c>
      <c r="C22" s="257">
        <v>59191750</v>
      </c>
      <c r="D22" s="37">
        <v>36716670</v>
      </c>
      <c r="E22" s="37" t="s">
        <v>16</v>
      </c>
      <c r="F22" s="37">
        <v>1311272</v>
      </c>
      <c r="G22" s="37">
        <v>1432509</v>
      </c>
      <c r="H22" s="37" t="s">
        <v>16</v>
      </c>
      <c r="I22" s="231">
        <v>148142</v>
      </c>
      <c r="J22" s="37">
        <v>4915891</v>
      </c>
      <c r="K22" s="37">
        <v>14172195</v>
      </c>
      <c r="L22" s="231">
        <v>16923</v>
      </c>
      <c r="M22" s="37">
        <v>478148</v>
      </c>
    </row>
    <row r="23" spans="1:13" s="33" customFormat="1" ht="26.25" customHeight="1">
      <c r="A23" s="102" t="s">
        <v>607</v>
      </c>
      <c r="B23" s="103" t="s">
        <v>597</v>
      </c>
      <c r="C23" s="257">
        <v>80518000</v>
      </c>
      <c r="D23" s="37">
        <v>52254682</v>
      </c>
      <c r="E23" s="37" t="s">
        <v>16</v>
      </c>
      <c r="F23" s="37">
        <v>1229457</v>
      </c>
      <c r="G23" s="37">
        <v>1512437</v>
      </c>
      <c r="H23" s="37" t="s">
        <v>16</v>
      </c>
      <c r="I23" s="231">
        <v>330965</v>
      </c>
      <c r="J23" s="37">
        <v>6023216</v>
      </c>
      <c r="K23" s="37">
        <v>15271589</v>
      </c>
      <c r="L23" s="231">
        <v>241364</v>
      </c>
      <c r="M23" s="37">
        <v>3654290</v>
      </c>
    </row>
    <row r="24" spans="1:13" s="33" customFormat="1" ht="26.25" customHeight="1">
      <c r="A24" s="102">
        <v>2015</v>
      </c>
      <c r="B24" s="103" t="s">
        <v>598</v>
      </c>
      <c r="C24" s="257">
        <v>80518000</v>
      </c>
      <c r="D24" s="37">
        <v>52254682</v>
      </c>
      <c r="E24" s="37" t="s">
        <v>16</v>
      </c>
      <c r="F24" s="37">
        <v>1229457</v>
      </c>
      <c r="G24" s="37">
        <v>1512437</v>
      </c>
      <c r="H24" s="37" t="s">
        <v>16</v>
      </c>
      <c r="I24" s="231">
        <v>330965</v>
      </c>
      <c r="J24" s="37">
        <v>6023216</v>
      </c>
      <c r="K24" s="37">
        <v>15271589</v>
      </c>
      <c r="L24" s="231">
        <v>241364</v>
      </c>
      <c r="M24" s="37">
        <v>3654290</v>
      </c>
    </row>
    <row r="25" spans="1:13" s="33" customFormat="1" ht="26.25" customHeight="1">
      <c r="A25" s="102" t="s">
        <v>689</v>
      </c>
      <c r="B25" s="103" t="s">
        <v>597</v>
      </c>
      <c r="C25" s="257">
        <v>82609000</v>
      </c>
      <c r="D25" s="37">
        <v>55124092</v>
      </c>
      <c r="E25" s="37" t="s">
        <v>16</v>
      </c>
      <c r="F25" s="37">
        <v>1690064</v>
      </c>
      <c r="G25" s="37">
        <v>3086536</v>
      </c>
      <c r="H25" s="37" t="s">
        <v>16</v>
      </c>
      <c r="I25" s="231">
        <v>421559</v>
      </c>
      <c r="J25" s="37">
        <v>6029965</v>
      </c>
      <c r="K25" s="37">
        <v>13984724</v>
      </c>
      <c r="L25" s="231">
        <v>444167</v>
      </c>
      <c r="M25" s="37">
        <v>1827893</v>
      </c>
    </row>
    <row r="26" spans="1:13" s="33" customFormat="1" ht="26.25" customHeight="1">
      <c r="A26" s="102">
        <v>2016</v>
      </c>
      <c r="B26" s="103" t="s">
        <v>598</v>
      </c>
      <c r="C26" s="258">
        <f>SUM(D26:M26)</f>
        <v>82609000</v>
      </c>
      <c r="D26" s="37">
        <v>55124092</v>
      </c>
      <c r="E26" s="37" t="s">
        <v>16</v>
      </c>
      <c r="F26" s="37">
        <v>1690064</v>
      </c>
      <c r="G26" s="37">
        <v>3086536</v>
      </c>
      <c r="H26" s="37" t="s">
        <v>16</v>
      </c>
      <c r="I26" s="231">
        <v>421559</v>
      </c>
      <c r="J26" s="37">
        <v>6029965</v>
      </c>
      <c r="K26" s="37">
        <v>13984724</v>
      </c>
      <c r="L26" s="231">
        <v>444167</v>
      </c>
      <c r="M26" s="37">
        <v>1827893</v>
      </c>
    </row>
    <row r="27" spans="1:13" s="54" customFormat="1" ht="26.25" customHeight="1">
      <c r="A27" s="102" t="s">
        <v>690</v>
      </c>
      <c r="B27" s="103" t="s">
        <v>633</v>
      </c>
      <c r="C27" s="258">
        <f>SUM(D27:M27)</f>
        <v>87037000</v>
      </c>
      <c r="D27" s="37">
        <v>57790708</v>
      </c>
      <c r="E27" s="37" t="s">
        <v>702</v>
      </c>
      <c r="F27" s="37">
        <v>1652373</v>
      </c>
      <c r="G27" s="37">
        <v>3099945</v>
      </c>
      <c r="H27" s="37" t="s">
        <v>702</v>
      </c>
      <c r="I27" s="231">
        <v>595197</v>
      </c>
      <c r="J27" s="37">
        <v>5215103</v>
      </c>
      <c r="K27" s="37">
        <v>16153611</v>
      </c>
      <c r="L27" s="231">
        <v>501043</v>
      </c>
      <c r="M27" s="37">
        <v>2029020</v>
      </c>
    </row>
    <row r="28" spans="1:13" s="54" customFormat="1" ht="26.25" customHeight="1" thickBot="1">
      <c r="A28" s="104">
        <v>2017</v>
      </c>
      <c r="B28" s="105" t="s">
        <v>634</v>
      </c>
      <c r="C28" s="259" t="s">
        <v>64</v>
      </c>
      <c r="D28" s="45" t="s">
        <v>64</v>
      </c>
      <c r="E28" s="45" t="s">
        <v>64</v>
      </c>
      <c r="F28" s="45" t="s">
        <v>64</v>
      </c>
      <c r="G28" s="45" t="s">
        <v>64</v>
      </c>
      <c r="H28" s="45" t="s">
        <v>64</v>
      </c>
      <c r="I28" s="45" t="s">
        <v>64</v>
      </c>
      <c r="J28" s="45" t="s">
        <v>64</v>
      </c>
      <c r="K28" s="45" t="s">
        <v>64</v>
      </c>
      <c r="L28" s="45" t="s">
        <v>64</v>
      </c>
      <c r="M28" s="45" t="s">
        <v>64</v>
      </c>
    </row>
    <row r="29" spans="1:13" ht="15" customHeight="1">
      <c r="A29" s="85" t="s">
        <v>663</v>
      </c>
      <c r="C29" s="320"/>
      <c r="D29" s="320"/>
      <c r="E29" s="320"/>
      <c r="F29" s="320"/>
      <c r="G29" s="320"/>
      <c r="H29" s="100" t="s">
        <v>62</v>
      </c>
      <c r="I29" s="320"/>
      <c r="J29" s="320"/>
      <c r="K29" s="320"/>
      <c r="L29" s="320"/>
      <c r="M29" s="320"/>
    </row>
    <row r="30" spans="1:13" ht="15" customHeight="1">
      <c r="A30" s="86" t="s">
        <v>664</v>
      </c>
      <c r="C30" s="320"/>
      <c r="D30" s="320"/>
      <c r="E30" s="320"/>
      <c r="F30" s="320"/>
      <c r="G30" s="320"/>
      <c r="H30" s="100" t="s">
        <v>61</v>
      </c>
      <c r="I30" s="320"/>
      <c r="J30" s="320"/>
      <c r="K30" s="320"/>
      <c r="L30" s="320"/>
      <c r="M30" s="320"/>
    </row>
    <row r="31" spans="1:13" ht="15" customHeight="1">
      <c r="C31" s="320"/>
      <c r="D31" s="320"/>
      <c r="E31" s="320"/>
      <c r="F31" s="320"/>
      <c r="G31" s="320"/>
      <c r="H31" s="112" t="s">
        <v>60</v>
      </c>
      <c r="I31" s="320"/>
      <c r="J31" s="320"/>
      <c r="K31" s="320"/>
      <c r="L31" s="320"/>
      <c r="M31" s="320"/>
    </row>
  </sheetData>
  <sheetProtection formatCells="0" formatRows="0" insertRows="0" deleteRows="0"/>
  <mergeCells count="6">
    <mergeCell ref="A6:B6"/>
    <mergeCell ref="A3:G3"/>
    <mergeCell ref="H3:M3"/>
    <mergeCell ref="A2:G2"/>
    <mergeCell ref="H2:M2"/>
    <mergeCell ref="A5:B5"/>
  </mergeCells>
  <phoneticPr fontId="2" type="noConversion"/>
  <pageMargins left="0.6692913385826772" right="0.6692913385826772" top="0.6692913385826772" bottom="0.6692913385826772" header="0.27559055118110237" footer="0.27559055118110237"/>
  <pageSetup paperSize="9" firstPageNumber="196" orientation="portrait"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T32"/>
  <sheetViews>
    <sheetView showGridLines="0" view="pageBreakPreview" zoomScale="85" zoomScaleNormal="120" zoomScaleSheetLayoutView="85" workbookViewId="0">
      <pane xSplit="1" ySplit="6" topLeftCell="B7" activePane="bottomRight" state="frozen"/>
      <selection pane="topRight"/>
      <selection pane="bottomLeft"/>
      <selection pane="bottomRight"/>
    </sheetView>
  </sheetViews>
  <sheetFormatPr defaultRowHeight="12.75"/>
  <cols>
    <col min="1" max="1" width="15.125" style="321" customWidth="1"/>
    <col min="2" max="6" width="14.625" style="4" customWidth="1"/>
    <col min="7" max="7" width="14.125" style="4" customWidth="1"/>
    <col min="8" max="8" width="14.625" style="4" customWidth="1"/>
    <col min="9" max="9" width="15.625" style="4" customWidth="1"/>
    <col min="10" max="12" width="14.625" style="4" customWidth="1"/>
    <col min="13" max="13" width="0" style="4" hidden="1" customWidth="1"/>
    <col min="14" max="14" width="9.625" style="4" hidden="1" customWidth="1"/>
    <col min="15" max="15" width="10.625" style="4" hidden="1" customWidth="1"/>
    <col min="16" max="16384" width="9" style="4"/>
  </cols>
  <sheetData>
    <row r="1" spans="1:98" ht="18" customHeight="1">
      <c r="A1" s="70" t="s">
        <v>291</v>
      </c>
      <c r="B1" s="70"/>
      <c r="C1" s="321"/>
      <c r="D1" s="321"/>
      <c r="E1" s="321"/>
      <c r="F1" s="321"/>
      <c r="G1" s="321"/>
      <c r="H1" s="321"/>
      <c r="I1" s="321"/>
      <c r="J1" s="321"/>
      <c r="K1" s="321"/>
      <c r="L1" s="82" t="s">
        <v>0</v>
      </c>
      <c r="P1" s="3"/>
    </row>
    <row r="2" spans="1:98" s="42" customFormat="1" ht="24.75" customHeight="1">
      <c r="A2" s="326" t="s">
        <v>680</v>
      </c>
      <c r="B2" s="326"/>
      <c r="C2" s="326"/>
      <c r="D2" s="326"/>
      <c r="E2" s="326"/>
      <c r="F2" s="326"/>
      <c r="G2" s="330" t="s">
        <v>96</v>
      </c>
      <c r="H2" s="326"/>
      <c r="I2" s="326"/>
      <c r="J2" s="326"/>
      <c r="K2" s="326"/>
      <c r="L2" s="326"/>
    </row>
    <row r="3" spans="1:98" ht="19.5" customHeight="1">
      <c r="A3" s="340" t="s">
        <v>756</v>
      </c>
      <c r="B3" s="340"/>
      <c r="C3" s="340"/>
      <c r="D3" s="340"/>
      <c r="E3" s="340"/>
      <c r="F3" s="340"/>
      <c r="G3" s="340" t="s">
        <v>95</v>
      </c>
      <c r="H3" s="340"/>
      <c r="I3" s="340"/>
      <c r="J3" s="340"/>
      <c r="K3" s="340"/>
      <c r="L3" s="340"/>
    </row>
    <row r="4" spans="1:98" ht="15" customHeight="1" thickBot="1">
      <c r="A4" s="322"/>
      <c r="B4" s="78"/>
      <c r="C4" s="78"/>
      <c r="D4" s="78"/>
      <c r="E4" s="78"/>
      <c r="F4" s="77" t="s">
        <v>298</v>
      </c>
      <c r="G4" s="78"/>
      <c r="H4" s="78"/>
      <c r="I4" s="78"/>
      <c r="J4" s="115"/>
      <c r="K4" s="115"/>
      <c r="L4" s="77" t="s">
        <v>2</v>
      </c>
    </row>
    <row r="5" spans="1:98" ht="39.950000000000003" customHeight="1">
      <c r="A5" s="288" t="s">
        <v>595</v>
      </c>
      <c r="B5" s="303" t="s">
        <v>642</v>
      </c>
      <c r="C5" s="116" t="s">
        <v>643</v>
      </c>
      <c r="D5" s="298" t="s">
        <v>644</v>
      </c>
      <c r="E5" s="298" t="s">
        <v>645</v>
      </c>
      <c r="F5" s="116" t="s">
        <v>646</v>
      </c>
      <c r="G5" s="108" t="s">
        <v>647</v>
      </c>
      <c r="H5" s="116" t="s">
        <v>648</v>
      </c>
      <c r="I5" s="298" t="s">
        <v>649</v>
      </c>
      <c r="J5" s="298" t="s">
        <v>650</v>
      </c>
      <c r="K5" s="298" t="s">
        <v>651</v>
      </c>
      <c r="L5" s="304" t="s">
        <v>652</v>
      </c>
      <c r="N5" s="64" t="s">
        <v>699</v>
      </c>
    </row>
    <row r="6" spans="1:98" s="7" customFormat="1" ht="45.95" customHeight="1" thickBot="1">
      <c r="A6" s="289" t="s">
        <v>76</v>
      </c>
      <c r="B6" s="301" t="s">
        <v>93</v>
      </c>
      <c r="C6" s="302" t="s">
        <v>92</v>
      </c>
      <c r="D6" s="302" t="s">
        <v>91</v>
      </c>
      <c r="E6" s="302" t="s">
        <v>90</v>
      </c>
      <c r="F6" s="302" t="s">
        <v>89</v>
      </c>
      <c r="G6" s="97" t="s">
        <v>88</v>
      </c>
      <c r="H6" s="302" t="s">
        <v>87</v>
      </c>
      <c r="I6" s="302" t="s">
        <v>86</v>
      </c>
      <c r="J6" s="302" t="s">
        <v>85</v>
      </c>
      <c r="K6" s="302" t="s">
        <v>84</v>
      </c>
      <c r="L6" s="98" t="s">
        <v>83</v>
      </c>
      <c r="N6" s="325"/>
    </row>
    <row r="7" spans="1:98" s="10" customFormat="1" ht="56.45" customHeight="1">
      <c r="A7" s="307" t="s">
        <v>270</v>
      </c>
      <c r="B7" s="48">
        <v>36910090.049999997</v>
      </c>
      <c r="C7" s="47">
        <v>22022007.151999999</v>
      </c>
      <c r="D7" s="47" t="s">
        <v>16</v>
      </c>
      <c r="E7" s="47">
        <v>1655307</v>
      </c>
      <c r="F7" s="47">
        <v>1325288.706</v>
      </c>
      <c r="G7" s="47" t="s">
        <v>16</v>
      </c>
      <c r="H7" s="234">
        <v>74694</v>
      </c>
      <c r="I7" s="47">
        <v>1077725</v>
      </c>
      <c r="J7" s="47">
        <v>10413972.192</v>
      </c>
      <c r="K7" s="234">
        <v>55434</v>
      </c>
      <c r="L7" s="47">
        <v>285662</v>
      </c>
      <c r="N7" s="325"/>
    </row>
    <row r="8" spans="1:98" s="10" customFormat="1" ht="56.45" customHeight="1">
      <c r="A8" s="307" t="s">
        <v>271</v>
      </c>
      <c r="B8" s="48">
        <v>44340803</v>
      </c>
      <c r="C8" s="47">
        <v>22264240</v>
      </c>
      <c r="D8" s="47" t="s">
        <v>16</v>
      </c>
      <c r="E8" s="47">
        <v>1629250</v>
      </c>
      <c r="F8" s="47">
        <v>1407642</v>
      </c>
      <c r="G8" s="47" t="s">
        <v>16</v>
      </c>
      <c r="H8" s="234">
        <v>225989</v>
      </c>
      <c r="I8" s="47">
        <v>3571446</v>
      </c>
      <c r="J8" s="47">
        <v>14766857</v>
      </c>
      <c r="K8" s="234">
        <v>93233</v>
      </c>
      <c r="L8" s="47">
        <v>382146</v>
      </c>
    </row>
    <row r="9" spans="1:98" s="10" customFormat="1" ht="56.45" customHeight="1">
      <c r="A9" s="307" t="s">
        <v>272</v>
      </c>
      <c r="B9" s="48">
        <v>45895362</v>
      </c>
      <c r="C9" s="47">
        <v>21454541</v>
      </c>
      <c r="D9" s="47" t="s">
        <v>16</v>
      </c>
      <c r="E9" s="47">
        <v>1582450</v>
      </c>
      <c r="F9" s="47">
        <v>1282862</v>
      </c>
      <c r="G9" s="47" t="s">
        <v>16</v>
      </c>
      <c r="H9" s="47">
        <v>997112</v>
      </c>
      <c r="I9" s="47">
        <v>3890504</v>
      </c>
      <c r="J9" s="47">
        <v>15883336</v>
      </c>
      <c r="K9" s="47">
        <v>37810</v>
      </c>
      <c r="L9" s="47">
        <v>766747</v>
      </c>
    </row>
    <row r="10" spans="1:98" s="10" customFormat="1" ht="56.45" customHeight="1">
      <c r="A10" s="307" t="s">
        <v>273</v>
      </c>
      <c r="B10" s="48">
        <v>47726136</v>
      </c>
      <c r="C10" s="47">
        <v>26132111</v>
      </c>
      <c r="D10" s="47" t="s">
        <v>16</v>
      </c>
      <c r="E10" s="47">
        <v>1647437</v>
      </c>
      <c r="F10" s="47">
        <v>1595584</v>
      </c>
      <c r="G10" s="47" t="s">
        <v>16</v>
      </c>
      <c r="H10" s="47">
        <v>442137</v>
      </c>
      <c r="I10" s="47">
        <v>800848</v>
      </c>
      <c r="J10" s="47">
        <v>16391703</v>
      </c>
      <c r="K10" s="47">
        <v>67775</v>
      </c>
      <c r="L10" s="47">
        <v>648541</v>
      </c>
    </row>
    <row r="11" spans="1:98" s="10" customFormat="1" ht="56.45" customHeight="1">
      <c r="A11" s="307" t="s">
        <v>274</v>
      </c>
      <c r="B11" s="48">
        <v>58054051</v>
      </c>
      <c r="C11" s="47">
        <v>31735777</v>
      </c>
      <c r="D11" s="47" t="s">
        <v>16</v>
      </c>
      <c r="E11" s="47">
        <v>1774786</v>
      </c>
      <c r="F11" s="47">
        <v>1464936</v>
      </c>
      <c r="G11" s="47" t="s">
        <v>16</v>
      </c>
      <c r="H11" s="47">
        <v>441857</v>
      </c>
      <c r="I11" s="47">
        <v>1784145</v>
      </c>
      <c r="J11" s="47">
        <v>20275646</v>
      </c>
      <c r="K11" s="47">
        <v>29505</v>
      </c>
      <c r="L11" s="47">
        <v>547399</v>
      </c>
    </row>
    <row r="12" spans="1:98" s="10" customFormat="1" ht="56.45" customHeight="1">
      <c r="A12" s="307" t="s">
        <v>275</v>
      </c>
      <c r="B12" s="48">
        <v>62480599</v>
      </c>
      <c r="C12" s="47">
        <v>34467552</v>
      </c>
      <c r="D12" s="47" t="s">
        <v>16</v>
      </c>
      <c r="E12" s="47">
        <v>1924396</v>
      </c>
      <c r="F12" s="47">
        <v>1553905</v>
      </c>
      <c r="G12" s="47" t="s">
        <v>16</v>
      </c>
      <c r="H12" s="47">
        <v>508095</v>
      </c>
      <c r="I12" s="47">
        <v>6114850</v>
      </c>
      <c r="J12" s="47">
        <v>16962145</v>
      </c>
      <c r="K12" s="47">
        <v>166858</v>
      </c>
      <c r="L12" s="47">
        <v>782799</v>
      </c>
    </row>
    <row r="13" spans="1:98" s="60" customFormat="1" ht="56.45" customHeight="1" thickBot="1">
      <c r="A13" s="307" t="s">
        <v>276</v>
      </c>
      <c r="B13" s="48">
        <v>61260827</v>
      </c>
      <c r="C13" s="47">
        <v>38173160</v>
      </c>
      <c r="D13" s="47" t="s">
        <v>16</v>
      </c>
      <c r="E13" s="47">
        <v>1776057</v>
      </c>
      <c r="F13" s="47">
        <v>1886197</v>
      </c>
      <c r="G13" s="47" t="s">
        <v>16</v>
      </c>
      <c r="H13" s="47">
        <v>149662</v>
      </c>
      <c r="I13" s="47">
        <v>3835198</v>
      </c>
      <c r="J13" s="47">
        <v>14448697</v>
      </c>
      <c r="K13" s="47">
        <v>141343</v>
      </c>
      <c r="L13" s="47">
        <v>850513</v>
      </c>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row>
    <row r="14" spans="1:98" s="10" customFormat="1" ht="56.45" customHeight="1">
      <c r="A14" s="307" t="s">
        <v>611</v>
      </c>
      <c r="B14" s="38">
        <v>56716718.075000003</v>
      </c>
      <c r="C14" s="47">
        <v>38782611.747000001</v>
      </c>
      <c r="D14" s="47" t="s">
        <v>16</v>
      </c>
      <c r="E14" s="47">
        <v>1568997.86</v>
      </c>
      <c r="F14" s="47">
        <v>1771648.5260000001</v>
      </c>
      <c r="G14" s="47" t="s">
        <v>16</v>
      </c>
      <c r="H14" s="47">
        <v>226362.106</v>
      </c>
      <c r="I14" s="47">
        <v>211206.53899999999</v>
      </c>
      <c r="J14" s="47">
        <v>13458760.604</v>
      </c>
      <c r="K14" s="47">
        <v>11163.162</v>
      </c>
      <c r="L14" s="47">
        <v>685967.53099999996</v>
      </c>
    </row>
    <row r="15" spans="1:98" s="10" customFormat="1" ht="56.45" customHeight="1">
      <c r="A15" s="307" t="s">
        <v>692</v>
      </c>
      <c r="B15" s="256">
        <f>SUM(C15:L15)</f>
        <v>83810531.649000004</v>
      </c>
      <c r="C15" s="47">
        <v>55904831.486000001</v>
      </c>
      <c r="D15" s="47">
        <v>14.888</v>
      </c>
      <c r="E15" s="47">
        <v>1632426.5589999999</v>
      </c>
      <c r="F15" s="47">
        <v>1594172.544</v>
      </c>
      <c r="G15" s="47" t="s">
        <v>688</v>
      </c>
      <c r="H15" s="47">
        <v>360014.23</v>
      </c>
      <c r="I15" s="47">
        <v>5022444.8650000002</v>
      </c>
      <c r="J15" s="47">
        <v>14148839.427999999</v>
      </c>
      <c r="K15" s="47">
        <v>296967.62599999999</v>
      </c>
      <c r="L15" s="47">
        <v>4850820.023</v>
      </c>
      <c r="M15" s="65">
        <f>SUM(E15:F15)</f>
        <v>3226599.1030000001</v>
      </c>
      <c r="N15" s="8">
        <v>3226599.1030000001</v>
      </c>
      <c r="O15" s="65">
        <f>SUM(N15,G15:L15,C15:D15)</f>
        <v>83810531.649000004</v>
      </c>
    </row>
    <row r="16" spans="1:98" s="10" customFormat="1" ht="56.45" customHeight="1" thickBot="1">
      <c r="A16" s="292" t="s">
        <v>279</v>
      </c>
      <c r="B16" s="255">
        <f>SUM(C16:L16)</f>
        <v>82899111.394999996</v>
      </c>
      <c r="C16" s="49">
        <v>56000302.450999998</v>
      </c>
      <c r="D16" s="47">
        <v>277.452</v>
      </c>
      <c r="E16" s="49">
        <v>2204184.2940000002</v>
      </c>
      <c r="F16" s="49">
        <v>3252634.7560000001</v>
      </c>
      <c r="G16" s="47" t="s">
        <v>688</v>
      </c>
      <c r="H16" s="49">
        <v>281577.946</v>
      </c>
      <c r="I16" s="49">
        <v>5426475.142</v>
      </c>
      <c r="J16" s="49">
        <v>12878922.885</v>
      </c>
      <c r="K16" s="49">
        <v>373814.38799999998</v>
      </c>
      <c r="L16" s="49">
        <v>2480922.0809999998</v>
      </c>
      <c r="M16" s="65">
        <f>SUM(E16:F16)</f>
        <v>5456819.0500000007</v>
      </c>
      <c r="N16" s="8">
        <v>5456819.0499999998</v>
      </c>
      <c r="O16" s="65">
        <f>SUM(N16,G16:L16,C16:D16)</f>
        <v>82899111.395000011</v>
      </c>
    </row>
    <row r="17" spans="1:12" s="5" customFormat="1" ht="15" customHeight="1">
      <c r="A17" s="113" t="s">
        <v>543</v>
      </c>
      <c r="B17" s="117"/>
      <c r="C17" s="117"/>
      <c r="D17" s="117"/>
      <c r="E17" s="117"/>
      <c r="F17" s="117"/>
      <c r="G17" s="113" t="s">
        <v>82</v>
      </c>
      <c r="H17" s="117"/>
      <c r="I17" s="117"/>
      <c r="J17" s="117"/>
      <c r="K17" s="117"/>
      <c r="L17" s="117"/>
    </row>
    <row r="18" spans="1:12" s="5" customFormat="1" ht="15" customHeight="1">
      <c r="A18" s="86" t="s">
        <v>694</v>
      </c>
      <c r="B18" s="86"/>
      <c r="C18" s="86"/>
      <c r="D18" s="86"/>
      <c r="E18" s="86"/>
      <c r="F18" s="86"/>
      <c r="G18" s="84" t="s">
        <v>687</v>
      </c>
      <c r="H18" s="86"/>
      <c r="I18" s="86"/>
      <c r="J18" s="86"/>
      <c r="K18" s="86"/>
      <c r="L18" s="86"/>
    </row>
    <row r="19" spans="1:12" ht="15" customHeight="1">
      <c r="A19" s="114" t="s">
        <v>750</v>
      </c>
      <c r="B19" s="321"/>
      <c r="C19" s="321"/>
      <c r="D19" s="321"/>
      <c r="E19" s="321"/>
      <c r="F19" s="321"/>
      <c r="G19" s="118" t="s">
        <v>81</v>
      </c>
      <c r="H19" s="321"/>
      <c r="I19" s="321"/>
      <c r="J19" s="321"/>
      <c r="K19" s="321"/>
      <c r="L19" s="321"/>
    </row>
    <row r="20" spans="1:12" ht="15" customHeight="1">
      <c r="B20" s="321"/>
      <c r="C20" s="321"/>
      <c r="D20" s="321"/>
      <c r="E20" s="321"/>
      <c r="F20" s="321"/>
      <c r="G20" s="119" t="s">
        <v>80</v>
      </c>
      <c r="H20" s="321"/>
      <c r="I20" s="321"/>
      <c r="J20" s="321"/>
      <c r="K20" s="321"/>
      <c r="L20" s="321"/>
    </row>
    <row r="21" spans="1:12">
      <c r="G21" s="61"/>
      <c r="H21" s="61"/>
      <c r="I21" s="61"/>
      <c r="J21" s="61"/>
      <c r="K21" s="61"/>
    </row>
    <row r="22" spans="1:12">
      <c r="G22" s="62" t="s">
        <v>79</v>
      </c>
    </row>
    <row r="24" spans="1:12">
      <c r="D24" s="63"/>
    </row>
    <row r="25" spans="1:12">
      <c r="D25" s="63"/>
    </row>
    <row r="26" spans="1:12">
      <c r="D26" s="63"/>
    </row>
    <row r="27" spans="1:12">
      <c r="D27" s="63"/>
    </row>
    <row r="28" spans="1:12">
      <c r="D28" s="63"/>
    </row>
    <row r="29" spans="1:12">
      <c r="D29" s="63"/>
    </row>
    <row r="30" spans="1:12">
      <c r="D30" s="63"/>
    </row>
    <row r="31" spans="1:12">
      <c r="D31" s="63"/>
    </row>
    <row r="32" spans="1:12">
      <c r="D32" s="63"/>
    </row>
  </sheetData>
  <sheetProtection formatCells="0" formatRows="0" insertRows="0" deleteRows="0"/>
  <mergeCells count="4">
    <mergeCell ref="G3:L3"/>
    <mergeCell ref="A2:F2"/>
    <mergeCell ref="G2:L2"/>
    <mergeCell ref="A3:F3"/>
  </mergeCells>
  <phoneticPr fontId="2" type="noConversion"/>
  <pageMargins left="0.6692913385826772" right="0.6692913385826772" top="0.6692913385826772" bottom="0.6692913385826772" header="0.27559055118110237" footer="0.27559055118110237"/>
  <pageSetup paperSize="9" firstPageNumber="198" orientation="portrait" r:id="rId1"/>
  <headerFooter alignWithMargins="0"/>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3"/>
  <sheetViews>
    <sheetView showGridLines="0" view="pageBreakPreview" zoomScale="85" zoomScaleNormal="120" zoomScaleSheetLayoutView="85" workbookViewId="0">
      <pane xSplit="2" ySplit="6" topLeftCell="C7" activePane="bottomRight" state="frozen"/>
      <selection pane="topRight"/>
      <selection pane="bottomLeft"/>
      <selection pane="bottomRight"/>
    </sheetView>
  </sheetViews>
  <sheetFormatPr defaultRowHeight="12.75"/>
  <cols>
    <col min="1" max="1" width="6.625" style="321" customWidth="1"/>
    <col min="2" max="2" width="17.125" style="321" customWidth="1"/>
    <col min="3" max="3" width="10.625" style="4" customWidth="1"/>
    <col min="4" max="4" width="11.375" style="4" customWidth="1"/>
    <col min="5" max="8" width="10.625" style="4" customWidth="1"/>
    <col min="9" max="9" width="10.375" style="4" customWidth="1"/>
    <col min="10" max="12" width="10.625" style="4" customWidth="1"/>
    <col min="13" max="13" width="13.625" style="4" customWidth="1"/>
    <col min="14" max="14" width="11.125" style="4" customWidth="1"/>
    <col min="15" max="16" width="10.625" style="4" customWidth="1"/>
    <col min="17" max="16384" width="9" style="4"/>
  </cols>
  <sheetData>
    <row r="1" spans="1:17" ht="18" customHeight="1">
      <c r="A1" s="70" t="s">
        <v>291</v>
      </c>
      <c r="B1" s="70"/>
      <c r="C1" s="70"/>
      <c r="D1" s="321"/>
      <c r="E1" s="321"/>
      <c r="F1" s="321"/>
      <c r="G1" s="321"/>
      <c r="H1" s="321"/>
      <c r="I1" s="321"/>
      <c r="J1" s="321"/>
      <c r="K1" s="321"/>
      <c r="L1" s="321"/>
      <c r="M1" s="321"/>
      <c r="N1" s="321"/>
      <c r="O1" s="321"/>
      <c r="P1" s="82" t="s">
        <v>291</v>
      </c>
    </row>
    <row r="2" spans="1:17" s="42" customFormat="1" ht="24.75" customHeight="1">
      <c r="A2" s="326" t="s">
        <v>681</v>
      </c>
      <c r="B2" s="326"/>
      <c r="C2" s="326"/>
      <c r="D2" s="326"/>
      <c r="E2" s="326"/>
      <c r="F2" s="326"/>
      <c r="G2" s="326"/>
      <c r="H2" s="326"/>
      <c r="I2" s="326" t="s">
        <v>113</v>
      </c>
      <c r="J2" s="326"/>
      <c r="K2" s="326"/>
      <c r="L2" s="326"/>
      <c r="M2" s="326"/>
      <c r="N2" s="326"/>
      <c r="O2" s="326"/>
      <c r="P2" s="326"/>
    </row>
    <row r="3" spans="1:17" ht="19.5" customHeight="1">
      <c r="A3" s="340" t="s">
        <v>757</v>
      </c>
      <c r="B3" s="340"/>
      <c r="C3" s="340"/>
      <c r="D3" s="340"/>
      <c r="E3" s="340"/>
      <c r="F3" s="340"/>
      <c r="G3" s="340"/>
      <c r="H3" s="340"/>
      <c r="I3" s="340" t="s">
        <v>77</v>
      </c>
      <c r="J3" s="340"/>
      <c r="K3" s="340"/>
      <c r="L3" s="340"/>
      <c r="M3" s="340"/>
      <c r="N3" s="340"/>
      <c r="O3" s="340"/>
      <c r="P3" s="340"/>
    </row>
    <row r="4" spans="1:17" ht="15" customHeight="1" thickBot="1">
      <c r="A4" s="322"/>
      <c r="B4" s="322"/>
      <c r="C4" s="78"/>
      <c r="D4" s="78"/>
      <c r="E4" s="78"/>
      <c r="F4" s="78"/>
      <c r="G4" s="78"/>
      <c r="H4" s="77" t="s">
        <v>298</v>
      </c>
      <c r="I4" s="78"/>
      <c r="J4" s="78"/>
      <c r="K4" s="78"/>
      <c r="L4" s="321"/>
      <c r="M4" s="115"/>
      <c r="N4" s="115"/>
      <c r="O4" s="115"/>
      <c r="P4" s="77" t="s">
        <v>2</v>
      </c>
    </row>
    <row r="5" spans="1:17" ht="34.5" customHeight="1">
      <c r="A5" s="342" t="s">
        <v>625</v>
      </c>
      <c r="B5" s="343"/>
      <c r="C5" s="122" t="s">
        <v>596</v>
      </c>
      <c r="D5" s="296" t="s">
        <v>626</v>
      </c>
      <c r="E5" s="298" t="s">
        <v>460</v>
      </c>
      <c r="F5" s="298" t="s">
        <v>461</v>
      </c>
      <c r="G5" s="298" t="s">
        <v>515</v>
      </c>
      <c r="H5" s="116" t="s">
        <v>516</v>
      </c>
      <c r="I5" s="296" t="s">
        <v>517</v>
      </c>
      <c r="J5" s="116" t="s">
        <v>518</v>
      </c>
      <c r="K5" s="298" t="s">
        <v>520</v>
      </c>
      <c r="L5" s="298" t="s">
        <v>521</v>
      </c>
      <c r="M5" s="298" t="s">
        <v>635</v>
      </c>
      <c r="N5" s="298" t="s">
        <v>636</v>
      </c>
      <c r="O5" s="298" t="s">
        <v>479</v>
      </c>
      <c r="P5" s="298" t="s">
        <v>480</v>
      </c>
    </row>
    <row r="6" spans="1:17" s="7" customFormat="1" ht="54.95" customHeight="1" thickBot="1">
      <c r="A6" s="341" t="s">
        <v>76</v>
      </c>
      <c r="B6" s="328"/>
      <c r="C6" s="97" t="s">
        <v>3</v>
      </c>
      <c r="D6" s="97" t="s">
        <v>112</v>
      </c>
      <c r="E6" s="302" t="s">
        <v>111</v>
      </c>
      <c r="F6" s="302" t="s">
        <v>110</v>
      </c>
      <c r="G6" s="302" t="s">
        <v>109</v>
      </c>
      <c r="H6" s="302" t="s">
        <v>108</v>
      </c>
      <c r="I6" s="97" t="s">
        <v>107</v>
      </c>
      <c r="J6" s="302" t="s">
        <v>106</v>
      </c>
      <c r="K6" s="302" t="s">
        <v>105</v>
      </c>
      <c r="L6" s="302" t="s">
        <v>104</v>
      </c>
      <c r="M6" s="302" t="s">
        <v>103</v>
      </c>
      <c r="N6" s="302" t="s">
        <v>102</v>
      </c>
      <c r="O6" s="302" t="s">
        <v>101</v>
      </c>
      <c r="P6" s="302" t="s">
        <v>100</v>
      </c>
    </row>
    <row r="7" spans="1:17" s="5" customFormat="1" ht="26.25" customHeight="1">
      <c r="A7" s="78" t="s">
        <v>599</v>
      </c>
      <c r="B7" s="120" t="s">
        <v>597</v>
      </c>
      <c r="C7" s="48">
        <v>45882632</v>
      </c>
      <c r="D7" s="47">
        <v>374065</v>
      </c>
      <c r="E7" s="47">
        <v>796158</v>
      </c>
      <c r="F7" s="47">
        <v>3273231</v>
      </c>
      <c r="G7" s="47">
        <v>519254</v>
      </c>
      <c r="H7" s="47">
        <v>20604040</v>
      </c>
      <c r="I7" s="47" t="s">
        <v>16</v>
      </c>
      <c r="J7" s="47">
        <v>328049</v>
      </c>
      <c r="K7" s="47">
        <v>1749952</v>
      </c>
      <c r="L7" s="47">
        <v>88085</v>
      </c>
      <c r="M7" s="47">
        <v>1824525</v>
      </c>
      <c r="N7" s="47">
        <v>806667</v>
      </c>
      <c r="O7" s="47">
        <v>163654</v>
      </c>
      <c r="P7" s="47">
        <v>377438</v>
      </c>
      <c r="Q7" s="14"/>
    </row>
    <row r="8" spans="1:17" s="5" customFormat="1" ht="26.25" customHeight="1">
      <c r="A8" s="78">
        <v>2007</v>
      </c>
      <c r="B8" s="120" t="s">
        <v>598</v>
      </c>
      <c r="C8" s="48">
        <v>45882632</v>
      </c>
      <c r="D8" s="47">
        <v>374065</v>
      </c>
      <c r="E8" s="47">
        <v>797743</v>
      </c>
      <c r="F8" s="47">
        <v>3296495</v>
      </c>
      <c r="G8" s="47">
        <v>519254</v>
      </c>
      <c r="H8" s="47">
        <v>20631258</v>
      </c>
      <c r="I8" s="47" t="s">
        <v>16</v>
      </c>
      <c r="J8" s="47">
        <v>334064</v>
      </c>
      <c r="K8" s="47">
        <v>1753717</v>
      </c>
      <c r="L8" s="47">
        <v>88085</v>
      </c>
      <c r="M8" s="47">
        <v>1825262</v>
      </c>
      <c r="N8" s="47">
        <v>826667</v>
      </c>
      <c r="O8" s="47">
        <v>163654</v>
      </c>
      <c r="P8" s="47">
        <v>377438</v>
      </c>
      <c r="Q8" s="14"/>
    </row>
    <row r="9" spans="1:17" s="5" customFormat="1" ht="26.25" customHeight="1">
      <c r="A9" s="78" t="s">
        <v>600</v>
      </c>
      <c r="B9" s="120" t="s">
        <v>597</v>
      </c>
      <c r="C9" s="48">
        <v>49605121</v>
      </c>
      <c r="D9" s="47">
        <v>359098</v>
      </c>
      <c r="E9" s="47">
        <v>1065646</v>
      </c>
      <c r="F9" s="47">
        <v>2839004</v>
      </c>
      <c r="G9" s="37">
        <v>1018735</v>
      </c>
      <c r="H9" s="37">
        <v>19305596</v>
      </c>
      <c r="I9" s="47" t="s">
        <v>16</v>
      </c>
      <c r="J9" s="37">
        <v>353441</v>
      </c>
      <c r="K9" s="37">
        <v>2597822</v>
      </c>
      <c r="L9" s="37">
        <v>100297</v>
      </c>
      <c r="M9" s="37">
        <v>3668721</v>
      </c>
      <c r="N9" s="37">
        <v>772371</v>
      </c>
      <c r="O9" s="37">
        <v>175388</v>
      </c>
      <c r="P9" s="37">
        <v>411071</v>
      </c>
    </row>
    <row r="10" spans="1:17" s="5" customFormat="1" ht="26.25" customHeight="1">
      <c r="A10" s="78">
        <v>2008</v>
      </c>
      <c r="B10" s="120" t="s">
        <v>598</v>
      </c>
      <c r="C10" s="48">
        <v>49605121</v>
      </c>
      <c r="D10" s="47">
        <v>359125</v>
      </c>
      <c r="E10" s="47">
        <v>1069904</v>
      </c>
      <c r="F10" s="47">
        <v>2841602</v>
      </c>
      <c r="G10" s="47">
        <v>1019199</v>
      </c>
      <c r="H10" s="47">
        <v>19334413</v>
      </c>
      <c r="I10" s="47" t="s">
        <v>16</v>
      </c>
      <c r="J10" s="47">
        <v>358917</v>
      </c>
      <c r="K10" s="47">
        <v>2597822</v>
      </c>
      <c r="L10" s="47">
        <v>105297</v>
      </c>
      <c r="M10" s="47">
        <v>3670721</v>
      </c>
      <c r="N10" s="47">
        <v>772371</v>
      </c>
      <c r="O10" s="47">
        <v>175388</v>
      </c>
      <c r="P10" s="47">
        <v>412498</v>
      </c>
    </row>
    <row r="11" spans="1:17" s="5" customFormat="1" ht="26.25" customHeight="1">
      <c r="A11" s="78" t="s">
        <v>601</v>
      </c>
      <c r="B11" s="120" t="s">
        <v>597</v>
      </c>
      <c r="C11" s="48">
        <v>52380187</v>
      </c>
      <c r="D11" s="47">
        <v>424063</v>
      </c>
      <c r="E11" s="47">
        <v>851186</v>
      </c>
      <c r="F11" s="47">
        <v>3291512</v>
      </c>
      <c r="G11" s="37">
        <v>511231</v>
      </c>
      <c r="H11" s="37">
        <v>22107889</v>
      </c>
      <c r="I11" s="47" t="s">
        <v>16</v>
      </c>
      <c r="J11" s="37">
        <v>1463351</v>
      </c>
      <c r="K11" s="37">
        <v>1307384</v>
      </c>
      <c r="L11" s="37">
        <v>108088</v>
      </c>
      <c r="M11" s="37">
        <v>2266356</v>
      </c>
      <c r="N11" s="37">
        <v>1001542</v>
      </c>
      <c r="O11" s="37">
        <v>173975</v>
      </c>
      <c r="P11" s="37">
        <v>674430</v>
      </c>
    </row>
    <row r="12" spans="1:17" s="5" customFormat="1" ht="26.25" customHeight="1">
      <c r="A12" s="78">
        <v>2009</v>
      </c>
      <c r="B12" s="120" t="s">
        <v>598</v>
      </c>
      <c r="C12" s="48">
        <v>52380187</v>
      </c>
      <c r="D12" s="47">
        <v>424063</v>
      </c>
      <c r="E12" s="47">
        <v>853226</v>
      </c>
      <c r="F12" s="47">
        <v>3299955</v>
      </c>
      <c r="G12" s="47">
        <v>511231</v>
      </c>
      <c r="H12" s="47">
        <v>22253638</v>
      </c>
      <c r="I12" s="47" t="s">
        <v>16</v>
      </c>
      <c r="J12" s="47">
        <v>1467171</v>
      </c>
      <c r="K12" s="47">
        <v>1311481</v>
      </c>
      <c r="L12" s="47">
        <v>108088</v>
      </c>
      <c r="M12" s="47">
        <v>2268156</v>
      </c>
      <c r="N12" s="47">
        <v>1002642</v>
      </c>
      <c r="O12" s="47">
        <v>173975</v>
      </c>
      <c r="P12" s="47">
        <v>674470</v>
      </c>
    </row>
    <row r="13" spans="1:17" s="5" customFormat="1" ht="26.25" customHeight="1">
      <c r="A13" s="78" t="s">
        <v>602</v>
      </c>
      <c r="B13" s="120" t="s">
        <v>597</v>
      </c>
      <c r="C13" s="48">
        <v>52853002</v>
      </c>
      <c r="D13" s="47">
        <v>377107</v>
      </c>
      <c r="E13" s="47">
        <v>935766</v>
      </c>
      <c r="F13" s="47">
        <v>3529759</v>
      </c>
      <c r="G13" s="37">
        <v>1009877</v>
      </c>
      <c r="H13" s="37">
        <v>21625752</v>
      </c>
      <c r="I13" s="47" t="s">
        <v>16</v>
      </c>
      <c r="J13" s="37">
        <v>431911</v>
      </c>
      <c r="K13" s="37">
        <v>2183784</v>
      </c>
      <c r="L13" s="37">
        <v>112879</v>
      </c>
      <c r="M13" s="37">
        <v>2554223</v>
      </c>
      <c r="N13" s="37">
        <v>881236</v>
      </c>
      <c r="O13" s="37">
        <v>173137</v>
      </c>
      <c r="P13" s="37">
        <v>633818</v>
      </c>
    </row>
    <row r="14" spans="1:17" s="5" customFormat="1" ht="26.25" customHeight="1">
      <c r="A14" s="78">
        <v>2010</v>
      </c>
      <c r="B14" s="120" t="s">
        <v>598</v>
      </c>
      <c r="C14" s="48">
        <v>52853002</v>
      </c>
      <c r="D14" s="47">
        <v>377107</v>
      </c>
      <c r="E14" s="47">
        <v>936266</v>
      </c>
      <c r="F14" s="47">
        <v>3532299</v>
      </c>
      <c r="G14" s="47">
        <v>1010327</v>
      </c>
      <c r="H14" s="47">
        <v>21655881</v>
      </c>
      <c r="I14" s="47" t="s">
        <v>16</v>
      </c>
      <c r="J14" s="47">
        <v>444120</v>
      </c>
      <c r="K14" s="47">
        <v>2184204</v>
      </c>
      <c r="L14" s="47">
        <v>113139</v>
      </c>
      <c r="M14" s="47">
        <v>2555723</v>
      </c>
      <c r="N14" s="47">
        <v>881236</v>
      </c>
      <c r="O14" s="47">
        <v>173137</v>
      </c>
      <c r="P14" s="47">
        <v>633818</v>
      </c>
    </row>
    <row r="15" spans="1:17" s="5" customFormat="1" ht="26.25" customHeight="1">
      <c r="A15" s="78" t="s">
        <v>637</v>
      </c>
      <c r="B15" s="120" t="s">
        <v>597</v>
      </c>
      <c r="C15" s="48">
        <v>62105000</v>
      </c>
      <c r="D15" s="47">
        <v>646803</v>
      </c>
      <c r="E15" s="47">
        <v>561862</v>
      </c>
      <c r="F15" s="47">
        <v>3682810</v>
      </c>
      <c r="G15" s="47">
        <v>606640</v>
      </c>
      <c r="H15" s="47">
        <v>22528063</v>
      </c>
      <c r="I15" s="47" t="s">
        <v>16</v>
      </c>
      <c r="J15" s="47">
        <v>589813</v>
      </c>
      <c r="K15" s="47">
        <v>3836942</v>
      </c>
      <c r="L15" s="47">
        <v>234145</v>
      </c>
      <c r="M15" s="47">
        <v>3083792</v>
      </c>
      <c r="N15" s="47">
        <v>629232</v>
      </c>
      <c r="O15" s="47">
        <v>6614208</v>
      </c>
      <c r="P15" s="47">
        <v>338510</v>
      </c>
    </row>
    <row r="16" spans="1:17" s="5" customFormat="1" ht="26.25" customHeight="1">
      <c r="A16" s="78">
        <v>2011</v>
      </c>
      <c r="B16" s="120" t="s">
        <v>598</v>
      </c>
      <c r="C16" s="38">
        <v>62105000</v>
      </c>
      <c r="D16" s="47">
        <v>646803</v>
      </c>
      <c r="E16" s="47">
        <v>566051</v>
      </c>
      <c r="F16" s="47">
        <v>3686962</v>
      </c>
      <c r="G16" s="47">
        <v>607140</v>
      </c>
      <c r="H16" s="47">
        <v>22628613</v>
      </c>
      <c r="I16" s="47" t="s">
        <v>16</v>
      </c>
      <c r="J16" s="47">
        <v>599213</v>
      </c>
      <c r="K16" s="47">
        <v>3839742</v>
      </c>
      <c r="L16" s="47">
        <v>234145</v>
      </c>
      <c r="M16" s="47">
        <v>3083792</v>
      </c>
      <c r="N16" s="47">
        <v>629232</v>
      </c>
      <c r="O16" s="47">
        <v>6614208</v>
      </c>
      <c r="P16" s="47">
        <v>338510</v>
      </c>
    </row>
    <row r="17" spans="1:16" s="5" customFormat="1" ht="26.25" customHeight="1">
      <c r="A17" s="78" t="s">
        <v>638</v>
      </c>
      <c r="B17" s="120" t="s">
        <v>597</v>
      </c>
      <c r="C17" s="48">
        <v>62152000</v>
      </c>
      <c r="D17" s="47">
        <v>656435</v>
      </c>
      <c r="E17" s="47">
        <v>642915</v>
      </c>
      <c r="F17" s="47">
        <v>3441951</v>
      </c>
      <c r="G17" s="47">
        <v>613380</v>
      </c>
      <c r="H17" s="47">
        <v>22992542</v>
      </c>
      <c r="I17" s="47" t="s">
        <v>16</v>
      </c>
      <c r="J17" s="47">
        <v>668461</v>
      </c>
      <c r="K17" s="47">
        <v>2514830</v>
      </c>
      <c r="L17" s="47">
        <v>354343</v>
      </c>
      <c r="M17" s="47">
        <v>3730224</v>
      </c>
      <c r="N17" s="47">
        <v>523818</v>
      </c>
      <c r="O17" s="47">
        <v>2322998</v>
      </c>
      <c r="P17" s="47">
        <v>442132</v>
      </c>
    </row>
    <row r="18" spans="1:16" s="5" customFormat="1" ht="26.25" customHeight="1">
      <c r="A18" s="78">
        <v>2012</v>
      </c>
      <c r="B18" s="120" t="s">
        <v>598</v>
      </c>
      <c r="C18" s="48">
        <v>62152000</v>
      </c>
      <c r="D18" s="47">
        <v>656435</v>
      </c>
      <c r="E18" s="47">
        <v>644915</v>
      </c>
      <c r="F18" s="47">
        <v>3443694</v>
      </c>
      <c r="G18" s="47">
        <v>615913</v>
      </c>
      <c r="H18" s="47">
        <v>23118399</v>
      </c>
      <c r="I18" s="47" t="s">
        <v>16</v>
      </c>
      <c r="J18" s="47">
        <v>677766</v>
      </c>
      <c r="K18" s="47">
        <v>2573445</v>
      </c>
      <c r="L18" s="47">
        <v>354343</v>
      </c>
      <c r="M18" s="47">
        <v>3730224</v>
      </c>
      <c r="N18" s="47">
        <v>523818</v>
      </c>
      <c r="O18" s="47">
        <v>2322998</v>
      </c>
      <c r="P18" s="47">
        <v>442132</v>
      </c>
    </row>
    <row r="19" spans="1:16" s="5" customFormat="1" ht="26.25" customHeight="1">
      <c r="A19" s="78" t="s">
        <v>639</v>
      </c>
      <c r="B19" s="120" t="s">
        <v>597</v>
      </c>
      <c r="C19" s="48">
        <v>62928000</v>
      </c>
      <c r="D19" s="47">
        <v>648908</v>
      </c>
      <c r="E19" s="47">
        <v>730181</v>
      </c>
      <c r="F19" s="47">
        <v>3672703</v>
      </c>
      <c r="G19" s="47">
        <v>636973</v>
      </c>
      <c r="H19" s="47">
        <v>23948067</v>
      </c>
      <c r="I19" s="47" t="s">
        <v>16</v>
      </c>
      <c r="J19" s="47">
        <v>1069129</v>
      </c>
      <c r="K19" s="47">
        <v>2122323</v>
      </c>
      <c r="L19" s="47">
        <v>334738</v>
      </c>
      <c r="M19" s="47">
        <v>6125129</v>
      </c>
      <c r="N19" s="47">
        <v>498620</v>
      </c>
      <c r="O19" s="47">
        <v>1285161</v>
      </c>
      <c r="P19" s="47">
        <v>490682</v>
      </c>
    </row>
    <row r="20" spans="1:16" s="5" customFormat="1" ht="26.25" customHeight="1">
      <c r="A20" s="78">
        <v>2013</v>
      </c>
      <c r="B20" s="120" t="s">
        <v>598</v>
      </c>
      <c r="C20" s="48">
        <v>62928000</v>
      </c>
      <c r="D20" s="47">
        <v>648908</v>
      </c>
      <c r="E20" s="47">
        <v>730181</v>
      </c>
      <c r="F20" s="47">
        <v>3672703</v>
      </c>
      <c r="G20" s="47">
        <v>641387</v>
      </c>
      <c r="H20" s="47">
        <v>23948067</v>
      </c>
      <c r="I20" s="47" t="s">
        <v>16</v>
      </c>
      <c r="J20" s="47">
        <v>1083429</v>
      </c>
      <c r="K20" s="47">
        <v>2135067</v>
      </c>
      <c r="L20" s="47">
        <v>334738</v>
      </c>
      <c r="M20" s="47">
        <v>6125129</v>
      </c>
      <c r="N20" s="47">
        <v>500263</v>
      </c>
      <c r="O20" s="47">
        <v>1285161</v>
      </c>
      <c r="P20" s="47">
        <v>490682</v>
      </c>
    </row>
    <row r="21" spans="1:16" s="5" customFormat="1" ht="26.25" customHeight="1">
      <c r="A21" s="78" t="s">
        <v>640</v>
      </c>
      <c r="B21" s="120" t="s">
        <v>597</v>
      </c>
      <c r="C21" s="48">
        <v>70276450</v>
      </c>
      <c r="D21" s="47">
        <v>639190</v>
      </c>
      <c r="E21" s="47">
        <v>678781</v>
      </c>
      <c r="F21" s="47">
        <v>4233327</v>
      </c>
      <c r="G21" s="47">
        <v>684655</v>
      </c>
      <c r="H21" s="47">
        <v>27010872</v>
      </c>
      <c r="I21" s="47" t="s">
        <v>16</v>
      </c>
      <c r="J21" s="47">
        <v>2357394</v>
      </c>
      <c r="K21" s="47">
        <v>3087182</v>
      </c>
      <c r="L21" s="47">
        <v>335243</v>
      </c>
      <c r="M21" s="47">
        <v>6712812</v>
      </c>
      <c r="N21" s="47">
        <v>645353</v>
      </c>
      <c r="O21" s="47">
        <v>1251186</v>
      </c>
      <c r="P21" s="47">
        <v>501998</v>
      </c>
    </row>
    <row r="22" spans="1:16" s="5" customFormat="1" ht="26.25" customHeight="1">
      <c r="A22" s="78">
        <v>2014</v>
      </c>
      <c r="B22" s="120" t="s">
        <v>598</v>
      </c>
      <c r="C22" s="48">
        <v>70276450</v>
      </c>
      <c r="D22" s="47">
        <v>639190</v>
      </c>
      <c r="E22" s="47">
        <v>678781</v>
      </c>
      <c r="F22" s="47">
        <v>4236647</v>
      </c>
      <c r="G22" s="47">
        <v>684655</v>
      </c>
      <c r="H22" s="47">
        <v>27010872</v>
      </c>
      <c r="I22" s="47" t="s">
        <v>16</v>
      </c>
      <c r="J22" s="47">
        <v>2360394</v>
      </c>
      <c r="K22" s="47">
        <v>3097447</v>
      </c>
      <c r="L22" s="47">
        <v>335243</v>
      </c>
      <c r="M22" s="47">
        <v>6712812</v>
      </c>
      <c r="N22" s="47">
        <v>646763</v>
      </c>
      <c r="O22" s="47">
        <v>1251186</v>
      </c>
      <c r="P22" s="47">
        <v>501998</v>
      </c>
    </row>
    <row r="23" spans="1:16" s="5" customFormat="1" ht="26.25" customHeight="1">
      <c r="A23" s="78" t="s">
        <v>641</v>
      </c>
      <c r="B23" s="72" t="s">
        <v>597</v>
      </c>
      <c r="C23" s="48">
        <v>91781295</v>
      </c>
      <c r="D23" s="47">
        <v>657107</v>
      </c>
      <c r="E23" s="47">
        <v>1020000</v>
      </c>
      <c r="F23" s="47">
        <v>7731549</v>
      </c>
      <c r="G23" s="47">
        <v>766454</v>
      </c>
      <c r="H23" s="47">
        <v>28604474</v>
      </c>
      <c r="I23" s="47" t="s">
        <v>16</v>
      </c>
      <c r="J23" s="47">
        <v>3487231</v>
      </c>
      <c r="K23" s="47">
        <v>3083897</v>
      </c>
      <c r="L23" s="47">
        <v>5406603</v>
      </c>
      <c r="M23" s="47">
        <v>6094240</v>
      </c>
      <c r="N23" s="47">
        <v>870746</v>
      </c>
      <c r="O23" s="47">
        <v>1287569</v>
      </c>
      <c r="P23" s="47">
        <v>463684</v>
      </c>
    </row>
    <row r="24" spans="1:16" s="5" customFormat="1" ht="26.25" customHeight="1">
      <c r="A24" s="78">
        <v>2015</v>
      </c>
      <c r="B24" s="72" t="s">
        <v>598</v>
      </c>
      <c r="C24" s="38">
        <v>91781295</v>
      </c>
      <c r="D24" s="47">
        <v>657107</v>
      </c>
      <c r="E24" s="47">
        <v>1020532</v>
      </c>
      <c r="F24" s="47">
        <v>7742938</v>
      </c>
      <c r="G24" s="47">
        <v>766454</v>
      </c>
      <c r="H24" s="47">
        <v>28604474</v>
      </c>
      <c r="I24" s="47" t="s">
        <v>16</v>
      </c>
      <c r="J24" s="37">
        <v>3488731</v>
      </c>
      <c r="K24" s="47">
        <v>3148517</v>
      </c>
      <c r="L24" s="47">
        <v>5406603</v>
      </c>
      <c r="M24" s="47">
        <v>6147408</v>
      </c>
      <c r="N24" s="47">
        <v>887246</v>
      </c>
      <c r="O24" s="47">
        <v>1287569</v>
      </c>
      <c r="P24" s="47">
        <v>463684</v>
      </c>
    </row>
    <row r="25" spans="1:16" s="5" customFormat="1" ht="26.25" customHeight="1">
      <c r="A25" s="78" t="s">
        <v>697</v>
      </c>
      <c r="B25" s="72" t="s">
        <v>597</v>
      </c>
      <c r="C25" s="48">
        <v>94750765</v>
      </c>
      <c r="D25" s="47">
        <v>679628</v>
      </c>
      <c r="E25" s="47">
        <v>908683</v>
      </c>
      <c r="F25" s="47">
        <v>8290222</v>
      </c>
      <c r="G25" s="47">
        <v>779127</v>
      </c>
      <c r="H25" s="47">
        <v>32413072</v>
      </c>
      <c r="I25" s="47" t="s">
        <v>16</v>
      </c>
      <c r="J25" s="47">
        <v>3491250</v>
      </c>
      <c r="K25" s="47">
        <v>3492315</v>
      </c>
      <c r="L25" s="47">
        <v>7003190</v>
      </c>
      <c r="M25" s="47">
        <v>5691929</v>
      </c>
      <c r="N25" s="47">
        <v>956118</v>
      </c>
      <c r="O25" s="47">
        <v>1289771</v>
      </c>
      <c r="P25" s="47">
        <v>510428</v>
      </c>
    </row>
    <row r="26" spans="1:16" s="5" customFormat="1" ht="26.25" customHeight="1">
      <c r="A26" s="78">
        <v>2016</v>
      </c>
      <c r="B26" s="120" t="s">
        <v>598</v>
      </c>
      <c r="C26" s="252">
        <f>SUM(D26:P26,'6-4續1'!C26:Q26)</f>
        <v>94750765</v>
      </c>
      <c r="D26" s="47">
        <v>679628</v>
      </c>
      <c r="E26" s="47">
        <v>908683</v>
      </c>
      <c r="F26" s="47">
        <v>8297089.648</v>
      </c>
      <c r="G26" s="47">
        <v>780591.15700000001</v>
      </c>
      <c r="H26" s="47">
        <v>32413072</v>
      </c>
      <c r="I26" s="47" t="s">
        <v>702</v>
      </c>
      <c r="J26" s="47">
        <v>3492650</v>
      </c>
      <c r="K26" s="47">
        <v>3492315</v>
      </c>
      <c r="L26" s="47">
        <v>7003190</v>
      </c>
      <c r="M26" s="47">
        <v>5724427</v>
      </c>
      <c r="N26" s="47">
        <v>964724</v>
      </c>
      <c r="O26" s="47">
        <v>1289771</v>
      </c>
      <c r="P26" s="47">
        <v>510428</v>
      </c>
    </row>
    <row r="27" spans="1:16" s="5" customFormat="1" ht="26.25" customHeight="1">
      <c r="A27" s="78" t="s">
        <v>698</v>
      </c>
      <c r="B27" s="72" t="s">
        <v>633</v>
      </c>
      <c r="C27" s="252">
        <f>SUM(D27:P27,'6-4續1'!C27:Q27)</f>
        <v>102234389</v>
      </c>
      <c r="D27" s="47">
        <v>658787</v>
      </c>
      <c r="E27" s="47">
        <v>907940</v>
      </c>
      <c r="F27" s="47">
        <v>8907473</v>
      </c>
      <c r="G27" s="47">
        <v>788699</v>
      </c>
      <c r="H27" s="47">
        <v>32878563</v>
      </c>
      <c r="I27" s="47" t="s">
        <v>702</v>
      </c>
      <c r="J27" s="47">
        <v>3971308</v>
      </c>
      <c r="K27" s="47">
        <v>4861792</v>
      </c>
      <c r="L27" s="47">
        <v>7314921</v>
      </c>
      <c r="M27" s="47">
        <v>8094934</v>
      </c>
      <c r="N27" s="47">
        <v>1297088</v>
      </c>
      <c r="O27" s="47">
        <v>1318877</v>
      </c>
      <c r="P27" s="47">
        <v>611165</v>
      </c>
    </row>
    <row r="28" spans="1:16" s="5" customFormat="1" ht="26.25" customHeight="1" thickBot="1">
      <c r="A28" s="77">
        <v>2017</v>
      </c>
      <c r="B28" s="121" t="s">
        <v>634</v>
      </c>
      <c r="C28" s="253" t="s">
        <v>64</v>
      </c>
      <c r="D28" s="68" t="s">
        <v>64</v>
      </c>
      <c r="E28" s="68" t="s">
        <v>64</v>
      </c>
      <c r="F28" s="68" t="s">
        <v>64</v>
      </c>
      <c r="G28" s="68" t="s">
        <v>64</v>
      </c>
      <c r="H28" s="68" t="s">
        <v>64</v>
      </c>
      <c r="I28" s="68" t="s">
        <v>64</v>
      </c>
      <c r="J28" s="68" t="s">
        <v>64</v>
      </c>
      <c r="K28" s="68" t="s">
        <v>64</v>
      </c>
      <c r="L28" s="68" t="s">
        <v>64</v>
      </c>
      <c r="M28" s="68" t="s">
        <v>64</v>
      </c>
      <c r="N28" s="68" t="s">
        <v>64</v>
      </c>
      <c r="O28" s="68" t="s">
        <v>64</v>
      </c>
      <c r="P28" s="68" t="s">
        <v>64</v>
      </c>
    </row>
    <row r="29" spans="1:16" s="321" customFormat="1" ht="15" customHeight="1">
      <c r="A29" s="85" t="s">
        <v>663</v>
      </c>
      <c r="I29" s="100" t="s">
        <v>99</v>
      </c>
    </row>
    <row r="30" spans="1:16" s="321" customFormat="1" ht="15" customHeight="1">
      <c r="A30" s="86" t="s">
        <v>664</v>
      </c>
      <c r="I30" s="100" t="s">
        <v>98</v>
      </c>
    </row>
    <row r="31" spans="1:16" s="321" customFormat="1" ht="15" customHeight="1">
      <c r="I31" s="112" t="s">
        <v>97</v>
      </c>
    </row>
    <row r="32" spans="1:16" s="321" customFormat="1"/>
    <row r="33" s="321" customFormat="1"/>
  </sheetData>
  <sheetProtection formatCells="0" formatRows="0" insertRows="0" deleteRows="0"/>
  <mergeCells count="6">
    <mergeCell ref="I2:P2"/>
    <mergeCell ref="A3:H3"/>
    <mergeCell ref="I3:P3"/>
    <mergeCell ref="A6:B6"/>
    <mergeCell ref="A5:B5"/>
    <mergeCell ref="A2:H2"/>
  </mergeCells>
  <phoneticPr fontId="2" type="noConversion"/>
  <pageMargins left="0.6692913385826772" right="0.6692913385826772" top="0.6692913385826772" bottom="0.6692913385826772" header="0.27559055118110237" footer="0.27559055118110237"/>
  <pageSetup paperSize="9" firstPageNumber="20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8"/>
  <sheetViews>
    <sheetView showGridLines="0" view="pageBreakPreview" zoomScale="85" zoomScaleNormal="120" zoomScaleSheetLayoutView="85" workbookViewId="0">
      <pane xSplit="2" ySplit="6" topLeftCell="C10" activePane="bottomRight" state="frozen"/>
      <selection pane="topRight"/>
      <selection pane="bottomLeft"/>
      <selection pane="bottomRight"/>
    </sheetView>
  </sheetViews>
  <sheetFormatPr defaultRowHeight="12.75"/>
  <cols>
    <col min="1" max="1" width="6.625" style="320" customWidth="1"/>
    <col min="2" max="2" width="17.125" style="320" customWidth="1"/>
    <col min="3" max="7" width="10.625" style="32" customWidth="1"/>
    <col min="8" max="9" width="11.125" style="32" customWidth="1"/>
    <col min="10" max="10" width="9.125" style="32" customWidth="1"/>
    <col min="11" max="11" width="8.625" style="32" customWidth="1"/>
    <col min="12" max="15" width="9.125" style="32" customWidth="1"/>
    <col min="16" max="17" width="8.625" style="32" customWidth="1"/>
    <col min="18" max="16384" width="9" style="32"/>
  </cols>
  <sheetData>
    <row r="1" spans="1:17" ht="18" customHeight="1">
      <c r="A1" s="70" t="s">
        <v>291</v>
      </c>
      <c r="B1" s="100"/>
      <c r="C1" s="100"/>
      <c r="D1" s="320"/>
      <c r="E1" s="320"/>
      <c r="F1" s="320"/>
      <c r="G1" s="320"/>
      <c r="H1" s="320"/>
      <c r="I1" s="320"/>
      <c r="J1" s="320"/>
      <c r="K1" s="320"/>
      <c r="L1" s="320"/>
      <c r="M1" s="320"/>
      <c r="N1" s="320"/>
      <c r="O1" s="320"/>
      <c r="P1" s="70"/>
      <c r="Q1" s="82" t="s">
        <v>0</v>
      </c>
    </row>
    <row r="2" spans="1:17" s="43" customFormat="1" ht="24.75" customHeight="1">
      <c r="A2" s="337" t="s">
        <v>682</v>
      </c>
      <c r="B2" s="337"/>
      <c r="C2" s="337"/>
      <c r="D2" s="337"/>
      <c r="E2" s="337"/>
      <c r="F2" s="337"/>
      <c r="G2" s="337"/>
      <c r="H2" s="326"/>
      <c r="I2" s="346" t="s">
        <v>701</v>
      </c>
      <c r="J2" s="330"/>
      <c r="K2" s="330"/>
      <c r="L2" s="330"/>
      <c r="M2" s="330"/>
      <c r="N2" s="330"/>
      <c r="O2" s="330"/>
      <c r="P2" s="330"/>
      <c r="Q2" s="330"/>
    </row>
    <row r="3" spans="1:17" ht="19.5" customHeight="1">
      <c r="A3" s="336" t="s">
        <v>757</v>
      </c>
      <c r="B3" s="336"/>
      <c r="C3" s="336"/>
      <c r="D3" s="336"/>
      <c r="E3" s="336"/>
      <c r="F3" s="336"/>
      <c r="G3" s="336"/>
      <c r="H3" s="340"/>
      <c r="I3" s="336" t="s">
        <v>77</v>
      </c>
      <c r="J3" s="340"/>
      <c r="K3" s="340"/>
      <c r="L3" s="340"/>
      <c r="M3" s="340"/>
      <c r="N3" s="340"/>
      <c r="O3" s="340"/>
      <c r="P3" s="340"/>
      <c r="Q3" s="340"/>
    </row>
    <row r="4" spans="1:17" ht="15" customHeight="1" thickBot="1">
      <c r="A4" s="101"/>
      <c r="B4" s="101"/>
      <c r="C4" s="102"/>
      <c r="D4" s="102"/>
      <c r="E4" s="102"/>
      <c r="F4" s="102"/>
      <c r="G4" s="320"/>
      <c r="H4" s="104" t="s">
        <v>298</v>
      </c>
      <c r="I4" s="320"/>
      <c r="J4" s="102"/>
      <c r="K4" s="102"/>
      <c r="L4" s="102"/>
      <c r="M4" s="320"/>
      <c r="N4" s="106"/>
      <c r="O4" s="106"/>
      <c r="P4" s="106"/>
      <c r="Q4" s="104" t="s">
        <v>2</v>
      </c>
    </row>
    <row r="5" spans="1:17" s="33" customFormat="1" ht="34.5" customHeight="1">
      <c r="A5" s="344" t="s">
        <v>625</v>
      </c>
      <c r="B5" s="345"/>
      <c r="C5" s="125" t="s">
        <v>481</v>
      </c>
      <c r="D5" s="299" t="s">
        <v>675</v>
      </c>
      <c r="E5" s="299" t="s">
        <v>511</v>
      </c>
      <c r="F5" s="299" t="s">
        <v>482</v>
      </c>
      <c r="G5" s="299" t="s">
        <v>483</v>
      </c>
      <c r="H5" s="108" t="s">
        <v>513</v>
      </c>
      <c r="I5" s="108" t="s">
        <v>676</v>
      </c>
      <c r="J5" s="299" t="s">
        <v>677</v>
      </c>
      <c r="K5" s="299" t="s">
        <v>503</v>
      </c>
      <c r="L5" s="299" t="s">
        <v>504</v>
      </c>
      <c r="M5" s="299" t="s">
        <v>506</v>
      </c>
      <c r="N5" s="299" t="s">
        <v>507</v>
      </c>
      <c r="O5" s="299" t="s">
        <v>678</v>
      </c>
      <c r="P5" s="299" t="s">
        <v>508</v>
      </c>
      <c r="Q5" s="126" t="s">
        <v>674</v>
      </c>
    </row>
    <row r="6" spans="1:17" s="40" customFormat="1" ht="54.95" customHeight="1" thickBot="1">
      <c r="A6" s="334" t="s">
        <v>76</v>
      </c>
      <c r="B6" s="335"/>
      <c r="C6" s="311" t="s">
        <v>127</v>
      </c>
      <c r="D6" s="310" t="s">
        <v>126</v>
      </c>
      <c r="E6" s="310" t="s">
        <v>125</v>
      </c>
      <c r="F6" s="310" t="s">
        <v>124</v>
      </c>
      <c r="G6" s="310" t="s">
        <v>123</v>
      </c>
      <c r="H6" s="110" t="s">
        <v>122</v>
      </c>
      <c r="I6" s="110" t="s">
        <v>121</v>
      </c>
      <c r="J6" s="310" t="s">
        <v>120</v>
      </c>
      <c r="K6" s="310" t="s">
        <v>119</v>
      </c>
      <c r="L6" s="310" t="s">
        <v>118</v>
      </c>
      <c r="M6" s="310" t="s">
        <v>117</v>
      </c>
      <c r="N6" s="310" t="s">
        <v>116</v>
      </c>
      <c r="O6" s="310" t="s">
        <v>115</v>
      </c>
      <c r="P6" s="310" t="s">
        <v>114</v>
      </c>
      <c r="Q6" s="111" t="s">
        <v>66</v>
      </c>
    </row>
    <row r="7" spans="1:17" s="55" customFormat="1" ht="28.15" customHeight="1">
      <c r="A7" s="102" t="s">
        <v>599</v>
      </c>
      <c r="B7" s="103" t="s">
        <v>597</v>
      </c>
      <c r="C7" s="38">
        <v>2783976</v>
      </c>
      <c r="D7" s="37" t="s">
        <v>16</v>
      </c>
      <c r="E7" s="37">
        <v>444802</v>
      </c>
      <c r="F7" s="37">
        <v>8146</v>
      </c>
      <c r="G7" s="37">
        <v>1372822</v>
      </c>
      <c r="H7" s="227">
        <v>3888614</v>
      </c>
      <c r="I7" s="37" t="s">
        <v>16</v>
      </c>
      <c r="J7" s="37">
        <v>4740154</v>
      </c>
      <c r="K7" s="231">
        <v>500000</v>
      </c>
      <c r="L7" s="37" t="s">
        <v>16</v>
      </c>
      <c r="M7" s="37" t="s">
        <v>16</v>
      </c>
      <c r="N7" s="37" t="s">
        <v>16</v>
      </c>
      <c r="O7" s="37" t="s">
        <v>16</v>
      </c>
      <c r="P7" s="231">
        <v>80000</v>
      </c>
      <c r="Q7" s="227">
        <v>1159000</v>
      </c>
    </row>
    <row r="8" spans="1:17" s="55" customFormat="1" ht="28.15" customHeight="1">
      <c r="A8" s="102">
        <v>2007</v>
      </c>
      <c r="B8" s="103" t="s">
        <v>598</v>
      </c>
      <c r="C8" s="38">
        <v>2807665</v>
      </c>
      <c r="D8" s="37" t="s">
        <v>16</v>
      </c>
      <c r="E8" s="37">
        <v>448891</v>
      </c>
      <c r="F8" s="37">
        <v>8146</v>
      </c>
      <c r="G8" s="37">
        <v>1372822</v>
      </c>
      <c r="H8" s="227">
        <v>3888614</v>
      </c>
      <c r="I8" s="37" t="s">
        <v>16</v>
      </c>
      <c r="J8" s="37">
        <v>4851774</v>
      </c>
      <c r="K8" s="231">
        <v>500000</v>
      </c>
      <c r="L8" s="37" t="s">
        <v>16</v>
      </c>
      <c r="M8" s="37" t="s">
        <v>16</v>
      </c>
      <c r="N8" s="37" t="s">
        <v>16</v>
      </c>
      <c r="O8" s="37" t="s">
        <v>16</v>
      </c>
      <c r="P8" s="231">
        <v>18370</v>
      </c>
      <c r="Q8" s="227">
        <v>998648</v>
      </c>
    </row>
    <row r="9" spans="1:17" s="55" customFormat="1" ht="28.15" customHeight="1">
      <c r="A9" s="102" t="s">
        <v>600</v>
      </c>
      <c r="B9" s="103" t="s">
        <v>597</v>
      </c>
      <c r="C9" s="38">
        <v>3554514</v>
      </c>
      <c r="D9" s="37" t="s">
        <v>16</v>
      </c>
      <c r="E9" s="37">
        <v>475020</v>
      </c>
      <c r="F9" s="37">
        <v>53799</v>
      </c>
      <c r="G9" s="37">
        <v>1615117</v>
      </c>
      <c r="H9" s="227">
        <v>4158991</v>
      </c>
      <c r="I9" s="37" t="s">
        <v>16</v>
      </c>
      <c r="J9" s="37">
        <v>5024490</v>
      </c>
      <c r="K9" s="231">
        <v>780000</v>
      </c>
      <c r="L9" s="37" t="s">
        <v>16</v>
      </c>
      <c r="M9" s="37" t="s">
        <v>16</v>
      </c>
      <c r="N9" s="37" t="s">
        <v>16</v>
      </c>
      <c r="O9" s="37" t="s">
        <v>16</v>
      </c>
      <c r="P9" s="231">
        <v>80000</v>
      </c>
      <c r="Q9" s="227">
        <v>1196000</v>
      </c>
    </row>
    <row r="10" spans="1:17" s="55" customFormat="1" ht="28.15" customHeight="1">
      <c r="A10" s="102">
        <v>2008</v>
      </c>
      <c r="B10" s="103" t="s">
        <v>598</v>
      </c>
      <c r="C10" s="38">
        <v>3573684</v>
      </c>
      <c r="D10" s="37" t="s">
        <v>16</v>
      </c>
      <c r="E10" s="37">
        <v>476186</v>
      </c>
      <c r="F10" s="37">
        <v>53799</v>
      </c>
      <c r="G10" s="37">
        <v>1615144</v>
      </c>
      <c r="H10" s="227">
        <v>4158991</v>
      </c>
      <c r="I10" s="37" t="s">
        <v>16</v>
      </c>
      <c r="J10" s="37">
        <v>5083310</v>
      </c>
      <c r="K10" s="231">
        <v>780000</v>
      </c>
      <c r="L10" s="37" t="s">
        <v>16</v>
      </c>
      <c r="M10" s="37" t="s">
        <v>16</v>
      </c>
      <c r="N10" s="37" t="s">
        <v>16</v>
      </c>
      <c r="O10" s="37" t="s">
        <v>16</v>
      </c>
      <c r="P10" s="231">
        <v>38633</v>
      </c>
      <c r="Q10" s="227">
        <v>1108117</v>
      </c>
    </row>
    <row r="11" spans="1:17" s="55" customFormat="1" ht="28.15" customHeight="1">
      <c r="A11" s="102" t="s">
        <v>601</v>
      </c>
      <c r="B11" s="103" t="s">
        <v>597</v>
      </c>
      <c r="C11" s="38">
        <v>3503701</v>
      </c>
      <c r="D11" s="37" t="s">
        <v>16</v>
      </c>
      <c r="E11" s="37">
        <v>564939</v>
      </c>
      <c r="F11" s="37">
        <v>59405</v>
      </c>
      <c r="G11" s="37">
        <v>1739771</v>
      </c>
      <c r="H11" s="227">
        <v>4699621</v>
      </c>
      <c r="I11" s="37" t="s">
        <v>16</v>
      </c>
      <c r="J11" s="37">
        <v>5192743</v>
      </c>
      <c r="K11" s="231">
        <v>1090000</v>
      </c>
      <c r="L11" s="37" t="s">
        <v>16</v>
      </c>
      <c r="M11" s="37" t="s">
        <v>16</v>
      </c>
      <c r="N11" s="37" t="s">
        <v>16</v>
      </c>
      <c r="O11" s="37" t="s">
        <v>16</v>
      </c>
      <c r="P11" s="231">
        <v>80000</v>
      </c>
      <c r="Q11" s="227">
        <v>1269000</v>
      </c>
    </row>
    <row r="12" spans="1:17" s="55" customFormat="1" ht="28.15" customHeight="1">
      <c r="A12" s="102">
        <v>2009</v>
      </c>
      <c r="B12" s="103" t="s">
        <v>598</v>
      </c>
      <c r="C12" s="38">
        <v>3506301</v>
      </c>
      <c r="D12" s="37" t="s">
        <v>16</v>
      </c>
      <c r="E12" s="37">
        <v>564952</v>
      </c>
      <c r="F12" s="37">
        <v>59405</v>
      </c>
      <c r="G12" s="37">
        <v>1747959</v>
      </c>
      <c r="H12" s="227">
        <v>4699621</v>
      </c>
      <c r="I12" s="37" t="s">
        <v>16</v>
      </c>
      <c r="J12" s="37">
        <v>5195943</v>
      </c>
      <c r="K12" s="231">
        <v>1090000</v>
      </c>
      <c r="L12" s="37" t="s">
        <v>16</v>
      </c>
      <c r="M12" s="37" t="s">
        <v>16</v>
      </c>
      <c r="N12" s="37" t="s">
        <v>16</v>
      </c>
      <c r="O12" s="37" t="s">
        <v>16</v>
      </c>
      <c r="P12" s="231">
        <v>36659</v>
      </c>
      <c r="Q12" s="227">
        <v>1131251</v>
      </c>
    </row>
    <row r="13" spans="1:17" s="55" customFormat="1" ht="28.15" customHeight="1">
      <c r="A13" s="102" t="s">
        <v>602</v>
      </c>
      <c r="B13" s="103" t="s">
        <v>597</v>
      </c>
      <c r="C13" s="38">
        <v>3841147</v>
      </c>
      <c r="D13" s="37" t="s">
        <v>16</v>
      </c>
      <c r="E13" s="37">
        <v>503740</v>
      </c>
      <c r="F13" s="37">
        <v>109753</v>
      </c>
      <c r="G13" s="37">
        <v>2088895</v>
      </c>
      <c r="H13" s="227">
        <v>4757167</v>
      </c>
      <c r="I13" s="37" t="s">
        <v>16</v>
      </c>
      <c r="J13" s="37">
        <v>5196051</v>
      </c>
      <c r="K13" s="231">
        <v>552000</v>
      </c>
      <c r="L13" s="37" t="s">
        <v>16</v>
      </c>
      <c r="M13" s="37" t="s">
        <v>16</v>
      </c>
      <c r="N13" s="37" t="s">
        <v>16</v>
      </c>
      <c r="O13" s="37" t="s">
        <v>16</v>
      </c>
      <c r="P13" s="231">
        <v>80000</v>
      </c>
      <c r="Q13" s="227">
        <v>1275000</v>
      </c>
    </row>
    <row r="14" spans="1:17" s="55" customFormat="1" ht="28.15" customHeight="1">
      <c r="A14" s="102">
        <v>2010</v>
      </c>
      <c r="B14" s="103" t="s">
        <v>598</v>
      </c>
      <c r="C14" s="38">
        <v>3856647</v>
      </c>
      <c r="D14" s="37" t="s">
        <v>16</v>
      </c>
      <c r="E14" s="37">
        <v>503740</v>
      </c>
      <c r="F14" s="37">
        <v>109753</v>
      </c>
      <c r="G14" s="37">
        <v>2089208</v>
      </c>
      <c r="H14" s="227">
        <v>4757167</v>
      </c>
      <c r="I14" s="37" t="s">
        <v>16</v>
      </c>
      <c r="J14" s="37">
        <v>5199421</v>
      </c>
      <c r="K14" s="231">
        <v>552000</v>
      </c>
      <c r="L14" s="37" t="s">
        <v>16</v>
      </c>
      <c r="M14" s="37" t="s">
        <v>16</v>
      </c>
      <c r="N14" s="37" t="s">
        <v>16</v>
      </c>
      <c r="O14" s="37" t="s">
        <v>16</v>
      </c>
      <c r="P14" s="231">
        <v>39917</v>
      </c>
      <c r="Q14" s="227">
        <v>1247892</v>
      </c>
    </row>
    <row r="15" spans="1:17" s="55" customFormat="1" ht="28.15" customHeight="1">
      <c r="A15" s="102" t="s">
        <v>628</v>
      </c>
      <c r="B15" s="103" t="s">
        <v>597</v>
      </c>
      <c r="C15" s="37">
        <v>4294553</v>
      </c>
      <c r="D15" s="37" t="s">
        <v>16</v>
      </c>
      <c r="E15" s="37">
        <v>617414</v>
      </c>
      <c r="F15" s="37">
        <v>146442</v>
      </c>
      <c r="G15" s="37">
        <v>1683517</v>
      </c>
      <c r="H15" s="227">
        <v>4898979</v>
      </c>
      <c r="I15" s="37" t="s">
        <v>16</v>
      </c>
      <c r="J15" s="37">
        <v>5315225</v>
      </c>
      <c r="K15" s="231">
        <v>365000</v>
      </c>
      <c r="L15" s="37" t="s">
        <v>16</v>
      </c>
      <c r="M15" s="37" t="s">
        <v>16</v>
      </c>
      <c r="N15" s="37" t="s">
        <v>16</v>
      </c>
      <c r="O15" s="37" t="s">
        <v>16</v>
      </c>
      <c r="P15" s="231">
        <v>80000</v>
      </c>
      <c r="Q15" s="227">
        <v>1351050</v>
      </c>
    </row>
    <row r="16" spans="1:17" s="55" customFormat="1" ht="28.15" customHeight="1">
      <c r="A16" s="102">
        <v>2011</v>
      </c>
      <c r="B16" s="103" t="s">
        <v>598</v>
      </c>
      <c r="C16" s="37">
        <v>4294553</v>
      </c>
      <c r="D16" s="37" t="s">
        <v>16</v>
      </c>
      <c r="E16" s="37">
        <v>617414</v>
      </c>
      <c r="F16" s="37">
        <v>146442</v>
      </c>
      <c r="G16" s="37">
        <v>1683517</v>
      </c>
      <c r="H16" s="227">
        <v>4898979</v>
      </c>
      <c r="I16" s="37" t="s">
        <v>16</v>
      </c>
      <c r="J16" s="37">
        <v>5376813</v>
      </c>
      <c r="K16" s="231">
        <v>365000</v>
      </c>
      <c r="L16" s="37" t="s">
        <v>16</v>
      </c>
      <c r="M16" s="37" t="s">
        <v>16</v>
      </c>
      <c r="N16" s="37" t="s">
        <v>16</v>
      </c>
      <c r="O16" s="37" t="s">
        <v>16</v>
      </c>
      <c r="P16" s="231">
        <v>54809</v>
      </c>
      <c r="Q16" s="227">
        <v>1193062</v>
      </c>
    </row>
    <row r="17" spans="1:17" s="55" customFormat="1" ht="28.15" customHeight="1">
      <c r="A17" s="102" t="s">
        <v>629</v>
      </c>
      <c r="B17" s="103" t="s">
        <v>597</v>
      </c>
      <c r="C17" s="37">
        <v>7515125</v>
      </c>
      <c r="D17" s="37" t="s">
        <v>16</v>
      </c>
      <c r="E17" s="37">
        <v>658188</v>
      </c>
      <c r="F17" s="37">
        <v>139301</v>
      </c>
      <c r="G17" s="37">
        <v>2134831</v>
      </c>
      <c r="H17" s="227">
        <v>5094542</v>
      </c>
      <c r="I17" s="37" t="s">
        <v>16</v>
      </c>
      <c r="J17" s="37">
        <v>5750984</v>
      </c>
      <c r="K17" s="231">
        <v>515000</v>
      </c>
      <c r="L17" s="37" t="s">
        <v>16</v>
      </c>
      <c r="M17" s="37" t="s">
        <v>16</v>
      </c>
      <c r="N17" s="37" t="s">
        <v>16</v>
      </c>
      <c r="O17" s="37" t="s">
        <v>16</v>
      </c>
      <c r="P17" s="231">
        <v>80000</v>
      </c>
      <c r="Q17" s="227">
        <v>1360000</v>
      </c>
    </row>
    <row r="18" spans="1:17" s="55" customFormat="1" ht="28.15" customHeight="1">
      <c r="A18" s="102">
        <v>2012</v>
      </c>
      <c r="B18" s="103" t="s">
        <v>598</v>
      </c>
      <c r="C18" s="38">
        <v>7515125</v>
      </c>
      <c r="D18" s="37" t="s">
        <v>16</v>
      </c>
      <c r="E18" s="37">
        <v>658188</v>
      </c>
      <c r="F18" s="37">
        <v>139301</v>
      </c>
      <c r="G18" s="37">
        <v>2134831</v>
      </c>
      <c r="H18" s="227">
        <v>5094542</v>
      </c>
      <c r="I18" s="37" t="s">
        <v>16</v>
      </c>
      <c r="J18" s="37">
        <v>5755984</v>
      </c>
      <c r="K18" s="231">
        <v>515000</v>
      </c>
      <c r="L18" s="37" t="s">
        <v>16</v>
      </c>
      <c r="M18" s="37" t="s">
        <v>16</v>
      </c>
      <c r="N18" s="37" t="s">
        <v>16</v>
      </c>
      <c r="O18" s="37" t="s">
        <v>16</v>
      </c>
      <c r="P18" s="231">
        <v>804</v>
      </c>
      <c r="Q18" s="227">
        <v>1234143</v>
      </c>
    </row>
    <row r="19" spans="1:17" s="55" customFormat="1" ht="28.15" customHeight="1">
      <c r="A19" s="102" t="s">
        <v>630</v>
      </c>
      <c r="B19" s="103" t="s">
        <v>597</v>
      </c>
      <c r="C19" s="37">
        <v>4964415</v>
      </c>
      <c r="D19" s="37" t="s">
        <v>16</v>
      </c>
      <c r="E19" s="37">
        <v>732230</v>
      </c>
      <c r="F19" s="37">
        <v>237459</v>
      </c>
      <c r="G19" s="37">
        <v>2200601</v>
      </c>
      <c r="H19" s="227">
        <v>5305626</v>
      </c>
      <c r="I19" s="37" t="s">
        <v>16</v>
      </c>
      <c r="J19" s="37">
        <v>5972670</v>
      </c>
      <c r="K19" s="231">
        <v>466385</v>
      </c>
      <c r="L19" s="37" t="s">
        <v>16</v>
      </c>
      <c r="M19" s="37" t="s">
        <v>16</v>
      </c>
      <c r="N19" s="37" t="s">
        <v>16</v>
      </c>
      <c r="O19" s="37" t="s">
        <v>16</v>
      </c>
      <c r="P19" s="231">
        <v>80000</v>
      </c>
      <c r="Q19" s="227">
        <v>1406000</v>
      </c>
    </row>
    <row r="20" spans="1:17" s="55" customFormat="1" ht="28.15" customHeight="1">
      <c r="A20" s="102">
        <v>2013</v>
      </c>
      <c r="B20" s="103" t="s">
        <v>598</v>
      </c>
      <c r="C20" s="38">
        <v>4964415</v>
      </c>
      <c r="D20" s="37" t="s">
        <v>16</v>
      </c>
      <c r="E20" s="37">
        <v>732230</v>
      </c>
      <c r="F20" s="37">
        <v>237459</v>
      </c>
      <c r="G20" s="37">
        <v>2200601</v>
      </c>
      <c r="H20" s="227">
        <v>5305626</v>
      </c>
      <c r="I20" s="37" t="s">
        <v>16</v>
      </c>
      <c r="J20" s="37">
        <v>5972670</v>
      </c>
      <c r="K20" s="231">
        <v>466385</v>
      </c>
      <c r="L20" s="37" t="s">
        <v>16</v>
      </c>
      <c r="M20" s="37" t="s">
        <v>16</v>
      </c>
      <c r="N20" s="37" t="s">
        <v>16</v>
      </c>
      <c r="O20" s="37" t="s">
        <v>16</v>
      </c>
      <c r="P20" s="231">
        <v>46899</v>
      </c>
      <c r="Q20" s="227">
        <v>1406000</v>
      </c>
    </row>
    <row r="21" spans="1:17" s="55" customFormat="1" ht="28.15" customHeight="1">
      <c r="A21" s="102" t="s">
        <v>631</v>
      </c>
      <c r="B21" s="103" t="s">
        <v>597</v>
      </c>
      <c r="C21" s="38">
        <v>5344264</v>
      </c>
      <c r="D21" s="37" t="s">
        <v>16</v>
      </c>
      <c r="E21" s="37">
        <v>975750</v>
      </c>
      <c r="F21" s="37">
        <v>334546</v>
      </c>
      <c r="G21" s="37">
        <v>1700096</v>
      </c>
      <c r="H21" s="227">
        <v>5466818</v>
      </c>
      <c r="I21" s="37" t="s">
        <v>16</v>
      </c>
      <c r="J21" s="37">
        <v>6148515</v>
      </c>
      <c r="K21" s="231">
        <v>379190</v>
      </c>
      <c r="L21" s="37" t="s">
        <v>16</v>
      </c>
      <c r="M21" s="37" t="s">
        <v>16</v>
      </c>
      <c r="N21" s="37" t="s">
        <v>16</v>
      </c>
      <c r="O21" s="37" t="s">
        <v>16</v>
      </c>
      <c r="P21" s="231">
        <v>200000</v>
      </c>
      <c r="Q21" s="227">
        <v>1589278</v>
      </c>
    </row>
    <row r="22" spans="1:17" s="55" customFormat="1" ht="28.15" customHeight="1">
      <c r="A22" s="102">
        <v>2014</v>
      </c>
      <c r="B22" s="103" t="s">
        <v>598</v>
      </c>
      <c r="C22" s="38">
        <v>5344264</v>
      </c>
      <c r="D22" s="37" t="s">
        <v>16</v>
      </c>
      <c r="E22" s="37">
        <v>975750</v>
      </c>
      <c r="F22" s="37">
        <v>334546</v>
      </c>
      <c r="G22" s="37">
        <v>1700096</v>
      </c>
      <c r="H22" s="227">
        <v>5466818</v>
      </c>
      <c r="I22" s="37" t="s">
        <v>16</v>
      </c>
      <c r="J22" s="37">
        <v>6148515</v>
      </c>
      <c r="K22" s="231">
        <v>379190</v>
      </c>
      <c r="L22" s="37" t="s">
        <v>16</v>
      </c>
      <c r="M22" s="37" t="s">
        <v>16</v>
      </c>
      <c r="N22" s="37" t="s">
        <v>16</v>
      </c>
      <c r="O22" s="37" t="s">
        <v>16</v>
      </c>
      <c r="P22" s="231">
        <v>182005</v>
      </c>
      <c r="Q22" s="227">
        <v>1589278</v>
      </c>
    </row>
    <row r="23" spans="1:17" s="55" customFormat="1" ht="28.15" customHeight="1">
      <c r="A23" s="102" t="s">
        <v>632</v>
      </c>
      <c r="B23" s="123" t="s">
        <v>597</v>
      </c>
      <c r="C23" s="38">
        <v>9876101</v>
      </c>
      <c r="D23" s="37" t="s">
        <v>16</v>
      </c>
      <c r="E23" s="37">
        <v>1498640</v>
      </c>
      <c r="F23" s="37">
        <v>2041060</v>
      </c>
      <c r="G23" s="37">
        <v>4074406</v>
      </c>
      <c r="H23" s="227">
        <v>5920174</v>
      </c>
      <c r="I23" s="37" t="s">
        <v>16</v>
      </c>
      <c r="J23" s="37">
        <v>6327351</v>
      </c>
      <c r="K23" s="231">
        <v>304329</v>
      </c>
      <c r="L23" s="37" t="s">
        <v>16</v>
      </c>
      <c r="M23" s="37" t="s">
        <v>16</v>
      </c>
      <c r="N23" s="37">
        <v>421000</v>
      </c>
      <c r="O23" s="37" t="s">
        <v>16</v>
      </c>
      <c r="P23" s="231">
        <v>200000</v>
      </c>
      <c r="Q23" s="227">
        <v>1644680</v>
      </c>
    </row>
    <row r="24" spans="1:17" s="55" customFormat="1" ht="28.15" customHeight="1">
      <c r="A24" s="102">
        <v>2015</v>
      </c>
      <c r="B24" s="123" t="s">
        <v>598</v>
      </c>
      <c r="C24" s="38">
        <v>9876101</v>
      </c>
      <c r="D24" s="37" t="s">
        <v>16</v>
      </c>
      <c r="E24" s="37">
        <v>1498640</v>
      </c>
      <c r="F24" s="37">
        <v>2041060</v>
      </c>
      <c r="G24" s="37">
        <v>4254406</v>
      </c>
      <c r="H24" s="227">
        <v>5920174</v>
      </c>
      <c r="I24" s="37" t="s">
        <v>16</v>
      </c>
      <c r="J24" s="37">
        <v>6327351</v>
      </c>
      <c r="K24" s="231">
        <v>304329</v>
      </c>
      <c r="L24" s="37" t="s">
        <v>16</v>
      </c>
      <c r="M24" s="37" t="s">
        <v>16</v>
      </c>
      <c r="N24" s="37">
        <v>421000</v>
      </c>
      <c r="O24" s="37" t="s">
        <v>16</v>
      </c>
      <c r="P24" s="37">
        <v>52290</v>
      </c>
      <c r="Q24" s="227">
        <v>1464680</v>
      </c>
    </row>
    <row r="25" spans="1:17" s="55" customFormat="1" ht="28.15" customHeight="1">
      <c r="A25" s="102" t="s">
        <v>695</v>
      </c>
      <c r="B25" s="123" t="s">
        <v>597</v>
      </c>
      <c r="C25" s="38">
        <v>10826789</v>
      </c>
      <c r="D25" s="37" t="s">
        <v>16</v>
      </c>
      <c r="E25" s="37">
        <v>1388920</v>
      </c>
      <c r="F25" s="37">
        <v>2535056</v>
      </c>
      <c r="G25" s="37">
        <v>4180452</v>
      </c>
      <c r="H25" s="227">
        <v>1660672</v>
      </c>
      <c r="I25" s="37" t="s">
        <v>16</v>
      </c>
      <c r="J25" s="37">
        <v>6183347</v>
      </c>
      <c r="K25" s="231">
        <v>254228</v>
      </c>
      <c r="L25" s="37" t="s">
        <v>16</v>
      </c>
      <c r="M25" s="37" t="s">
        <v>16</v>
      </c>
      <c r="N25" s="37">
        <v>421000</v>
      </c>
      <c r="O25" s="37" t="s">
        <v>16</v>
      </c>
      <c r="P25" s="231">
        <v>200000</v>
      </c>
      <c r="Q25" s="227">
        <v>1594568</v>
      </c>
    </row>
    <row r="26" spans="1:17" s="55" customFormat="1" ht="28.15" customHeight="1">
      <c r="A26" s="102">
        <v>2016</v>
      </c>
      <c r="B26" s="103" t="s">
        <v>598</v>
      </c>
      <c r="C26" s="38">
        <v>10826789</v>
      </c>
      <c r="D26" s="37" t="s">
        <v>702</v>
      </c>
      <c r="E26" s="37">
        <v>1388920</v>
      </c>
      <c r="F26" s="37">
        <v>2535056</v>
      </c>
      <c r="G26" s="37">
        <v>4307705.5769999996</v>
      </c>
      <c r="H26" s="227">
        <v>1660672</v>
      </c>
      <c r="I26" s="37" t="s">
        <v>702</v>
      </c>
      <c r="J26" s="37">
        <v>6185189</v>
      </c>
      <c r="K26" s="231">
        <v>254228</v>
      </c>
      <c r="L26" s="37" t="s">
        <v>702</v>
      </c>
      <c r="M26" s="37" t="s">
        <v>702</v>
      </c>
      <c r="N26" s="37">
        <v>421000</v>
      </c>
      <c r="O26" s="37" t="s">
        <v>702</v>
      </c>
      <c r="P26" s="37">
        <v>20068.617999999999</v>
      </c>
      <c r="Q26" s="227">
        <v>1594568</v>
      </c>
    </row>
    <row r="27" spans="1:17" s="55" customFormat="1" ht="28.15" customHeight="1">
      <c r="A27" s="102" t="s">
        <v>696</v>
      </c>
      <c r="B27" s="123" t="s">
        <v>633</v>
      </c>
      <c r="C27" s="38">
        <v>12163750</v>
      </c>
      <c r="D27" s="37" t="s">
        <v>702</v>
      </c>
      <c r="E27" s="37">
        <v>1317254</v>
      </c>
      <c r="F27" s="37">
        <v>1969540</v>
      </c>
      <c r="G27" s="37">
        <v>4586517</v>
      </c>
      <c r="H27" s="227">
        <v>1481009</v>
      </c>
      <c r="I27" s="37" t="s">
        <v>702</v>
      </c>
      <c r="J27" s="37">
        <v>6504815</v>
      </c>
      <c r="K27" s="231">
        <v>248135</v>
      </c>
      <c r="L27" s="37" t="s">
        <v>702</v>
      </c>
      <c r="M27" s="37" t="s">
        <v>702</v>
      </c>
      <c r="N27" s="37">
        <v>421000</v>
      </c>
      <c r="O27" s="37" t="s">
        <v>702</v>
      </c>
      <c r="P27" s="231">
        <v>250000</v>
      </c>
      <c r="Q27" s="227">
        <v>1680822</v>
      </c>
    </row>
    <row r="28" spans="1:17" s="55" customFormat="1" ht="28.15" customHeight="1" thickBot="1">
      <c r="A28" s="104">
        <v>2017</v>
      </c>
      <c r="B28" s="124" t="s">
        <v>634</v>
      </c>
      <c r="C28" s="255" t="s">
        <v>64</v>
      </c>
      <c r="D28" s="45" t="s">
        <v>64</v>
      </c>
      <c r="E28" s="45" t="s">
        <v>64</v>
      </c>
      <c r="F28" s="45" t="s">
        <v>64</v>
      </c>
      <c r="G28" s="45" t="s">
        <v>64</v>
      </c>
      <c r="H28" s="45" t="s">
        <v>64</v>
      </c>
      <c r="I28" s="45" t="s">
        <v>64</v>
      </c>
      <c r="J28" s="45" t="s">
        <v>64</v>
      </c>
      <c r="K28" s="45" t="s">
        <v>64</v>
      </c>
      <c r="L28" s="45" t="s">
        <v>64</v>
      </c>
      <c r="M28" s="45" t="s">
        <v>64</v>
      </c>
      <c r="N28" s="45" t="s">
        <v>64</v>
      </c>
      <c r="O28" s="45" t="s">
        <v>64</v>
      </c>
      <c r="P28" s="45" t="s">
        <v>64</v>
      </c>
      <c r="Q28" s="45" t="s">
        <v>64</v>
      </c>
    </row>
  </sheetData>
  <sheetProtection formatCells="0" formatRows="0" insertRows="0" deleteRows="0"/>
  <mergeCells count="6">
    <mergeCell ref="A6:B6"/>
    <mergeCell ref="A5:B5"/>
    <mergeCell ref="I2:Q2"/>
    <mergeCell ref="I3:Q3"/>
    <mergeCell ref="A2:H2"/>
    <mergeCell ref="A3:H3"/>
  </mergeCells>
  <phoneticPr fontId="2" type="noConversion"/>
  <pageMargins left="0.6692913385826772" right="0.6692913385826772" top="0.6692913385826772" bottom="0.6692913385826772" header="0.27559055118110237" footer="0.27559055118110237"/>
  <pageSetup paperSize="9" firstPageNumber="202"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2"/>
  <sheetViews>
    <sheetView showGridLines="0" view="pageBreakPreview" zoomScale="85" zoomScaleNormal="120" zoomScaleSheetLayoutView="85" workbookViewId="0">
      <pane xSplit="1" ySplit="6" topLeftCell="B7" activePane="bottomRight" state="frozen"/>
      <selection pane="topRight"/>
      <selection pane="bottomLeft"/>
      <selection pane="bottomRight"/>
    </sheetView>
  </sheetViews>
  <sheetFormatPr defaultRowHeight="12.75"/>
  <cols>
    <col min="1" max="1" width="11.625" style="321" customWidth="1"/>
    <col min="2" max="7" width="12.625" style="4" customWidth="1"/>
    <col min="8" max="11" width="10.875" style="4" customWidth="1"/>
    <col min="12" max="12" width="11.625" style="4" customWidth="1"/>
    <col min="13" max="15" width="10.875" style="4" customWidth="1"/>
    <col min="16" max="16384" width="9" style="4"/>
  </cols>
  <sheetData>
    <row r="1" spans="1:16" s="321" customFormat="1" ht="18" customHeight="1">
      <c r="A1" s="70" t="s">
        <v>291</v>
      </c>
      <c r="B1" s="76"/>
      <c r="C1" s="322"/>
      <c r="D1" s="322"/>
      <c r="E1" s="322"/>
      <c r="F1" s="322"/>
      <c r="G1" s="322"/>
      <c r="O1" s="82" t="s">
        <v>0</v>
      </c>
      <c r="P1" s="70"/>
    </row>
    <row r="2" spans="1:16" s="287" customFormat="1" ht="24.75" customHeight="1">
      <c r="A2" s="348" t="s">
        <v>693</v>
      </c>
      <c r="B2" s="348"/>
      <c r="C2" s="348"/>
      <c r="D2" s="348"/>
      <c r="E2" s="348"/>
      <c r="F2" s="348"/>
      <c r="G2" s="348"/>
      <c r="H2" s="330" t="s">
        <v>700</v>
      </c>
      <c r="I2" s="330"/>
      <c r="J2" s="330"/>
      <c r="K2" s="330"/>
      <c r="L2" s="330"/>
      <c r="M2" s="330"/>
      <c r="N2" s="330"/>
      <c r="O2" s="330"/>
    </row>
    <row r="3" spans="1:16" s="321" customFormat="1" ht="19.5" customHeight="1">
      <c r="A3" s="347" t="s">
        <v>756</v>
      </c>
      <c r="B3" s="347"/>
      <c r="C3" s="347"/>
      <c r="D3" s="347"/>
      <c r="E3" s="347"/>
      <c r="F3" s="347"/>
      <c r="G3" s="347"/>
      <c r="H3" s="340" t="s">
        <v>95</v>
      </c>
      <c r="I3" s="340"/>
      <c r="J3" s="340"/>
      <c r="K3" s="340"/>
      <c r="L3" s="340"/>
      <c r="M3" s="340"/>
      <c r="N3" s="340"/>
      <c r="O3" s="340"/>
    </row>
    <row r="4" spans="1:16" s="321" customFormat="1" ht="15" customHeight="1" thickBot="1">
      <c r="A4" s="322"/>
      <c r="B4" s="78"/>
      <c r="C4" s="78"/>
      <c r="D4" s="78"/>
      <c r="E4" s="78"/>
      <c r="F4" s="322"/>
      <c r="G4" s="77" t="s">
        <v>298</v>
      </c>
      <c r="H4" s="78"/>
      <c r="I4" s="78"/>
      <c r="J4" s="115"/>
      <c r="K4" s="115"/>
      <c r="O4" s="77" t="s">
        <v>2</v>
      </c>
    </row>
    <row r="5" spans="1:16" s="321" customFormat="1" ht="34.5" customHeight="1">
      <c r="A5" s="295" t="s">
        <v>625</v>
      </c>
      <c r="B5" s="303" t="s">
        <v>596</v>
      </c>
      <c r="C5" s="296" t="s">
        <v>626</v>
      </c>
      <c r="D5" s="122" t="s">
        <v>460</v>
      </c>
      <c r="E5" s="298" t="s">
        <v>461</v>
      </c>
      <c r="F5" s="298" t="s">
        <v>515</v>
      </c>
      <c r="G5" s="116" t="s">
        <v>516</v>
      </c>
      <c r="H5" s="296" t="s">
        <v>517</v>
      </c>
      <c r="I5" s="116" t="s">
        <v>518</v>
      </c>
      <c r="J5" s="298" t="s">
        <v>520</v>
      </c>
      <c r="K5" s="298" t="s">
        <v>521</v>
      </c>
      <c r="L5" s="298" t="s">
        <v>635</v>
      </c>
      <c r="M5" s="298" t="s">
        <v>636</v>
      </c>
      <c r="N5" s="298" t="s">
        <v>479</v>
      </c>
      <c r="O5" s="298" t="s">
        <v>480</v>
      </c>
    </row>
    <row r="6" spans="1:16" s="127" customFormat="1" ht="54.95" customHeight="1" thickBot="1">
      <c r="A6" s="294" t="s">
        <v>76</v>
      </c>
      <c r="B6" s="301" t="s">
        <v>93</v>
      </c>
      <c r="C6" s="97" t="s">
        <v>112</v>
      </c>
      <c r="D6" s="97" t="s">
        <v>142</v>
      </c>
      <c r="E6" s="302" t="s">
        <v>141</v>
      </c>
      <c r="F6" s="302" t="s">
        <v>140</v>
      </c>
      <c r="G6" s="302" t="s">
        <v>139</v>
      </c>
      <c r="H6" s="97" t="s">
        <v>138</v>
      </c>
      <c r="I6" s="302" t="s">
        <v>137</v>
      </c>
      <c r="J6" s="302" t="s">
        <v>136</v>
      </c>
      <c r="K6" s="302" t="s">
        <v>135</v>
      </c>
      <c r="L6" s="302" t="s">
        <v>134</v>
      </c>
      <c r="M6" s="302" t="s">
        <v>133</v>
      </c>
      <c r="N6" s="302" t="s">
        <v>132</v>
      </c>
      <c r="O6" s="302" t="s">
        <v>100</v>
      </c>
    </row>
    <row r="7" spans="1:16" s="6" customFormat="1" ht="55.15" customHeight="1">
      <c r="A7" s="307" t="s">
        <v>270</v>
      </c>
      <c r="B7" s="48">
        <v>42910841.420000002</v>
      </c>
      <c r="C7" s="47">
        <v>304791.34499999997</v>
      </c>
      <c r="D7" s="47">
        <v>711595.13800000004</v>
      </c>
      <c r="E7" s="47">
        <v>3027721.9309999999</v>
      </c>
      <c r="F7" s="47">
        <v>471723.10499999998</v>
      </c>
      <c r="G7" s="47">
        <v>19786450</v>
      </c>
      <c r="H7" s="47" t="s">
        <v>16</v>
      </c>
      <c r="I7" s="234">
        <v>248078</v>
      </c>
      <c r="J7" s="47">
        <v>1386415.28</v>
      </c>
      <c r="K7" s="234">
        <v>60902.078000000001</v>
      </c>
      <c r="L7" s="234">
        <v>1643424.899</v>
      </c>
      <c r="M7" s="47">
        <v>790581.55200000003</v>
      </c>
      <c r="N7" s="234">
        <v>146929.37100000001</v>
      </c>
      <c r="O7" s="226">
        <v>316754.54499999998</v>
      </c>
    </row>
    <row r="8" spans="1:16" s="6" customFormat="1" ht="55.15" customHeight="1">
      <c r="A8" s="307" t="s">
        <v>271</v>
      </c>
      <c r="B8" s="48">
        <v>45593320</v>
      </c>
      <c r="C8" s="47">
        <v>308318</v>
      </c>
      <c r="D8" s="47">
        <v>927457</v>
      </c>
      <c r="E8" s="47">
        <v>2658239</v>
      </c>
      <c r="F8" s="47">
        <v>972403</v>
      </c>
      <c r="G8" s="47">
        <v>18341664</v>
      </c>
      <c r="H8" s="47" t="s">
        <v>16</v>
      </c>
      <c r="I8" s="234">
        <v>275387</v>
      </c>
      <c r="J8" s="47">
        <v>2186998</v>
      </c>
      <c r="K8" s="234">
        <v>81072</v>
      </c>
      <c r="L8" s="234">
        <v>3064018</v>
      </c>
      <c r="M8" s="47">
        <v>731793</v>
      </c>
      <c r="N8" s="234">
        <v>157502</v>
      </c>
      <c r="O8" s="226">
        <v>369020</v>
      </c>
    </row>
    <row r="9" spans="1:16" ht="55.15" customHeight="1">
      <c r="A9" s="307" t="s">
        <v>272</v>
      </c>
      <c r="B9" s="48">
        <v>48076081</v>
      </c>
      <c r="C9" s="47">
        <v>366918</v>
      </c>
      <c r="D9" s="47">
        <v>745506</v>
      </c>
      <c r="E9" s="47">
        <v>3061601</v>
      </c>
      <c r="F9" s="47">
        <v>468664</v>
      </c>
      <c r="G9" s="47">
        <v>21205882</v>
      </c>
      <c r="H9" s="47" t="s">
        <v>16</v>
      </c>
      <c r="I9" s="234">
        <v>1384999</v>
      </c>
      <c r="J9" s="47">
        <v>1182725</v>
      </c>
      <c r="K9" s="234">
        <v>78501</v>
      </c>
      <c r="L9" s="234">
        <v>2115179</v>
      </c>
      <c r="M9" s="47">
        <v>982296</v>
      </c>
      <c r="N9" s="234">
        <v>157748</v>
      </c>
      <c r="O9" s="226">
        <v>539912</v>
      </c>
    </row>
    <row r="10" spans="1:16" ht="55.15" customHeight="1">
      <c r="A10" s="307" t="s">
        <v>273</v>
      </c>
      <c r="B10" s="48">
        <v>48577654</v>
      </c>
      <c r="C10" s="47">
        <v>338382</v>
      </c>
      <c r="D10" s="47">
        <v>802567</v>
      </c>
      <c r="E10" s="47">
        <v>3086148</v>
      </c>
      <c r="F10" s="47">
        <v>976715</v>
      </c>
      <c r="G10" s="47">
        <v>21247568</v>
      </c>
      <c r="H10" s="47" t="s">
        <v>16</v>
      </c>
      <c r="I10" s="234">
        <v>362000</v>
      </c>
      <c r="J10" s="47">
        <v>1727669</v>
      </c>
      <c r="K10" s="234">
        <v>88843</v>
      </c>
      <c r="L10" s="234">
        <v>2096479</v>
      </c>
      <c r="M10" s="47">
        <v>817871</v>
      </c>
      <c r="N10" s="234">
        <v>165448</v>
      </c>
      <c r="O10" s="226">
        <v>529737</v>
      </c>
    </row>
    <row r="11" spans="1:16" ht="55.15" customHeight="1">
      <c r="A11" s="307" t="s">
        <v>274</v>
      </c>
      <c r="B11" s="48">
        <v>57174898</v>
      </c>
      <c r="C11" s="47">
        <v>545190</v>
      </c>
      <c r="D11" s="47">
        <v>493578</v>
      </c>
      <c r="E11" s="47">
        <v>3364726</v>
      </c>
      <c r="F11" s="47">
        <v>536855</v>
      </c>
      <c r="G11" s="47">
        <v>21760549</v>
      </c>
      <c r="H11" s="47" t="s">
        <v>16</v>
      </c>
      <c r="I11" s="234">
        <v>490557</v>
      </c>
      <c r="J11" s="47">
        <v>3260370</v>
      </c>
      <c r="K11" s="234">
        <v>186105</v>
      </c>
      <c r="L11" s="234">
        <v>2740314</v>
      </c>
      <c r="M11" s="47">
        <v>485576</v>
      </c>
      <c r="N11" s="234">
        <v>6245189</v>
      </c>
      <c r="O11" s="226">
        <v>290811</v>
      </c>
    </row>
    <row r="12" spans="1:16" ht="55.15" customHeight="1">
      <c r="A12" s="307" t="s">
        <v>275</v>
      </c>
      <c r="B12" s="48">
        <v>58093627</v>
      </c>
      <c r="C12" s="47">
        <v>554057</v>
      </c>
      <c r="D12" s="47">
        <v>560430</v>
      </c>
      <c r="E12" s="47">
        <v>3150721</v>
      </c>
      <c r="F12" s="47">
        <v>541303</v>
      </c>
      <c r="G12" s="47">
        <v>22907498</v>
      </c>
      <c r="H12" s="47" t="s">
        <v>16</v>
      </c>
      <c r="I12" s="234">
        <v>598579</v>
      </c>
      <c r="J12" s="47">
        <v>2210712</v>
      </c>
      <c r="K12" s="234">
        <v>270084</v>
      </c>
      <c r="L12" s="234">
        <v>3314286</v>
      </c>
      <c r="M12" s="47">
        <v>447302</v>
      </c>
      <c r="N12" s="234">
        <v>1998730</v>
      </c>
      <c r="O12" s="226">
        <v>351360</v>
      </c>
    </row>
    <row r="13" spans="1:16" ht="55.15" customHeight="1">
      <c r="A13" s="307" t="s">
        <v>276</v>
      </c>
      <c r="B13" s="48">
        <v>57736471</v>
      </c>
      <c r="C13" s="47">
        <v>561836</v>
      </c>
      <c r="D13" s="47">
        <v>590657</v>
      </c>
      <c r="E13" s="47">
        <v>3340224</v>
      </c>
      <c r="F13" s="47">
        <v>582410</v>
      </c>
      <c r="G13" s="47">
        <v>23290651</v>
      </c>
      <c r="H13" s="47" t="s">
        <v>16</v>
      </c>
      <c r="I13" s="234">
        <v>993090</v>
      </c>
      <c r="J13" s="47">
        <v>1889910</v>
      </c>
      <c r="K13" s="234">
        <v>261861</v>
      </c>
      <c r="L13" s="234">
        <v>5501054</v>
      </c>
      <c r="M13" s="47">
        <v>442222</v>
      </c>
      <c r="N13" s="234">
        <v>1134396</v>
      </c>
      <c r="O13" s="226">
        <v>383034</v>
      </c>
    </row>
    <row r="14" spans="1:16" ht="55.15" customHeight="1">
      <c r="A14" s="307" t="s">
        <v>611</v>
      </c>
      <c r="B14" s="48">
        <v>62760371.005000003</v>
      </c>
      <c r="C14" s="47">
        <v>564054</v>
      </c>
      <c r="D14" s="47">
        <v>602351.97100000002</v>
      </c>
      <c r="E14" s="47">
        <v>3912302.4440000001</v>
      </c>
      <c r="F14" s="47">
        <v>630622.00100000005</v>
      </c>
      <c r="G14" s="47">
        <v>25872182.533</v>
      </c>
      <c r="H14" s="47" t="s">
        <v>16</v>
      </c>
      <c r="I14" s="234">
        <v>2264414.0649999999</v>
      </c>
      <c r="J14" s="47">
        <v>2648278.6770000001</v>
      </c>
      <c r="K14" s="234">
        <v>265574.74200000003</v>
      </c>
      <c r="L14" s="234">
        <v>4856809.7680000002</v>
      </c>
      <c r="M14" s="47">
        <v>592268.91200000001</v>
      </c>
      <c r="N14" s="234">
        <v>1125065.611</v>
      </c>
      <c r="O14" s="226">
        <v>430848.58500000002</v>
      </c>
    </row>
    <row r="15" spans="1:16" ht="55.15" customHeight="1">
      <c r="A15" s="307" t="s">
        <v>692</v>
      </c>
      <c r="B15" s="252">
        <f>SUM(C15:O15,'6-4續3完'!B15:P15)</f>
        <v>84977820.413000003</v>
      </c>
      <c r="C15" s="47">
        <v>584022.19299999997</v>
      </c>
      <c r="D15" s="47">
        <v>917011.83100000001</v>
      </c>
      <c r="E15" s="47">
        <v>6985445.9589999998</v>
      </c>
      <c r="F15" s="47">
        <v>690630.478</v>
      </c>
      <c r="G15" s="47">
        <v>27640922.353</v>
      </c>
      <c r="H15" s="47" t="s">
        <v>703</v>
      </c>
      <c r="I15" s="234">
        <v>3138838.148</v>
      </c>
      <c r="J15" s="47">
        <v>2733280.713</v>
      </c>
      <c r="K15" s="234">
        <v>4449304.1919999998</v>
      </c>
      <c r="L15" s="234">
        <v>5818126.4630000005</v>
      </c>
      <c r="M15" s="47">
        <v>718701.65599999996</v>
      </c>
      <c r="N15" s="234">
        <v>1186094.6370000001</v>
      </c>
      <c r="O15" s="226">
        <v>436086.03499999997</v>
      </c>
    </row>
    <row r="16" spans="1:16" ht="55.15" customHeight="1" thickBot="1">
      <c r="A16" s="292" t="s">
        <v>279</v>
      </c>
      <c r="B16" s="253">
        <f>SUM(C16:O16,'6-4續3完'!B16:P16)</f>
        <v>88672206.655000001</v>
      </c>
      <c r="C16" s="49">
        <v>595190.10199999996</v>
      </c>
      <c r="D16" s="49">
        <v>821849.522</v>
      </c>
      <c r="E16" s="49">
        <v>7579687.4970000004</v>
      </c>
      <c r="F16" s="49">
        <v>730137.59600000002</v>
      </c>
      <c r="G16" s="49">
        <v>31488744.261999998</v>
      </c>
      <c r="H16" s="47" t="s">
        <v>16</v>
      </c>
      <c r="I16" s="254">
        <v>3209419.4739999999</v>
      </c>
      <c r="J16" s="49">
        <v>3167822.0580000002</v>
      </c>
      <c r="K16" s="254">
        <v>6525685.6210000003</v>
      </c>
      <c r="L16" s="254">
        <v>5406083.2699999996</v>
      </c>
      <c r="M16" s="49">
        <v>882887.48499999999</v>
      </c>
      <c r="N16" s="254">
        <v>1171350.9979999999</v>
      </c>
      <c r="O16" s="230">
        <v>488298.07</v>
      </c>
    </row>
    <row r="17" spans="1:15" s="70" customFormat="1" ht="15" customHeight="1">
      <c r="A17" s="113" t="s">
        <v>543</v>
      </c>
      <c r="B17" s="113"/>
      <c r="C17" s="113"/>
      <c r="D17" s="113"/>
      <c r="E17" s="113"/>
      <c r="F17" s="113"/>
      <c r="G17" s="113"/>
      <c r="H17" s="113" t="s">
        <v>131</v>
      </c>
      <c r="I17" s="113"/>
      <c r="J17" s="113"/>
      <c r="K17" s="113"/>
      <c r="L17" s="113"/>
      <c r="M17" s="113"/>
      <c r="N17" s="113"/>
      <c r="O17" s="113"/>
    </row>
    <row r="18" spans="1:15" s="70" customFormat="1" ht="15" customHeight="1">
      <c r="A18" s="70" t="s">
        <v>694</v>
      </c>
      <c r="H18" s="128" t="s">
        <v>685</v>
      </c>
    </row>
    <row r="19" spans="1:15" s="321" customFormat="1" ht="15" customHeight="1">
      <c r="A19" s="114" t="s">
        <v>627</v>
      </c>
      <c r="H19" s="118" t="s">
        <v>129</v>
      </c>
    </row>
    <row r="20" spans="1:15" s="321" customFormat="1">
      <c r="H20" s="119" t="s">
        <v>128</v>
      </c>
    </row>
    <row r="21" spans="1:15">
      <c r="B21" s="58"/>
      <c r="C21" s="58"/>
      <c r="D21" s="59"/>
      <c r="G21" s="58"/>
      <c r="J21" s="58"/>
    </row>
    <row r="22" spans="1:15">
      <c r="D22" s="59"/>
    </row>
    <row r="23" spans="1:15">
      <c r="D23" s="59"/>
    </row>
    <row r="24" spans="1:15">
      <c r="D24" s="59"/>
    </row>
    <row r="25" spans="1:15">
      <c r="D25" s="59"/>
    </row>
    <row r="26" spans="1:15">
      <c r="D26" s="59"/>
    </row>
    <row r="27" spans="1:15">
      <c r="D27" s="59"/>
    </row>
    <row r="28" spans="1:15">
      <c r="D28" s="59"/>
    </row>
    <row r="29" spans="1:15">
      <c r="D29" s="59"/>
    </row>
    <row r="30" spans="1:15">
      <c r="D30" s="59"/>
    </row>
    <row r="31" spans="1:15">
      <c r="D31" s="59"/>
    </row>
    <row r="32" spans="1:15">
      <c r="D32" s="59"/>
    </row>
  </sheetData>
  <sheetProtection formatCells="0" formatRows="0" insertRows="0" deleteRows="0"/>
  <mergeCells count="4">
    <mergeCell ref="H2:O2"/>
    <mergeCell ref="H3:O3"/>
    <mergeCell ref="A3:G3"/>
    <mergeCell ref="A2:G2"/>
  </mergeCells>
  <phoneticPr fontId="2" type="noConversion"/>
  <pageMargins left="0.6692913385826772" right="0.6692913385826772" top="0.6692913385826772" bottom="0.6692913385826772" header="0.27559055118110237" footer="0.27559055118110237"/>
  <pageSetup paperSize="9" firstPageNumber="204"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0"/>
  <sheetViews>
    <sheetView showGridLines="0" view="pageBreakPreview" zoomScale="85" zoomScaleNormal="120" zoomScaleSheetLayoutView="85" workbookViewId="0">
      <pane xSplit="1" ySplit="6" topLeftCell="B10" activePane="bottomRight" state="frozen"/>
      <selection pane="topRight"/>
      <selection pane="bottomLeft"/>
      <selection pane="bottomRight"/>
    </sheetView>
  </sheetViews>
  <sheetFormatPr defaultRowHeight="12.75"/>
  <cols>
    <col min="1" max="1" width="11.625" style="321" customWidth="1"/>
    <col min="2" max="7" width="12.625" style="4" customWidth="1"/>
    <col min="8" max="8" width="11.125" style="4" customWidth="1"/>
    <col min="9" max="16" width="9.625" style="4" customWidth="1"/>
    <col min="17" max="16384" width="9" style="4"/>
  </cols>
  <sheetData>
    <row r="1" spans="1:17" s="321" customFormat="1" ht="18" customHeight="1">
      <c r="A1" s="70" t="s">
        <v>291</v>
      </c>
      <c r="B1" s="70"/>
      <c r="P1" s="82" t="s">
        <v>0</v>
      </c>
    </row>
    <row r="2" spans="1:17" s="287" customFormat="1" ht="24.75" customHeight="1">
      <c r="A2" s="326" t="s">
        <v>683</v>
      </c>
      <c r="B2" s="326"/>
      <c r="C2" s="326"/>
      <c r="D2" s="326"/>
      <c r="E2" s="326"/>
      <c r="F2" s="326"/>
      <c r="G2" s="326"/>
      <c r="H2" s="330" t="s">
        <v>684</v>
      </c>
      <c r="I2" s="326"/>
      <c r="J2" s="326"/>
      <c r="K2" s="326"/>
      <c r="L2" s="326"/>
      <c r="M2" s="326"/>
      <c r="N2" s="326"/>
      <c r="O2" s="326"/>
      <c r="P2" s="326"/>
      <c r="Q2" s="312"/>
    </row>
    <row r="3" spans="1:17" s="321" customFormat="1" ht="19.5" customHeight="1">
      <c r="A3" s="340" t="s">
        <v>756</v>
      </c>
      <c r="B3" s="340"/>
      <c r="C3" s="340"/>
      <c r="D3" s="340"/>
      <c r="E3" s="340"/>
      <c r="F3" s="340"/>
      <c r="G3" s="340"/>
      <c r="H3" s="340" t="s">
        <v>94</v>
      </c>
      <c r="I3" s="340"/>
      <c r="J3" s="340"/>
      <c r="K3" s="340"/>
      <c r="L3" s="340"/>
      <c r="M3" s="340"/>
      <c r="N3" s="340"/>
      <c r="O3" s="340"/>
      <c r="P3" s="340"/>
      <c r="Q3" s="86"/>
    </row>
    <row r="4" spans="1:17" s="321" customFormat="1" ht="15" customHeight="1" thickBot="1">
      <c r="A4" s="322"/>
      <c r="B4" s="78"/>
      <c r="C4" s="78"/>
      <c r="D4" s="78"/>
      <c r="E4" s="78"/>
      <c r="F4" s="78"/>
      <c r="G4" s="77" t="s">
        <v>298</v>
      </c>
      <c r="H4" s="78"/>
      <c r="I4" s="78"/>
      <c r="J4" s="78"/>
      <c r="K4" s="115"/>
      <c r="L4" s="115"/>
      <c r="M4" s="86"/>
      <c r="N4" s="86"/>
      <c r="O4" s="86"/>
      <c r="P4" s="77" t="s">
        <v>2</v>
      </c>
    </row>
    <row r="5" spans="1:17" s="321" customFormat="1" ht="34.5" customHeight="1">
      <c r="A5" s="295" t="s">
        <v>625</v>
      </c>
      <c r="B5" s="313" t="s">
        <v>612</v>
      </c>
      <c r="C5" s="298" t="s">
        <v>613</v>
      </c>
      <c r="D5" s="298" t="s">
        <v>614</v>
      </c>
      <c r="E5" s="298" t="s">
        <v>615</v>
      </c>
      <c r="F5" s="298" t="s">
        <v>616</v>
      </c>
      <c r="G5" s="298" t="s">
        <v>617</v>
      </c>
      <c r="H5" s="296" t="s">
        <v>618</v>
      </c>
      <c r="I5" s="296" t="s">
        <v>619</v>
      </c>
      <c r="J5" s="298" t="s">
        <v>620</v>
      </c>
      <c r="K5" s="299" t="s">
        <v>504</v>
      </c>
      <c r="L5" s="298" t="s">
        <v>621</v>
      </c>
      <c r="M5" s="299" t="s">
        <v>622</v>
      </c>
      <c r="N5" s="299" t="s">
        <v>623</v>
      </c>
      <c r="O5" s="298" t="s">
        <v>624</v>
      </c>
      <c r="P5" s="297" t="s">
        <v>674</v>
      </c>
    </row>
    <row r="6" spans="1:17" s="321" customFormat="1" ht="54.95" customHeight="1" thickBot="1">
      <c r="A6" s="294" t="s">
        <v>157</v>
      </c>
      <c r="B6" s="301" t="s">
        <v>156</v>
      </c>
      <c r="C6" s="302" t="s">
        <v>155</v>
      </c>
      <c r="D6" s="302" t="s">
        <v>154</v>
      </c>
      <c r="E6" s="302" t="s">
        <v>153</v>
      </c>
      <c r="F6" s="302" t="s">
        <v>152</v>
      </c>
      <c r="G6" s="302" t="s">
        <v>151</v>
      </c>
      <c r="H6" s="97" t="s">
        <v>150</v>
      </c>
      <c r="I6" s="97" t="s">
        <v>149</v>
      </c>
      <c r="J6" s="302" t="s">
        <v>148</v>
      </c>
      <c r="K6" s="302" t="s">
        <v>147</v>
      </c>
      <c r="L6" s="302" t="s">
        <v>146</v>
      </c>
      <c r="M6" s="302" t="s">
        <v>145</v>
      </c>
      <c r="N6" s="302" t="s">
        <v>144</v>
      </c>
      <c r="O6" s="302" t="s">
        <v>143</v>
      </c>
      <c r="P6" s="98" t="s">
        <v>83</v>
      </c>
    </row>
    <row r="7" spans="1:17" s="10" customFormat="1" ht="55.15" customHeight="1">
      <c r="A7" s="307" t="s">
        <v>270</v>
      </c>
      <c r="B7" s="48">
        <v>2610900.8319999999</v>
      </c>
      <c r="C7" s="47" t="s">
        <v>16</v>
      </c>
      <c r="D7" s="47">
        <v>418743</v>
      </c>
      <c r="E7" s="47">
        <v>7261.741</v>
      </c>
      <c r="F7" s="47">
        <v>1282092.3219999999</v>
      </c>
      <c r="G7" s="47">
        <v>3833295.281</v>
      </c>
      <c r="H7" s="47" t="s">
        <v>16</v>
      </c>
      <c r="I7" s="47">
        <v>4757777.0140000004</v>
      </c>
      <c r="J7" s="234">
        <v>500000</v>
      </c>
      <c r="K7" s="47" t="s">
        <v>16</v>
      </c>
      <c r="L7" s="47" t="s">
        <v>16</v>
      </c>
      <c r="M7" s="47" t="s">
        <v>16</v>
      </c>
      <c r="N7" s="47" t="s">
        <v>16</v>
      </c>
      <c r="O7" s="47" t="s">
        <v>16</v>
      </c>
      <c r="P7" s="47">
        <v>605403.98600000003</v>
      </c>
    </row>
    <row r="8" spans="1:17" s="10" customFormat="1" ht="55.15" customHeight="1">
      <c r="A8" s="307" t="s">
        <v>271</v>
      </c>
      <c r="B8" s="48">
        <v>3386526</v>
      </c>
      <c r="C8" s="47" t="s">
        <v>16</v>
      </c>
      <c r="D8" s="47">
        <v>431874</v>
      </c>
      <c r="E8" s="47">
        <v>51835</v>
      </c>
      <c r="F8" s="47">
        <v>1380480</v>
      </c>
      <c r="G8" s="47">
        <v>4001372</v>
      </c>
      <c r="H8" s="47" t="s">
        <v>16</v>
      </c>
      <c r="I8" s="47">
        <v>4958844</v>
      </c>
      <c r="J8" s="234">
        <v>780000</v>
      </c>
      <c r="K8" s="47" t="s">
        <v>16</v>
      </c>
      <c r="L8" s="47" t="s">
        <v>16</v>
      </c>
      <c r="M8" s="47" t="s">
        <v>16</v>
      </c>
      <c r="N8" s="47" t="s">
        <v>16</v>
      </c>
      <c r="O8" s="47" t="s">
        <v>16</v>
      </c>
      <c r="P8" s="47">
        <v>528518</v>
      </c>
    </row>
    <row r="9" spans="1:17" s="10" customFormat="1" ht="55.15" customHeight="1">
      <c r="A9" s="307" t="s">
        <v>272</v>
      </c>
      <c r="B9" s="48">
        <v>3257269</v>
      </c>
      <c r="C9" s="47" t="s">
        <v>16</v>
      </c>
      <c r="D9" s="47">
        <v>532395</v>
      </c>
      <c r="E9" s="47">
        <v>53124</v>
      </c>
      <c r="F9" s="47">
        <v>1353041</v>
      </c>
      <c r="G9" s="47">
        <v>4387676</v>
      </c>
      <c r="H9" s="47" t="s">
        <v>16</v>
      </c>
      <c r="I9" s="47">
        <v>5068649</v>
      </c>
      <c r="J9" s="234">
        <v>689700</v>
      </c>
      <c r="K9" s="47" t="s">
        <v>16</v>
      </c>
      <c r="L9" s="47" t="s">
        <v>16</v>
      </c>
      <c r="M9" s="47" t="s">
        <v>16</v>
      </c>
      <c r="N9" s="47" t="s">
        <v>16</v>
      </c>
      <c r="O9" s="47" t="s">
        <v>16</v>
      </c>
      <c r="P9" s="47">
        <v>444296</v>
      </c>
    </row>
    <row r="10" spans="1:17" ht="55.15" customHeight="1">
      <c r="A10" s="307" t="s">
        <v>273</v>
      </c>
      <c r="B10" s="48">
        <v>3436818</v>
      </c>
      <c r="C10" s="47" t="s">
        <v>16</v>
      </c>
      <c r="D10" s="47">
        <v>460179</v>
      </c>
      <c r="E10" s="47">
        <v>91387</v>
      </c>
      <c r="F10" s="47">
        <v>1748375</v>
      </c>
      <c r="G10" s="47">
        <v>4608843</v>
      </c>
      <c r="H10" s="47" t="s">
        <v>16</v>
      </c>
      <c r="I10" s="47">
        <v>5117304</v>
      </c>
      <c r="J10" s="234">
        <v>481686</v>
      </c>
      <c r="K10" s="47" t="s">
        <v>16</v>
      </c>
      <c r="L10" s="47" t="s">
        <v>16</v>
      </c>
      <c r="M10" s="47" t="s">
        <v>16</v>
      </c>
      <c r="N10" s="47" t="s">
        <v>16</v>
      </c>
      <c r="O10" s="47" t="s">
        <v>16</v>
      </c>
      <c r="P10" s="47">
        <v>393635</v>
      </c>
    </row>
    <row r="11" spans="1:17" ht="55.15" customHeight="1">
      <c r="A11" s="307" t="s">
        <v>274</v>
      </c>
      <c r="B11" s="48">
        <v>3809951</v>
      </c>
      <c r="C11" s="47" t="s">
        <v>16</v>
      </c>
      <c r="D11" s="47">
        <v>539403</v>
      </c>
      <c r="E11" s="47">
        <v>127508</v>
      </c>
      <c r="F11" s="47">
        <v>1438226</v>
      </c>
      <c r="G11" s="47">
        <v>4782599</v>
      </c>
      <c r="H11" s="47" t="s">
        <v>16</v>
      </c>
      <c r="I11" s="47">
        <v>5295689</v>
      </c>
      <c r="J11" s="234">
        <v>340442</v>
      </c>
      <c r="K11" s="47" t="s">
        <v>16</v>
      </c>
      <c r="L11" s="47" t="s">
        <v>16</v>
      </c>
      <c r="M11" s="47" t="s">
        <v>16</v>
      </c>
      <c r="N11" s="47" t="s">
        <v>16</v>
      </c>
      <c r="O11" s="47" t="s">
        <v>16</v>
      </c>
      <c r="P11" s="47">
        <v>441260</v>
      </c>
    </row>
    <row r="12" spans="1:17" ht="55.15" customHeight="1">
      <c r="A12" s="307" t="s">
        <v>275</v>
      </c>
      <c r="B12" s="47">
        <v>6774400</v>
      </c>
      <c r="C12" s="47" t="s">
        <v>16</v>
      </c>
      <c r="D12" s="47">
        <v>576539</v>
      </c>
      <c r="E12" s="47">
        <v>115301</v>
      </c>
      <c r="F12" s="47">
        <v>1891706</v>
      </c>
      <c r="G12" s="47">
        <v>5004340</v>
      </c>
      <c r="H12" s="47" t="s">
        <v>16</v>
      </c>
      <c r="I12" s="47">
        <v>5434546</v>
      </c>
      <c r="J12" s="234">
        <v>372637</v>
      </c>
      <c r="K12" s="47" t="s">
        <v>16</v>
      </c>
      <c r="L12" s="47" t="s">
        <v>16</v>
      </c>
      <c r="M12" s="47" t="s">
        <v>16</v>
      </c>
      <c r="N12" s="47" t="s">
        <v>16</v>
      </c>
      <c r="O12" s="47" t="s">
        <v>16</v>
      </c>
      <c r="P12" s="47">
        <v>1019097</v>
      </c>
    </row>
    <row r="13" spans="1:17" ht="55.15" customHeight="1">
      <c r="A13" s="307" t="s">
        <v>276</v>
      </c>
      <c r="B13" s="47">
        <v>4539256</v>
      </c>
      <c r="C13" s="47" t="s">
        <v>16</v>
      </c>
      <c r="D13" s="47">
        <v>618496</v>
      </c>
      <c r="E13" s="47">
        <v>178638</v>
      </c>
      <c r="F13" s="47">
        <v>1825636</v>
      </c>
      <c r="G13" s="47">
        <v>5149674</v>
      </c>
      <c r="H13" s="47" t="s">
        <v>16</v>
      </c>
      <c r="I13" s="47">
        <v>5461230</v>
      </c>
      <c r="J13" s="234">
        <v>321598</v>
      </c>
      <c r="K13" s="47" t="s">
        <v>16</v>
      </c>
      <c r="L13" s="47" t="s">
        <v>16</v>
      </c>
      <c r="M13" s="47" t="s">
        <v>16</v>
      </c>
      <c r="N13" s="47" t="s">
        <v>16</v>
      </c>
      <c r="O13" s="47" t="s">
        <v>16</v>
      </c>
      <c r="P13" s="47">
        <v>670597</v>
      </c>
    </row>
    <row r="14" spans="1:17" ht="55.15" customHeight="1">
      <c r="A14" s="307" t="s">
        <v>611</v>
      </c>
      <c r="B14" s="47">
        <v>4788291.7750000004</v>
      </c>
      <c r="C14" s="47" t="s">
        <v>16</v>
      </c>
      <c r="D14" s="47">
        <v>909856.14099999995</v>
      </c>
      <c r="E14" s="47">
        <v>280453.20400000003</v>
      </c>
      <c r="F14" s="47">
        <v>1518138.7830000001</v>
      </c>
      <c r="G14" s="47">
        <v>4905401.8779999996</v>
      </c>
      <c r="H14" s="47" t="s">
        <v>16</v>
      </c>
      <c r="I14" s="47">
        <v>5622592.8959999997</v>
      </c>
      <c r="J14" s="234">
        <v>252996.31</v>
      </c>
      <c r="K14" s="47" t="s">
        <v>16</v>
      </c>
      <c r="L14" s="47" t="s">
        <v>16</v>
      </c>
      <c r="M14" s="47" t="s">
        <v>16</v>
      </c>
      <c r="N14" s="47" t="s">
        <v>16</v>
      </c>
      <c r="O14" s="47" t="s">
        <v>16</v>
      </c>
      <c r="P14" s="47">
        <v>717866</v>
      </c>
    </row>
    <row r="15" spans="1:17" ht="55.15" customHeight="1">
      <c r="A15" s="307" t="s">
        <v>692</v>
      </c>
      <c r="B15" s="47">
        <v>9084299.7579999994</v>
      </c>
      <c r="C15" s="47" t="s">
        <v>703</v>
      </c>
      <c r="D15" s="47">
        <v>1363773.871</v>
      </c>
      <c r="E15" s="47">
        <v>1920238.585</v>
      </c>
      <c r="F15" s="47">
        <v>4022894.9040000001</v>
      </c>
      <c r="G15" s="47">
        <v>5579768.5180000002</v>
      </c>
      <c r="H15" s="47" t="s">
        <v>703</v>
      </c>
      <c r="I15" s="47">
        <v>6052210.3099999996</v>
      </c>
      <c r="J15" s="234">
        <v>228708.38</v>
      </c>
      <c r="K15" s="47" t="s">
        <v>703</v>
      </c>
      <c r="L15" s="47" t="s">
        <v>703</v>
      </c>
      <c r="M15" s="47">
        <v>421000</v>
      </c>
      <c r="N15" s="47" t="s">
        <v>703</v>
      </c>
      <c r="O15" s="47" t="s">
        <v>703</v>
      </c>
      <c r="P15" s="47">
        <v>1006461.429</v>
      </c>
    </row>
    <row r="16" spans="1:17" ht="55.15" customHeight="1" thickBot="1">
      <c r="A16" s="292" t="s">
        <v>279</v>
      </c>
      <c r="B16" s="250">
        <v>10159504.966</v>
      </c>
      <c r="C16" s="49" t="s">
        <v>16</v>
      </c>
      <c r="D16" s="251">
        <v>1158291.736</v>
      </c>
      <c r="E16" s="251">
        <v>2400983.8390000002</v>
      </c>
      <c r="F16" s="251">
        <v>4068711.4249999998</v>
      </c>
      <c r="G16" s="251">
        <v>1367724.301</v>
      </c>
      <c r="H16" s="49" t="s">
        <v>16</v>
      </c>
      <c r="I16" s="49">
        <v>5923931.7929999996</v>
      </c>
      <c r="J16" s="251">
        <v>147694.386</v>
      </c>
      <c r="K16" s="49" t="s">
        <v>16</v>
      </c>
      <c r="L16" s="49" t="s">
        <v>16</v>
      </c>
      <c r="M16" s="49">
        <v>421000</v>
      </c>
      <c r="N16" s="49" t="s">
        <v>16</v>
      </c>
      <c r="O16" s="49" t="s">
        <v>16</v>
      </c>
      <c r="P16" s="251">
        <v>957208.25399999996</v>
      </c>
      <c r="Q16" s="35"/>
    </row>
    <row r="17" s="321" customFormat="1"/>
    <row r="18" s="321" customFormat="1"/>
    <row r="19" s="321" customFormat="1"/>
    <row r="20" s="321" customFormat="1"/>
  </sheetData>
  <sheetProtection formatCells="0" formatRows="0" insertRows="0" deleteRows="0"/>
  <mergeCells count="4">
    <mergeCell ref="A3:G3"/>
    <mergeCell ref="A2:G2"/>
    <mergeCell ref="H2:P2"/>
    <mergeCell ref="H3:P3"/>
  </mergeCells>
  <phoneticPr fontId="2" type="noConversion"/>
  <pageMargins left="0.6692913385826772" right="0.6692913385826772" top="0.6692913385826772" bottom="0.6692913385826772" header="0.27559055118110237" footer="0.27559055118110237"/>
  <pageSetup paperSize="9" firstPageNumber="206" orientation="portrait" r:id="rId1"/>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24"/>
  <sheetViews>
    <sheetView showGridLines="0" view="pageBreakPreview" zoomScaleNormal="115" zoomScaleSheetLayoutView="100" workbookViewId="0">
      <pane xSplit="1" ySplit="6" topLeftCell="B7" activePane="bottomRight" state="frozen"/>
      <selection pane="topRight"/>
      <selection pane="bottomLeft"/>
      <selection pane="bottomRight" activeCell="A19" sqref="A19"/>
    </sheetView>
  </sheetViews>
  <sheetFormatPr defaultRowHeight="12.75"/>
  <cols>
    <col min="1" max="1" width="11.625" style="321" customWidth="1"/>
    <col min="2" max="9" width="14.625" style="4" customWidth="1"/>
    <col min="10" max="10" width="15.125" style="4" customWidth="1"/>
    <col min="11" max="12" width="14.625" style="4" customWidth="1"/>
    <col min="13" max="13" width="9" style="4"/>
    <col min="14" max="14" width="12.125" style="4" hidden="1" customWidth="1"/>
    <col min="15" max="15" width="9" style="4" hidden="1" customWidth="1"/>
    <col min="16" max="16384" width="9" style="4"/>
  </cols>
  <sheetData>
    <row r="1" spans="1:16" s="321" customFormat="1" ht="18" customHeight="1">
      <c r="A1" s="70" t="s">
        <v>291</v>
      </c>
      <c r="B1" s="70"/>
      <c r="C1" s="70"/>
      <c r="D1" s="70"/>
      <c r="E1" s="70"/>
      <c r="F1" s="70"/>
      <c r="G1" s="70"/>
      <c r="H1" s="70"/>
      <c r="I1" s="70"/>
      <c r="L1" s="82" t="s">
        <v>177</v>
      </c>
      <c r="P1" s="70"/>
    </row>
    <row r="2" spans="1:16" s="287" customFormat="1" ht="24.95" customHeight="1">
      <c r="A2" s="326" t="s">
        <v>691</v>
      </c>
      <c r="B2" s="326"/>
      <c r="C2" s="326"/>
      <c r="D2" s="326"/>
      <c r="E2" s="326"/>
      <c r="F2" s="326"/>
      <c r="G2" s="326" t="s">
        <v>176</v>
      </c>
      <c r="H2" s="326"/>
      <c r="I2" s="326"/>
      <c r="J2" s="326"/>
      <c r="K2" s="326"/>
      <c r="L2" s="326"/>
    </row>
    <row r="3" spans="1:16" s="323" customFormat="1" ht="15" customHeight="1" thickBot="1">
      <c r="A3" s="71"/>
      <c r="B3" s="78"/>
      <c r="C3" s="78"/>
      <c r="D3" s="78"/>
      <c r="E3" s="78"/>
      <c r="F3" s="78" t="s">
        <v>786</v>
      </c>
      <c r="G3" s="78"/>
      <c r="H3" s="78"/>
      <c r="I3" s="78"/>
      <c r="J3" s="78"/>
      <c r="K3" s="78"/>
      <c r="L3" s="78" t="s">
        <v>785</v>
      </c>
    </row>
    <row r="4" spans="1:16" s="127" customFormat="1" ht="21.95" customHeight="1">
      <c r="A4" s="349" t="s">
        <v>625</v>
      </c>
      <c r="B4" s="351" t="s">
        <v>665</v>
      </c>
      <c r="C4" s="338"/>
      <c r="D4" s="352"/>
      <c r="E4" s="353" t="s">
        <v>666</v>
      </c>
      <c r="F4" s="338"/>
      <c r="G4" s="290" t="s">
        <v>667</v>
      </c>
      <c r="H4" s="354" t="s">
        <v>787</v>
      </c>
      <c r="I4" s="354" t="s">
        <v>668</v>
      </c>
      <c r="J4" s="356" t="s">
        <v>669</v>
      </c>
      <c r="K4" s="353" t="s">
        <v>670</v>
      </c>
      <c r="L4" s="338"/>
    </row>
    <row r="5" spans="1:16" s="127" customFormat="1" ht="32.1" customHeight="1">
      <c r="A5" s="350"/>
      <c r="B5" s="358" t="s">
        <v>175</v>
      </c>
      <c r="C5" s="315" t="s">
        <v>608</v>
      </c>
      <c r="D5" s="317" t="s">
        <v>609</v>
      </c>
      <c r="E5" s="355" t="s">
        <v>174</v>
      </c>
      <c r="F5" s="315" t="s">
        <v>671</v>
      </c>
      <c r="G5" s="130" t="s">
        <v>672</v>
      </c>
      <c r="H5" s="355"/>
      <c r="I5" s="355"/>
      <c r="J5" s="357"/>
      <c r="K5" s="355" t="s">
        <v>173</v>
      </c>
      <c r="L5" s="314" t="s">
        <v>673</v>
      </c>
    </row>
    <row r="6" spans="1:16" s="127" customFormat="1" ht="60" customHeight="1" thickBot="1">
      <c r="A6" s="294" t="s">
        <v>76</v>
      </c>
      <c r="B6" s="359"/>
      <c r="C6" s="97" t="s">
        <v>172</v>
      </c>
      <c r="D6" s="97" t="s">
        <v>171</v>
      </c>
      <c r="E6" s="360"/>
      <c r="F6" s="302" t="s">
        <v>170</v>
      </c>
      <c r="G6" s="97" t="s">
        <v>169</v>
      </c>
      <c r="H6" s="97" t="s">
        <v>168</v>
      </c>
      <c r="I6" s="97" t="s">
        <v>167</v>
      </c>
      <c r="J6" s="110" t="s">
        <v>166</v>
      </c>
      <c r="K6" s="360"/>
      <c r="L6" s="98" t="s">
        <v>165</v>
      </c>
      <c r="N6" s="127" t="s">
        <v>610</v>
      </c>
    </row>
    <row r="7" spans="1:16" s="15" customFormat="1" ht="49.7" customHeight="1">
      <c r="A7" s="307" t="s">
        <v>270</v>
      </c>
      <c r="B7" s="244">
        <v>13475751</v>
      </c>
      <c r="C7" s="226">
        <v>6000751</v>
      </c>
      <c r="D7" s="47">
        <v>7475000</v>
      </c>
      <c r="E7" s="226">
        <v>7475000</v>
      </c>
      <c r="F7" s="226">
        <v>7475000</v>
      </c>
      <c r="G7" s="47" t="s">
        <v>16</v>
      </c>
      <c r="H7" s="237">
        <v>57.27</v>
      </c>
      <c r="I7" s="238">
        <v>51.320388973974872</v>
      </c>
      <c r="J7" s="237">
        <v>24.27</v>
      </c>
      <c r="K7" s="227">
        <v>21425000</v>
      </c>
      <c r="L7" s="241">
        <v>49.92910882192006</v>
      </c>
    </row>
    <row r="8" spans="1:16" s="15" customFormat="1" ht="49.7" customHeight="1">
      <c r="A8" s="307" t="s">
        <v>271</v>
      </c>
      <c r="B8" s="244">
        <v>6002518</v>
      </c>
      <c r="C8" s="226">
        <v>1252518</v>
      </c>
      <c r="D8" s="226">
        <v>4750000</v>
      </c>
      <c r="E8" s="226">
        <v>6250000</v>
      </c>
      <c r="F8" s="226">
        <v>6250000</v>
      </c>
      <c r="G8" s="47" t="s">
        <v>16</v>
      </c>
      <c r="H8" s="237">
        <v>53.15</v>
      </c>
      <c r="I8" s="238">
        <v>48.832241214283151</v>
      </c>
      <c r="J8" s="237">
        <v>32.39</v>
      </c>
      <c r="K8" s="227">
        <v>22925000</v>
      </c>
      <c r="L8" s="241">
        <v>50.281488604032347</v>
      </c>
    </row>
    <row r="9" spans="1:16" s="15" customFormat="1" ht="49.7" customHeight="1">
      <c r="A9" s="307" t="s">
        <v>272</v>
      </c>
      <c r="B9" s="244">
        <v>9518219</v>
      </c>
      <c r="C9" s="226">
        <v>2180719</v>
      </c>
      <c r="D9" s="226">
        <v>7337500</v>
      </c>
      <c r="E9" s="226">
        <v>7100000</v>
      </c>
      <c r="F9" s="226">
        <v>7100000</v>
      </c>
      <c r="G9" s="47" t="s">
        <v>16</v>
      </c>
      <c r="H9" s="237">
        <v>53.02</v>
      </c>
      <c r="I9" s="238">
        <v>44.626225765495029</v>
      </c>
      <c r="J9" s="237">
        <v>33.04</v>
      </c>
      <c r="K9" s="227">
        <v>22687500</v>
      </c>
      <c r="L9" s="241">
        <v>47.190827538351712</v>
      </c>
    </row>
    <row r="10" spans="1:16" s="15" customFormat="1" ht="49.7" customHeight="1">
      <c r="A10" s="307" t="s">
        <v>273</v>
      </c>
      <c r="B10" s="244">
        <v>8939018</v>
      </c>
      <c r="C10" s="226">
        <v>851518</v>
      </c>
      <c r="D10" s="226">
        <v>8087500</v>
      </c>
      <c r="E10" s="226">
        <v>9000000</v>
      </c>
      <c r="F10" s="226">
        <v>9000000</v>
      </c>
      <c r="G10" s="47" t="s">
        <v>16</v>
      </c>
      <c r="H10" s="237">
        <v>51.97</v>
      </c>
      <c r="I10" s="238">
        <v>53.794512497002223</v>
      </c>
      <c r="J10" s="237">
        <v>33.74</v>
      </c>
      <c r="K10" s="227">
        <v>22337500</v>
      </c>
      <c r="L10" s="241">
        <v>45.983080696575477</v>
      </c>
    </row>
    <row r="11" spans="1:16" s="15" customFormat="1" ht="49.7" customHeight="1">
      <c r="A11" s="307" t="s">
        <v>274</v>
      </c>
      <c r="B11" s="244">
        <v>7970848</v>
      </c>
      <c r="C11" s="226">
        <v>-879152</v>
      </c>
      <c r="D11" s="226">
        <v>8850000</v>
      </c>
      <c r="E11" s="226">
        <v>10000000</v>
      </c>
      <c r="F11" s="226">
        <v>10000000</v>
      </c>
      <c r="G11" s="245" t="s">
        <v>16</v>
      </c>
      <c r="H11" s="237">
        <v>48.21</v>
      </c>
      <c r="I11" s="238">
        <v>55.51</v>
      </c>
      <c r="J11" s="237">
        <v>35.460801099370613</v>
      </c>
      <c r="K11" s="227">
        <v>24750000</v>
      </c>
      <c r="L11" s="241">
        <v>43.29</v>
      </c>
    </row>
    <row r="12" spans="1:16" s="15" customFormat="1" ht="49.7" customHeight="1">
      <c r="A12" s="307" t="s">
        <v>275</v>
      </c>
      <c r="B12" s="244">
        <v>6113028</v>
      </c>
      <c r="C12" s="246">
        <f>'6-4續2'!B12-'6-3續'!B12</f>
        <v>-4386972</v>
      </c>
      <c r="D12" s="226">
        <v>10500000</v>
      </c>
      <c r="E12" s="226">
        <v>9500000</v>
      </c>
      <c r="F12" s="226">
        <v>9500000</v>
      </c>
      <c r="G12" s="47" t="s">
        <v>16</v>
      </c>
      <c r="H12" s="237">
        <v>54.43</v>
      </c>
      <c r="I12" s="238">
        <v>59.331037683107155</v>
      </c>
      <c r="J12" s="237">
        <v>29.2</v>
      </c>
      <c r="K12" s="227">
        <v>23750000</v>
      </c>
      <c r="L12" s="242">
        <v>40.882281071022469</v>
      </c>
    </row>
    <row r="13" spans="1:16" s="15" customFormat="1" ht="49.7" customHeight="1">
      <c r="A13" s="307" t="s">
        <v>276</v>
      </c>
      <c r="B13" s="244">
        <v>8350644</v>
      </c>
      <c r="C13" s="246">
        <f>'6-4續2'!B13-'6-3續'!B13</f>
        <v>-3524356</v>
      </c>
      <c r="D13" s="226">
        <v>11875000</v>
      </c>
      <c r="E13" s="226">
        <v>10000000</v>
      </c>
      <c r="F13" s="226">
        <v>10000000</v>
      </c>
      <c r="G13" s="47" t="s">
        <v>16</v>
      </c>
      <c r="H13" s="237">
        <v>56.74</v>
      </c>
      <c r="I13" s="238">
        <v>66.080422527449983</v>
      </c>
      <c r="J13" s="237">
        <v>25.03</v>
      </c>
      <c r="K13" s="227">
        <v>21875000</v>
      </c>
      <c r="L13" s="241">
        <v>37.887663547820743</v>
      </c>
    </row>
    <row r="14" spans="1:16" s="15" customFormat="1" ht="49.7" customHeight="1">
      <c r="A14" s="307" t="s">
        <v>611</v>
      </c>
      <c r="B14" s="244">
        <v>13718652.93</v>
      </c>
      <c r="C14" s="246">
        <f>'6-4續2'!B14-'6-3續'!B14</f>
        <v>6043652.9299999997</v>
      </c>
      <c r="D14" s="226">
        <v>7675000</v>
      </c>
      <c r="E14" s="226">
        <v>8000000</v>
      </c>
      <c r="F14" s="226">
        <v>8000000</v>
      </c>
      <c r="G14" s="47" t="s">
        <v>16</v>
      </c>
      <c r="H14" s="237">
        <v>51.817464297100017</v>
      </c>
      <c r="I14" s="238">
        <v>61.794745833975803</v>
      </c>
      <c r="J14" s="237">
        <v>21.44467980109258</v>
      </c>
      <c r="K14" s="227">
        <v>22200000</v>
      </c>
      <c r="L14" s="241">
        <v>35.372639843431401</v>
      </c>
      <c r="N14" s="56">
        <f>13868792332/1000</f>
        <v>13868792.332</v>
      </c>
    </row>
    <row r="15" spans="1:16" s="15" customFormat="1" ht="49.7" customHeight="1">
      <c r="A15" s="307" t="s">
        <v>692</v>
      </c>
      <c r="B15" s="247">
        <f>SUM(C15:D15)</f>
        <v>17767288.763999999</v>
      </c>
      <c r="C15" s="246">
        <f>'6-4續2'!B15-'6-3續'!B15</f>
        <v>1167288.7639999986</v>
      </c>
      <c r="D15" s="226">
        <v>16600000</v>
      </c>
      <c r="E15" s="248">
        <f>SUM(F15:G15)</f>
        <v>12000000</v>
      </c>
      <c r="F15" s="226">
        <v>12000000</v>
      </c>
      <c r="G15" s="47" t="s">
        <v>16</v>
      </c>
      <c r="H15" s="239">
        <f>('6-3續'!B15-'6-3續'!J15-'6-5'!N15)/'6-3續'!B15*100</f>
        <v>61.302494001794138</v>
      </c>
      <c r="I15" s="239">
        <f>'6-3續'!C15/'6-4續2'!B15*100</f>
        <v>65.787556346229394</v>
      </c>
      <c r="J15" s="239">
        <f>'6-3續'!J15/'6-4續2'!B15*100</f>
        <v>16.65003804432185</v>
      </c>
      <c r="K15" s="227">
        <v>17600000</v>
      </c>
      <c r="L15" s="239">
        <f>K15/'6-4續2'!B15*100</f>
        <v>20.711286679821143</v>
      </c>
      <c r="N15" s="56">
        <v>18283746.083999999</v>
      </c>
      <c r="O15" s="15" t="s">
        <v>783</v>
      </c>
    </row>
    <row r="16" spans="1:16" s="57" customFormat="1" ht="49.7" customHeight="1" thickBot="1">
      <c r="A16" s="292" t="s">
        <v>279</v>
      </c>
      <c r="B16" s="247">
        <f>SUM(C16:D16)</f>
        <v>23373095.260000005</v>
      </c>
      <c r="C16" s="246">
        <f>'6-4續2'!B16-'6-3續'!B16</f>
        <v>5773095.2600000054</v>
      </c>
      <c r="D16" s="230">
        <v>17600000</v>
      </c>
      <c r="E16" s="249">
        <f>SUM(F16:G16)</f>
        <v>20000000</v>
      </c>
      <c r="F16" s="230">
        <v>20000000</v>
      </c>
      <c r="G16" s="49" t="s">
        <v>703</v>
      </c>
      <c r="H16" s="240">
        <f>('6-3續'!B16-'6-3續'!J16-'6-5'!N16)/'6-3續'!B16*100</f>
        <v>61.030100390257616</v>
      </c>
      <c r="I16" s="239">
        <f>'6-3續'!C16/'6-4續2'!B16*100</f>
        <v>63.154289899294255</v>
      </c>
      <c r="J16" s="239">
        <f>'6-3續'!J16/'6-4續2'!B16*100</f>
        <v>14.5241935109481</v>
      </c>
      <c r="K16" s="243">
        <v>20000000</v>
      </c>
      <c r="L16" s="239">
        <f>K16/'6-4續2'!B16*100</f>
        <v>22.554981718019814</v>
      </c>
      <c r="N16" s="69">
        <v>19426777.603</v>
      </c>
      <c r="O16" s="15" t="s">
        <v>784</v>
      </c>
    </row>
    <row r="17" spans="1:12" s="70" customFormat="1" ht="15" customHeight="1">
      <c r="A17" s="113" t="s">
        <v>543</v>
      </c>
      <c r="B17" s="113"/>
      <c r="C17" s="113"/>
      <c r="D17" s="113"/>
      <c r="E17" s="113"/>
      <c r="F17" s="113"/>
      <c r="G17" s="113" t="s">
        <v>164</v>
      </c>
      <c r="H17" s="113"/>
      <c r="I17" s="113"/>
      <c r="J17" s="113"/>
      <c r="K17" s="113"/>
      <c r="L17" s="113"/>
    </row>
    <row r="18" spans="1:12" s="70" customFormat="1" ht="15" customHeight="1">
      <c r="A18" s="76" t="s">
        <v>788</v>
      </c>
      <c r="B18" s="76"/>
      <c r="C18" s="76"/>
      <c r="D18" s="76"/>
      <c r="E18" s="76"/>
      <c r="F18" s="76"/>
      <c r="G18" s="128" t="s">
        <v>163</v>
      </c>
      <c r="H18" s="76"/>
      <c r="I18" s="76"/>
      <c r="J18" s="76"/>
      <c r="K18" s="76"/>
      <c r="L18" s="76"/>
    </row>
    <row r="19" spans="1:12" s="70" customFormat="1" ht="15" customHeight="1">
      <c r="A19" s="129" t="s">
        <v>716</v>
      </c>
      <c r="G19" s="128" t="s">
        <v>162</v>
      </c>
    </row>
    <row r="20" spans="1:12" s="100" customFormat="1" ht="15" customHeight="1">
      <c r="A20" s="129" t="s">
        <v>717</v>
      </c>
      <c r="G20" s="128" t="s">
        <v>161</v>
      </c>
    </row>
    <row r="21" spans="1:12" s="100" customFormat="1" ht="15" customHeight="1">
      <c r="A21" s="129" t="s">
        <v>718</v>
      </c>
      <c r="G21" s="128" t="s">
        <v>160</v>
      </c>
    </row>
    <row r="22" spans="1:12" s="100" customFormat="1" ht="15" customHeight="1">
      <c r="A22" s="129" t="s">
        <v>719</v>
      </c>
      <c r="G22" s="128" t="s">
        <v>686</v>
      </c>
    </row>
    <row r="23" spans="1:12" s="321" customFormat="1">
      <c r="G23" s="128" t="s">
        <v>159</v>
      </c>
    </row>
    <row r="24" spans="1:12" s="321" customFormat="1">
      <c r="G24" s="128" t="s">
        <v>158</v>
      </c>
    </row>
  </sheetData>
  <sheetProtection formatCells="0" formatRows="0" insertRows="0" deleteRows="0"/>
  <mergeCells count="12">
    <mergeCell ref="A2:F2"/>
    <mergeCell ref="G2:L2"/>
    <mergeCell ref="A4:A5"/>
    <mergeCell ref="B4:D4"/>
    <mergeCell ref="E4:F4"/>
    <mergeCell ref="H4:H5"/>
    <mergeCell ref="I4:I5"/>
    <mergeCell ref="J4:J5"/>
    <mergeCell ref="K4:L4"/>
    <mergeCell ref="B5:B6"/>
    <mergeCell ref="E5:E6"/>
    <mergeCell ref="K5:K6"/>
  </mergeCells>
  <phoneticPr fontId="2" type="noConversion"/>
  <pageMargins left="0.6692913385826772" right="0.6692913385826772" top="0.6692913385826772" bottom="0.6692913385826772" header="0.27559055118110237" footer="0.27559055118110237"/>
  <pageSetup paperSize="9" firstPageNumber="208"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19</vt:i4>
      </vt:variant>
      <vt:variant>
        <vt:lpstr>已命名的範圍</vt:lpstr>
      </vt:variant>
      <vt:variant>
        <vt:i4>12</vt:i4>
      </vt:variant>
    </vt:vector>
  </HeadingPairs>
  <TitlesOfParts>
    <vt:vector size="31" baseType="lpstr">
      <vt:lpstr>6-1</vt:lpstr>
      <vt:lpstr>6-2</vt:lpstr>
      <vt:lpstr>6-3</vt:lpstr>
      <vt:lpstr>6-3續</vt:lpstr>
      <vt:lpstr>6-4</vt:lpstr>
      <vt:lpstr>6-4續1</vt:lpstr>
      <vt:lpstr>6-4續2</vt:lpstr>
      <vt:lpstr>6-4續3完</vt:lpstr>
      <vt:lpstr>6-5</vt:lpstr>
      <vt:lpstr>6-6</vt:lpstr>
      <vt:lpstr>6-6 續</vt:lpstr>
      <vt:lpstr>6-7</vt:lpstr>
      <vt:lpstr>6-8</vt:lpstr>
      <vt:lpstr>6-8續1</vt:lpstr>
      <vt:lpstr>6-8續2</vt:lpstr>
      <vt:lpstr>6-8續3完</vt:lpstr>
      <vt:lpstr>6-9</vt:lpstr>
      <vt:lpstr>6-9續1</vt:lpstr>
      <vt:lpstr>6-9續2完</vt:lpstr>
      <vt:lpstr>'6-1'!Print_Area</vt:lpstr>
      <vt:lpstr>'6-2'!Print_Area</vt:lpstr>
      <vt:lpstr>'6-3'!Print_Area</vt:lpstr>
      <vt:lpstr>'6-3續'!Print_Area</vt:lpstr>
      <vt:lpstr>'6-4'!Print_Area</vt:lpstr>
      <vt:lpstr>'6-4續2'!Print_Area</vt:lpstr>
      <vt:lpstr>'6-4續3完'!Print_Area</vt:lpstr>
      <vt:lpstr>'6-5'!Print_Area</vt:lpstr>
      <vt:lpstr>'6-6'!Print_Area</vt:lpstr>
      <vt:lpstr>'6-7'!Print_Area</vt:lpstr>
      <vt:lpstr>'6-8'!Print_Area</vt:lpstr>
      <vt:lpstr>'6-9續2完'!Print_Area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桃園市政府主計處</dc:creator>
  <cp:lastModifiedBy>簡呈澔</cp:lastModifiedBy>
  <cp:lastPrinted>2017-08-18T02:56:05Z</cp:lastPrinted>
  <dcterms:created xsi:type="dcterms:W3CDTF">2016-08-03T05:20:56Z</dcterms:created>
  <dcterms:modified xsi:type="dcterms:W3CDTF">2017-09-14T02:13:58Z</dcterms:modified>
</cp:coreProperties>
</file>