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23040" windowHeight="6795" tabRatio="872" activeTab="5"/>
  </bookViews>
  <sheets>
    <sheet name="10-1" sheetId="1" r:id="rId1"/>
    <sheet name="10-1 續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6 續1" sheetId="8" r:id="rId8"/>
    <sheet name="10-6 續2" sheetId="9" r:id="rId9"/>
    <sheet name="10-6 續3" sheetId="10" r:id="rId10"/>
    <sheet name="10-6 續4完" sheetId="11" r:id="rId11"/>
  </sheets>
  <definedNames>
    <definedName name="_xlnm.Print_Area" localSheetId="0">'10-1'!$A$1:$N$37</definedName>
    <definedName name="_xlnm.Print_Area" localSheetId="1">'10-1 續'!$A$1:$R$32</definedName>
    <definedName name="_xlnm.Print_Area" localSheetId="2">'10-2'!$A$1:$K$31</definedName>
    <definedName name="_xlnm.Print_Area" localSheetId="3">'10-3'!$A$1:$L$27</definedName>
    <definedName name="_xlnm.Print_Area" localSheetId="4">'10-4'!$A$1:$L$27</definedName>
    <definedName name="_xlnm.Print_Area" localSheetId="5">'10-5'!$A$1:$J$29</definedName>
    <definedName name="_xlnm.Print_Area" localSheetId="6">'10-6'!$A$1:$K$30</definedName>
    <definedName name="_xlnm.Print_Area" localSheetId="7">'10-6 續1'!$A$1:$K$29</definedName>
    <definedName name="_xlnm.Print_Area" localSheetId="8">'10-6 續2'!$A$1:$K$29</definedName>
    <definedName name="_xlnm.Print_Area" localSheetId="9">'10-6 續3'!$A$1:$K$29</definedName>
    <definedName name="_xlnm.Print_Area" localSheetId="10">'10-6 續4完'!$A$1:$T$29</definedName>
  </definedNames>
  <calcPr fullCalcOnLoad="1"/>
</workbook>
</file>

<file path=xl/sharedStrings.xml><?xml version="1.0" encoding="utf-8"?>
<sst xmlns="http://schemas.openxmlformats.org/spreadsheetml/2006/main" count="783" uniqueCount="288">
  <si>
    <t>-</t>
  </si>
  <si>
    <t>Environment Protection</t>
  </si>
  <si>
    <t>-</t>
  </si>
  <si>
    <t>Environment Protection</t>
  </si>
  <si>
    <t>-</t>
  </si>
  <si>
    <t>By Time Frames</t>
  </si>
  <si>
    <t>-</t>
  </si>
  <si>
    <t>Rate of Over-standard 
Frames</t>
  </si>
  <si>
    <t>No. of Over-standard Frames</t>
  </si>
  <si>
    <t>Year</t>
  </si>
  <si>
    <t>Grand Total</t>
  </si>
  <si>
    <t xml:space="preserve"> Table 10-3. Environmental Noise Monitoring Stations by Over-standard Time Frames</t>
  </si>
  <si>
    <t>Rate of Over-standard 
Frames</t>
  </si>
  <si>
    <t>No. of Over-standard Frames</t>
  </si>
  <si>
    <t>Year</t>
  </si>
  <si>
    <t>Grand Total</t>
  </si>
  <si>
    <t xml:space="preserve"> Table 10-4. Traffic Noise Monitoring Stations by Over-standard Time Frames</t>
  </si>
  <si>
    <t>Environment Protection</t>
  </si>
  <si>
    <t/>
  </si>
  <si>
    <t xml:space="preserve"> Table 10-5. Public Nuisance Petition Cases</t>
  </si>
  <si>
    <t>Environment Protection</t>
  </si>
  <si>
    <t>Table 10-6. Pollution Inspection and Administrative Penalty</t>
  </si>
  <si>
    <t>Environment Protection</t>
  </si>
  <si>
    <t>Environment Protection</t>
  </si>
  <si>
    <t>Environment Protection</t>
  </si>
  <si>
    <t>Environment Protection</t>
  </si>
  <si>
    <t>Air Pollution</t>
  </si>
  <si>
    <t>Environmental Impact Assessment</t>
  </si>
  <si>
    <t>Sulfur Dioxide
(ppm)</t>
  </si>
  <si>
    <t>Carbon Monoxide
(ppm)</t>
  </si>
  <si>
    <t>Nitrogen Dioxide
(ppm)</t>
  </si>
  <si>
    <t>Non-Methane
Hydrocarbon
(ppmC)</t>
  </si>
  <si>
    <t>Ozone
(ppm)</t>
  </si>
  <si>
    <t>No. of Over-standard
Frames</t>
  </si>
  <si>
    <t>No. of Over-standard 
Frames</t>
  </si>
  <si>
    <t>Rate of Over-standard Frames</t>
  </si>
  <si>
    <t>No. of Over-standard Frames</t>
  </si>
  <si>
    <t>Unit : Time Frames</t>
  </si>
  <si>
    <t>Total</t>
  </si>
  <si>
    <t>Unusual Smell Pollutant</t>
  </si>
  <si>
    <t>Noise</t>
  </si>
  <si>
    <t>Water Pollution</t>
  </si>
  <si>
    <t xml:space="preserve">Solid Waste </t>
  </si>
  <si>
    <t>Vibration</t>
  </si>
  <si>
    <t>Environmental Sanitation</t>
  </si>
  <si>
    <t>Others</t>
  </si>
  <si>
    <t>Year &amp; Month</t>
  </si>
  <si>
    <t>Air Pollution
(Excluding Unusual Smell Pollutant)</t>
  </si>
  <si>
    <t>No. of Inspections</t>
  </si>
  <si>
    <t>No. of Penalties</t>
  </si>
  <si>
    <t>Amount of Fines</t>
  </si>
  <si>
    <t>Fines Paid</t>
  </si>
  <si>
    <t>No. of Penalties</t>
  </si>
  <si>
    <t>Amount of Fines</t>
  </si>
  <si>
    <t>No. of Inspections</t>
  </si>
  <si>
    <t>Table 10-6. Pollution Inspection and Administrative Penalty (Cont. 1)</t>
  </si>
  <si>
    <t>Unit : Times ; NT$1,000</t>
  </si>
  <si>
    <t>Table 10-6. Pollution Inspection and Administrative Penalty (Cont. 2)</t>
  </si>
  <si>
    <t>Fines Paid</t>
  </si>
  <si>
    <t>Table 10-6. Pollution Inspection and Administrative Penalty (Cont. 3)</t>
  </si>
  <si>
    <t>Table 10-6. Pollution Inspection and Administrative Penalty (Cont. 4 End)</t>
  </si>
  <si>
    <t>EPBs</t>
  </si>
  <si>
    <t>Contractors</t>
  </si>
  <si>
    <t xml:space="preserve"> Table 10-2. Environmental Air Quality</t>
  </si>
  <si>
    <t>Rate of Over-standard
Frames</t>
  </si>
  <si>
    <t>No. of Over-standard Frames</t>
  </si>
  <si>
    <t xml:space="preserve"> Unit : Cases</t>
  </si>
  <si>
    <t>Unit : Time Frames</t>
  </si>
  <si>
    <t>-</t>
  </si>
  <si>
    <t>-</t>
  </si>
  <si>
    <t>Source : Environmental Protection Administration, Executive Yuan .</t>
  </si>
  <si>
    <t>Source : Environmental Protection Administration, Executive Yuan .</t>
  </si>
  <si>
    <t>AM5~AM7</t>
  </si>
  <si>
    <t>AM7~PM8</t>
  </si>
  <si>
    <t>PM8~PM10</t>
  </si>
  <si>
    <t>PM10~AM5</t>
  </si>
  <si>
    <t>AM7~PM8</t>
  </si>
  <si>
    <t>PM10~AM5</t>
  </si>
  <si>
    <t xml:space="preserve">Source : Environmental Protection Administration, Executive Yuan and Department of Environmental Protection, </t>
  </si>
  <si>
    <t xml:space="preserve">               Taoyuan City Gov.</t>
  </si>
  <si>
    <t>No. of Monitoring Stations, End of Year
(Stations)</t>
  </si>
  <si>
    <t>Monitoring Stations
(Stations)</t>
  </si>
  <si>
    <t>Environment Protection</t>
  </si>
  <si>
    <t>Table 10-1. Collection and Disposal of Municipal Solid Waste</t>
  </si>
  <si>
    <t>Volume of Garbage Generated by Implementing Agencies (Tons)</t>
  </si>
  <si>
    <t>Per Disposal Method</t>
  </si>
  <si>
    <t>Garbage Clearance</t>
  </si>
  <si>
    <t>-</t>
  </si>
  <si>
    <t>Source : Environmental Protection Administration, Executive Yuan .</t>
  </si>
  <si>
    <t>Environment Protection</t>
  </si>
  <si>
    <t xml:space="preserve"> Table 10-1. Collection and Disposal of Municipal Solid Waste (Cont.)</t>
  </si>
  <si>
    <t xml:space="preserve">Volume of Garbage Generated by Implementing Agencies (Tons)                                                                                                    </t>
  </si>
  <si>
    <t xml:space="preserve">By Clearance Units or  Recycling Channels                                                                                          </t>
  </si>
  <si>
    <t>Food Wastes Recycled</t>
  </si>
  <si>
    <t>Volume of Waste Clearance 
Per Day
(Tons)</t>
  </si>
  <si>
    <t>Volume of Waste Clearance Per Capita Per Day
(Kg)</t>
  </si>
  <si>
    <t>Garbage Disposal Rate</t>
  </si>
  <si>
    <t>Waste Recycling Rate</t>
  </si>
  <si>
    <t>Environmental Protection Agencies</t>
  </si>
  <si>
    <t>Entrust by EPA</t>
  </si>
  <si>
    <t>Other Locations</t>
  </si>
  <si>
    <t>Communities, Schools and Organizations</t>
  </si>
  <si>
    <t>-</t>
  </si>
  <si>
    <t xml:space="preserve">               industrial waste, and previously generated garbage that was subsequently moved. </t>
  </si>
  <si>
    <t xml:space="preserve">Note  : 1. The trash disposed of includes mud from the gutters, but excludes recycled materials, dregs, and industrial waste. </t>
  </si>
  <si>
    <t>Subtotal</t>
  </si>
  <si>
    <r>
      <rPr>
        <sz val="10"/>
        <rFont val="華康粗圓體"/>
        <family val="3"/>
      </rPr>
      <t>環境保護</t>
    </r>
  </si>
  <si>
    <r>
      <rPr>
        <sz val="10"/>
        <rFont val="華康粗圓體"/>
        <family val="3"/>
      </rPr>
      <t xml:space="preserve">總計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</si>
  <si>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</si>
  <si>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</si>
  <si>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</si>
  <si>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</si>
  <si>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</si>
  <si>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</si>
  <si>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</si>
  <si>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</si>
  <si>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</si>
  <si>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</rPr>
      <t>　桃園區</t>
    </r>
    <r>
      <rPr>
        <sz val="10"/>
        <rFont val="Arial Narrow"/>
        <family val="2"/>
      </rPr>
      <t xml:space="preserve"> Taoyuan District</t>
    </r>
  </si>
  <si>
    <r>
      <rPr>
        <sz val="10"/>
        <rFont val="華康粗圓體"/>
        <family val="3"/>
      </rPr>
      <t>　中壢區</t>
    </r>
    <r>
      <rPr>
        <sz val="10"/>
        <rFont val="Arial Narrow"/>
        <family val="2"/>
      </rPr>
      <t xml:space="preserve"> Zhongli District</t>
    </r>
  </si>
  <si>
    <r>
      <rPr>
        <sz val="10"/>
        <rFont val="華康粗圓體"/>
        <family val="3"/>
      </rPr>
      <t>　大溪區</t>
    </r>
    <r>
      <rPr>
        <sz val="10"/>
        <rFont val="Arial Narrow"/>
        <family val="2"/>
      </rPr>
      <t xml:space="preserve"> Daxi District</t>
    </r>
  </si>
  <si>
    <r>
      <rPr>
        <sz val="10"/>
        <rFont val="華康粗圓體"/>
        <family val="3"/>
      </rPr>
      <t>　楊梅區</t>
    </r>
    <r>
      <rPr>
        <sz val="10"/>
        <rFont val="Arial Narrow"/>
        <family val="2"/>
      </rPr>
      <t xml:space="preserve"> Yangmei District</t>
    </r>
  </si>
  <si>
    <r>
      <rPr>
        <sz val="10"/>
        <rFont val="華康粗圓體"/>
        <family val="3"/>
      </rPr>
      <t>　蘆竹區</t>
    </r>
    <r>
      <rPr>
        <sz val="10"/>
        <rFont val="Arial Narrow"/>
        <family val="2"/>
      </rPr>
      <t xml:space="preserve"> Luzhu District</t>
    </r>
  </si>
  <si>
    <r>
      <rPr>
        <sz val="10"/>
        <rFont val="華康粗圓體"/>
        <family val="3"/>
      </rPr>
      <t>　大園區</t>
    </r>
    <r>
      <rPr>
        <sz val="10"/>
        <rFont val="Arial Narrow"/>
        <family val="2"/>
      </rPr>
      <t xml:space="preserve"> Dayuan District</t>
    </r>
  </si>
  <si>
    <r>
      <rPr>
        <sz val="10"/>
        <rFont val="華康粗圓體"/>
        <family val="3"/>
      </rPr>
      <t>　龜山區</t>
    </r>
    <r>
      <rPr>
        <sz val="10"/>
        <rFont val="Arial Narrow"/>
        <family val="2"/>
      </rPr>
      <t xml:space="preserve"> Guishan District</t>
    </r>
  </si>
  <si>
    <r>
      <rPr>
        <sz val="10"/>
        <rFont val="華康粗圓體"/>
        <family val="3"/>
      </rPr>
      <t>　八德區</t>
    </r>
    <r>
      <rPr>
        <sz val="10"/>
        <rFont val="Arial Narrow"/>
        <family val="2"/>
      </rPr>
      <t xml:space="preserve"> Bade District</t>
    </r>
  </si>
  <si>
    <r>
      <rPr>
        <sz val="10"/>
        <rFont val="華康粗圓體"/>
        <family val="3"/>
      </rPr>
      <t>　龍潭區</t>
    </r>
    <r>
      <rPr>
        <sz val="10"/>
        <rFont val="Arial Narrow"/>
        <family val="2"/>
      </rPr>
      <t xml:space="preserve"> Longtan District</t>
    </r>
  </si>
  <si>
    <r>
      <rPr>
        <sz val="10"/>
        <rFont val="華康粗圓體"/>
        <family val="3"/>
      </rPr>
      <t>　平鎮區</t>
    </r>
    <r>
      <rPr>
        <sz val="10"/>
        <rFont val="Arial Narrow"/>
        <family val="2"/>
      </rPr>
      <t xml:space="preserve"> Pingzhen District</t>
    </r>
  </si>
  <si>
    <r>
      <rPr>
        <sz val="10"/>
        <rFont val="華康粗圓體"/>
        <family val="3"/>
      </rPr>
      <t>　新屋區</t>
    </r>
    <r>
      <rPr>
        <sz val="10"/>
        <rFont val="Arial Narrow"/>
        <family val="2"/>
      </rPr>
      <t xml:space="preserve"> Xinwu District</t>
    </r>
  </si>
  <si>
    <r>
      <rPr>
        <sz val="10"/>
        <rFont val="華康粗圓體"/>
        <family val="3"/>
      </rPr>
      <t>　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</si>
  <si>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</rPr>
      <t>　復興區</t>
    </r>
    <r>
      <rPr>
        <sz val="10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</si>
  <si>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 xml:space="preserve">年及區別
</t>
    </r>
    <r>
      <rPr>
        <sz val="10"/>
        <rFont val="Arial Narrow"/>
        <family val="2"/>
      </rPr>
      <t>Year &amp; District</t>
    </r>
  </si>
  <si>
    <r>
      <rPr>
        <sz val="10"/>
        <rFont val="華康粗圓體"/>
        <family val="3"/>
      </rPr>
      <t>執行機關垃圾產生量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（公噸）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</si>
  <si>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按處理方式分</t>
    </r>
  </si>
  <si>
    <r>
      <rPr>
        <sz val="10"/>
        <rFont val="華康粗圓體"/>
        <family val="3"/>
      </rPr>
      <t>垃圾清運</t>
    </r>
  </si>
  <si>
    <r>
      <rPr>
        <sz val="10"/>
        <rFont val="華康粗圓體"/>
        <family val="3"/>
      </rPr>
      <t xml:space="preserve">巨大垃圾
回收再利用
</t>
    </r>
    <r>
      <rPr>
        <sz val="10"/>
        <rFont val="Arial Narrow"/>
        <family val="2"/>
      </rPr>
      <t>Bulk Waste Recycling and Reuse</t>
    </r>
  </si>
  <si>
    <r>
      <rPr>
        <sz val="10"/>
        <rFont val="華康粗圓體"/>
        <family val="3"/>
      </rPr>
      <t>廚餘回收</t>
    </r>
    <r>
      <rPr>
        <sz val="10"/>
        <rFont val="Arial Narrow"/>
        <family val="2"/>
      </rPr>
      <t xml:space="preserve">  Food Wastes Recycled</t>
    </r>
  </si>
  <si>
    <r>
      <rPr>
        <sz val="10"/>
        <rFont val="華康粗圓體"/>
        <family val="3"/>
      </rPr>
      <t xml:space="preserve">資源回收
</t>
    </r>
    <r>
      <rPr>
        <sz val="10"/>
        <rFont val="Arial Narrow"/>
        <family val="2"/>
      </rPr>
      <t>Garbage Recycled</t>
    </r>
  </si>
  <si>
    <r>
      <rPr>
        <sz val="10"/>
        <rFont val="華康粗圓體"/>
        <family val="3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</si>
  <si>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華康粗圓體"/>
        <family val="3"/>
      </rPr>
      <t xml:space="preserve">焚化
</t>
    </r>
    <r>
      <rPr>
        <sz val="10"/>
        <rFont val="Arial Narrow"/>
        <family val="2"/>
      </rPr>
      <t>Incineration</t>
    </r>
  </si>
  <si>
    <r>
      <rPr>
        <sz val="10"/>
        <rFont val="華康粗圓體"/>
        <family val="3"/>
      </rPr>
      <t xml:space="preserve">衛生掩埋
</t>
    </r>
    <r>
      <rPr>
        <sz val="10"/>
        <rFont val="Arial Narrow"/>
        <family val="2"/>
      </rPr>
      <t>Sanitary Landfill</t>
    </r>
  </si>
  <si>
    <r>
      <rPr>
        <sz val="10"/>
        <rFont val="華康粗圓體"/>
        <family val="3"/>
      </rPr>
      <t xml:space="preserve">其他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</si>
  <si>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 xml:space="preserve">堆肥
</t>
    </r>
    <r>
      <rPr>
        <sz val="10"/>
        <rFont val="Arial Narrow"/>
        <family val="2"/>
      </rPr>
      <t>Composting</t>
    </r>
  </si>
  <si>
    <r>
      <rPr>
        <sz val="10"/>
        <rFont val="華康粗圓體"/>
        <family val="3"/>
      </rPr>
      <t xml:space="preserve">養豬
</t>
    </r>
    <r>
      <rPr>
        <sz val="10"/>
        <rFont val="Arial Narrow"/>
        <family val="2"/>
      </rPr>
      <t>Pig Feed</t>
    </r>
  </si>
  <si>
    <r>
      <rPr>
        <sz val="10"/>
        <rFont val="華康粗圓體"/>
        <family val="3"/>
      </rPr>
      <t xml:space="preserve">其他廚餘
再利用方式
</t>
    </r>
    <r>
      <rPr>
        <sz val="10"/>
        <rFont val="Arial Narrow"/>
        <family val="2"/>
      </rPr>
      <t>Others</t>
    </r>
  </si>
  <si>
    <r>
      <rPr>
        <sz val="10"/>
        <rFont val="BatangChe"/>
        <family val="3"/>
      </rPr>
      <t>ⓡ</t>
    </r>
    <r>
      <rPr>
        <sz val="10"/>
        <rFont val="Arial Narrow"/>
        <family val="2"/>
      </rPr>
      <t>731,654</t>
    </r>
  </si>
  <si>
    <r>
      <rPr>
        <sz val="10"/>
        <rFont val="BatangChe"/>
        <family val="3"/>
      </rPr>
      <t>ⓡ</t>
    </r>
    <r>
      <rPr>
        <sz val="10"/>
        <rFont val="Arial Narrow"/>
        <family val="2"/>
      </rPr>
      <t>374,137</t>
    </r>
  </si>
  <si>
    <r>
      <rPr>
        <sz val="10"/>
        <rFont val="BatangChe"/>
        <family val="3"/>
      </rPr>
      <t>ⓡ</t>
    </r>
    <r>
      <rPr>
        <sz val="10"/>
        <rFont val="Arial Narrow"/>
        <family val="2"/>
      </rPr>
      <t>373,303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</si>
  <si>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一般垃圾含溝泥，不含巨大垃圾、廚餘、回收資源、底渣、事業廢棄物及遷移舊垃圾。</t>
    </r>
  </si>
  <si>
    <r>
      <rPr>
        <sz val="10"/>
        <color indexed="9"/>
        <rFont val="Arial Narrow"/>
        <family val="2"/>
      </rPr>
      <t>Note  :</t>
    </r>
    <r>
      <rPr>
        <sz val="10"/>
        <rFont val="Arial Narrow"/>
        <family val="2"/>
      </rPr>
      <t xml:space="preserve"> 2. Trash includes mud from the gutters, but excludes oversized waste, kitchen waste, recycled materials, dregs, </t>
    </r>
  </si>
  <si>
    <r>
      <rPr>
        <sz val="10"/>
        <rFont val="華康粗圓體"/>
        <family val="3"/>
      </rPr>
      <t>　　　　　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</si>
  <si>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10-1</t>
    </r>
    <r>
      <rPr>
        <sz val="13"/>
        <rFont val="華康粗圓體"/>
        <family val="3"/>
      </rPr>
      <t>、垃圾清運處理概況</t>
    </r>
  </si>
  <si>
    <r>
      <rPr>
        <sz val="10"/>
        <rFont val="華康粗圓體"/>
        <family val="3"/>
      </rPr>
      <t xml:space="preserve">巨大
垃圾焚化
</t>
    </r>
    <r>
      <rPr>
        <sz val="9.5"/>
        <rFont val="Arial Narrow"/>
        <family val="2"/>
      </rPr>
      <t>Bulk Waste Incineration</t>
    </r>
  </si>
  <si>
    <r>
      <rPr>
        <sz val="10"/>
        <rFont val="華康粗圓體"/>
        <family val="3"/>
      </rPr>
      <t xml:space="preserve">巨大垃圾
衛生掩埋
</t>
    </r>
    <r>
      <rPr>
        <sz val="9.5"/>
        <rFont val="Arial Narrow"/>
        <family val="2"/>
      </rPr>
      <t>Bulk Waste Sanitary Landfill</t>
    </r>
  </si>
  <si>
    <r>
      <rPr>
        <sz val="10"/>
        <rFont val="華康粗圓體"/>
        <family val="3"/>
      </rPr>
      <t>執行機關垃圾產生量（公噸）</t>
    </r>
  </si>
  <si>
    <r>
      <rPr>
        <sz val="10"/>
        <rFont val="華康粗圓體"/>
        <family val="3"/>
      </rPr>
      <t xml:space="preserve">垃圾妥善
處理率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％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</si>
  <si>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垃圾
回收率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％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</si>
  <si>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按清運單位或回收管道分</t>
    </r>
    <r>
      <rPr>
        <sz val="10"/>
        <rFont val="Arial Narrow"/>
        <family val="2"/>
      </rPr>
      <t xml:space="preserve">                                                                                       </t>
    </r>
  </si>
  <si>
    <r>
      <rPr>
        <sz val="10"/>
        <rFont val="華康粗圓體"/>
        <family val="3"/>
      </rPr>
      <t>一般垃圾</t>
    </r>
    <r>
      <rPr>
        <sz val="10"/>
        <rFont val="Arial Narrow"/>
        <family val="2"/>
      </rPr>
      <t xml:space="preserve">  General Wastes</t>
    </r>
  </si>
  <si>
    <r>
      <rPr>
        <sz val="10"/>
        <rFont val="華康粗圓體"/>
        <family val="3"/>
      </rPr>
      <t>巨大垃圾</t>
    </r>
    <r>
      <rPr>
        <sz val="10"/>
        <rFont val="Arial Narrow"/>
        <family val="2"/>
      </rPr>
      <t xml:space="preserve">  Bulk Wastes</t>
    </r>
  </si>
  <si>
    <r>
      <rPr>
        <sz val="10"/>
        <rFont val="華康粗圓體"/>
        <family val="3"/>
      </rPr>
      <t>廚餘回收</t>
    </r>
    <r>
      <rPr>
        <sz val="10"/>
        <rFont val="Arial Narrow"/>
        <family val="2"/>
      </rPr>
      <t xml:space="preserve">  </t>
    </r>
  </si>
  <si>
    <r>
      <rPr>
        <sz val="10"/>
        <rFont val="華康粗圓體"/>
        <family val="3"/>
      </rPr>
      <t>資源回收</t>
    </r>
    <r>
      <rPr>
        <sz val="10"/>
        <rFont val="Arial Narrow"/>
        <family val="2"/>
      </rPr>
      <t xml:space="preserve">  Garbage Recycled</t>
    </r>
  </si>
  <si>
    <r>
      <rPr>
        <sz val="10"/>
        <rFont val="華康粗圓體"/>
        <family val="3"/>
      </rPr>
      <t>小計</t>
    </r>
  </si>
  <si>
    <r>
      <rPr>
        <sz val="10"/>
        <rFont val="華康粗圓體"/>
        <family val="3"/>
      </rPr>
      <t>環保單位
自行清運</t>
    </r>
  </si>
  <si>
    <r>
      <rPr>
        <sz val="10"/>
        <rFont val="華康粗圓體"/>
        <family val="3"/>
      </rPr>
      <t>環保單位
委託清運</t>
    </r>
  </si>
  <si>
    <r>
      <rPr>
        <sz val="10"/>
        <rFont val="華康粗圓體"/>
        <family val="3"/>
      </rPr>
      <t>環保單位
回收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</si>
  <si>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10-1</t>
    </r>
    <r>
      <rPr>
        <sz val="13"/>
        <rFont val="華康粗圓體"/>
        <family val="3"/>
      </rPr>
      <t>、垃圾清運處理概況（續）</t>
    </r>
  </si>
  <si>
    <r>
      <rPr>
        <sz val="9.5"/>
        <rFont val="華康粗圓體"/>
        <family val="3"/>
      </rPr>
      <t>公私處所
自行或
委託清運</t>
    </r>
  </si>
  <si>
    <r>
      <rPr>
        <sz val="9.5"/>
        <rFont val="華康粗圓體"/>
        <family val="3"/>
      </rPr>
      <t>平均每日
垃圾清運量
（公噸）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</si>
  <si>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2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February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</si>
  <si>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3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March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</si>
  <si>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4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April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</si>
  <si>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5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May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</si>
  <si>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6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June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</si>
  <si>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7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July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</si>
  <si>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8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August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</si>
  <si>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9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September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</si>
  <si>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October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</si>
  <si>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>11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November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</si>
  <si>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>12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December</t>
    </r>
  </si>
  <si>
    <r>
      <rPr>
        <sz val="10"/>
        <rFont val="華康粗圓體"/>
        <family val="3"/>
      </rPr>
      <t>資料來源：行政院環境保護署。</t>
    </r>
  </si>
  <si>
    <r>
      <rPr>
        <sz val="10"/>
        <rFont val="華康粗圓體"/>
        <family val="3"/>
      </rPr>
      <t xml:space="preserve">年及月別
</t>
    </r>
    <r>
      <rPr>
        <sz val="10"/>
        <rFont val="Arial Narrow"/>
        <family val="2"/>
      </rPr>
      <t>Year &amp; Month</t>
    </r>
  </si>
  <si>
    <r>
      <rPr>
        <sz val="10"/>
        <rFont val="華康粗圓體"/>
        <family val="3"/>
      </rPr>
      <t>監測站數
（站）</t>
    </r>
  </si>
  <si>
    <r>
      <t xml:space="preserve"> </t>
    </r>
    <r>
      <rPr>
        <sz val="10"/>
        <rFont val="華康粗圓體"/>
        <family val="3"/>
      </rPr>
      <t>人工測站</t>
    </r>
    <r>
      <rPr>
        <sz val="10"/>
        <rFont val="Arial Narrow"/>
        <family val="2"/>
      </rPr>
      <t xml:space="preserve"> 
Manual Operation Monitoring Stations</t>
    </r>
  </si>
  <si>
    <r>
      <rPr>
        <sz val="10"/>
        <rFont val="華康粗圓體"/>
        <family val="3"/>
      </rPr>
      <t>自動測站</t>
    </r>
    <r>
      <rPr>
        <sz val="10"/>
        <rFont val="Arial Narrow"/>
        <family val="2"/>
      </rPr>
      <t xml:space="preserve"> 
Auto-monitoring Stations</t>
    </r>
  </si>
  <si>
    <r>
      <rPr>
        <sz val="10"/>
        <rFont val="華康粗圓體"/>
        <family val="3"/>
      </rPr>
      <t>總懸浮微粒</t>
    </r>
    <r>
      <rPr>
        <sz val="10"/>
        <rFont val="Arial Narrow"/>
        <family val="2"/>
      </rPr>
      <t xml:space="preserve">(TSP)
</t>
    </r>
    <r>
      <rPr>
        <sz val="10"/>
        <rFont val="華康粗圓體"/>
        <family val="3"/>
      </rPr>
      <t>（微克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立方公尺）</t>
    </r>
  </si>
  <si>
    <r>
      <rPr>
        <sz val="10"/>
        <rFont val="華康粗圓體"/>
        <family val="3"/>
      </rPr>
      <t>落塵量
（公噸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平方公里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月）</t>
    </r>
  </si>
  <si>
    <r>
      <rPr>
        <sz val="10"/>
        <rFont val="華康粗圓體"/>
        <family val="3"/>
      </rPr>
      <t>粒徑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>微米以下
之懸浮微粒</t>
    </r>
    <r>
      <rPr>
        <sz val="10"/>
        <rFont val="Arial Narrow"/>
        <family val="2"/>
      </rPr>
      <t>(PM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)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</si>
  <si>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二氧化硫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</si>
  <si>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 xml:space="preserve">一氧化碳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</si>
  <si>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 xml:space="preserve">二氧化氮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</si>
  <si>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 xml:space="preserve">非甲烷碳氫化合物
</t>
    </r>
    <r>
      <rPr>
        <sz val="10"/>
        <rFont val="Arial Narrow"/>
        <family val="2"/>
      </rPr>
      <t>(ppmC)</t>
    </r>
  </si>
  <si>
    <r>
      <rPr>
        <sz val="10"/>
        <rFont val="華康粗圓體"/>
        <family val="3"/>
      </rPr>
      <t xml:space="preserve">臭氧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</si>
  <si>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>鉛
（微克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立方公尺）</t>
    </r>
  </si>
  <si>
    <r>
      <t>Total Suspended Particulate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</si>
  <si>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Pb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</si>
  <si>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Dustfall
(Ton/Km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/Month)</t>
    </r>
  </si>
  <si>
    <r>
      <t>Suspended Particulate
(PM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)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</si>
  <si>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1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January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</si>
  <si>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10-2</t>
    </r>
    <r>
      <rPr>
        <sz val="13"/>
        <rFont val="華康粗圓體"/>
        <family val="3"/>
      </rPr>
      <t>、環境空氣品質</t>
    </r>
  </si>
  <si>
    <r>
      <rPr>
        <sz val="10"/>
        <color indexed="8"/>
        <rFont val="華康粗圓體"/>
        <family val="3"/>
      </rPr>
      <t>單位：時段</t>
    </r>
  </si>
  <si>
    <r>
      <rPr>
        <sz val="10"/>
        <rFont val="華康粗圓體"/>
        <family val="3"/>
      </rPr>
      <t>年別</t>
    </r>
  </si>
  <si>
    <r>
      <rPr>
        <sz val="10"/>
        <rFont val="華康粗圓體"/>
        <family val="3"/>
      </rPr>
      <t>早（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7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</si>
  <si>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日（</t>
    </r>
    <r>
      <rPr>
        <sz val="10"/>
        <rFont val="Arial Narrow"/>
        <family val="2"/>
      </rPr>
      <t>7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20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</si>
  <si>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晚（</t>
    </r>
    <r>
      <rPr>
        <sz val="10"/>
        <rFont val="Arial Narrow"/>
        <family val="2"/>
      </rPr>
      <t>20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22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</si>
  <si>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夜（</t>
    </r>
    <r>
      <rPr>
        <sz val="10"/>
        <rFont val="Arial Narrow"/>
        <family val="2"/>
      </rPr>
      <t>22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</si>
  <si>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不合格時段數</t>
    </r>
  </si>
  <si>
    <r>
      <rPr>
        <sz val="10"/>
        <rFont val="華康粗圓體"/>
        <family val="3"/>
      </rPr>
      <t>不合格率</t>
    </r>
    <r>
      <rPr>
        <sz val="10"/>
        <rFont val="Arial Narrow"/>
        <family val="2"/>
      </rPr>
      <t>(%)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</si>
  <si>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</si>
  <si>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</si>
  <si>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</si>
  <si>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按時段分</t>
    </r>
    <r>
      <rPr>
        <sz val="10"/>
        <rFont val="Arial Narrow"/>
        <family val="2"/>
      </rPr>
      <t xml:space="preserve">  By Time Frames</t>
    </r>
  </si>
  <si>
    <r>
      <rPr>
        <sz val="10"/>
        <rFont val="華康粗圓體"/>
        <family val="3"/>
      </rPr>
      <t xml:space="preserve">日間
</t>
    </r>
    <r>
      <rPr>
        <sz val="10"/>
        <rFont val="Arial Narrow"/>
        <family val="2"/>
      </rPr>
      <t>Day</t>
    </r>
  </si>
  <si>
    <r>
      <rPr>
        <sz val="10"/>
        <rFont val="華康粗圓體"/>
        <family val="3"/>
      </rPr>
      <t xml:space="preserve">晚間
</t>
    </r>
    <r>
      <rPr>
        <sz val="10"/>
        <rFont val="Arial Narrow"/>
        <family val="2"/>
      </rPr>
      <t>Evening</t>
    </r>
  </si>
  <si>
    <r>
      <rPr>
        <sz val="10"/>
        <rFont val="華康粗圓體"/>
        <family val="3"/>
      </rPr>
      <t xml:space="preserve">夜間
</t>
    </r>
    <r>
      <rPr>
        <sz val="10"/>
        <rFont val="Arial Narrow"/>
        <family val="2"/>
      </rPr>
      <t>Night</t>
    </r>
  </si>
  <si>
    <r>
      <rPr>
        <sz val="10"/>
        <rFont val="華康粗圓體"/>
        <family val="3"/>
      </rPr>
      <t>不合格率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％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</si>
  <si>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</si>
  <si>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</si>
  <si>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</si>
  <si>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</rPr>
      <t>年底監測站數
（站）</t>
    </r>
  </si>
  <si>
    <r>
      <rPr>
        <sz val="10"/>
        <rFont val="華康粗圓體"/>
        <family val="3"/>
      </rPr>
      <t>總　　計</t>
    </r>
  </si>
  <si>
    <r>
      <rPr>
        <sz val="10"/>
        <rFont val="華康粗圓體"/>
        <family val="3"/>
      </rPr>
      <t>按時段分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</si>
  <si>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10-3</t>
    </r>
    <r>
      <rPr>
        <sz val="13"/>
        <rFont val="華康粗圓體"/>
        <family val="3"/>
      </rPr>
      <t>、一般地區環境音量監測不合格情形</t>
    </r>
  </si>
  <si>
    <r>
      <rPr>
        <sz val="10"/>
        <rFont val="華康粗圓體"/>
        <family val="3"/>
      </rPr>
      <t>單位：時段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</si>
  <si>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10-4</t>
    </r>
    <r>
      <rPr>
        <sz val="13"/>
        <rFont val="華康粗圓體"/>
        <family val="3"/>
      </rPr>
      <t>、道路交通音量監測不合格情形</t>
    </r>
  </si>
  <si>
    <r>
      <rPr>
        <sz val="10"/>
        <rFont val="華康粗圓體"/>
        <family val="3"/>
      </rPr>
      <t>單位：件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</si>
  <si>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1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January</t>
    </r>
  </si>
  <si>
    <r>
      <rPr>
        <sz val="10"/>
        <rFont val="華康粗圓體"/>
        <family val="3"/>
      </rPr>
      <t>年及月別</t>
    </r>
  </si>
  <si>
    <r>
      <rPr>
        <sz val="10"/>
        <rFont val="華康粗圓體"/>
        <family val="3"/>
      </rPr>
      <t>合計</t>
    </r>
  </si>
  <si>
    <r>
      <rPr>
        <sz val="10"/>
        <rFont val="華康粗圓體"/>
        <family val="3"/>
      </rPr>
      <t>空氣污染
（不含異味污染物）</t>
    </r>
  </si>
  <si>
    <r>
      <rPr>
        <sz val="10"/>
        <rFont val="華康粗圓體"/>
        <family val="3"/>
      </rPr>
      <t>異味污染物</t>
    </r>
  </si>
  <si>
    <r>
      <rPr>
        <sz val="10"/>
        <rFont val="華康粗圓體"/>
        <family val="3"/>
      </rPr>
      <t>噪音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</si>
  <si>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水污染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</si>
  <si>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廢棄物</t>
    </r>
  </si>
  <si>
    <r>
      <rPr>
        <sz val="10"/>
        <rFont val="華康粗圓體"/>
        <family val="3"/>
      </rPr>
      <t>振動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</si>
  <si>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環境衛生</t>
    </r>
  </si>
  <si>
    <r>
      <rPr>
        <sz val="10"/>
        <rFont val="華康粗圓體"/>
        <family val="3"/>
      </rPr>
      <t>其他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</si>
  <si>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10-5</t>
    </r>
    <r>
      <rPr>
        <sz val="13"/>
        <rFont val="華康粗圓體"/>
        <family val="3"/>
      </rPr>
      <t>、公害陳情受理案件</t>
    </r>
  </si>
  <si>
    <r>
      <rPr>
        <sz val="10"/>
        <rFont val="華康粗圓體"/>
        <family val="3"/>
      </rPr>
      <t>單位：次；千元</t>
    </r>
  </si>
  <si>
    <r>
      <rPr>
        <sz val="10"/>
        <rFont val="華康粗圓體"/>
        <family val="3"/>
      </rPr>
      <t xml:space="preserve">水污染
</t>
    </r>
    <r>
      <rPr>
        <sz val="10"/>
        <rFont val="Arial Narrow"/>
        <family val="2"/>
      </rPr>
      <t>Water Pollution</t>
    </r>
  </si>
  <si>
    <r>
      <rPr>
        <sz val="10"/>
        <rFont val="華康粗圓體"/>
        <family val="3"/>
      </rPr>
      <t xml:space="preserve">廢棄物（不含區資料）
</t>
    </r>
    <r>
      <rPr>
        <sz val="10"/>
        <rFont val="Arial Narrow"/>
        <family val="2"/>
      </rPr>
      <t>Solid Waste Pollution
(District Excluded)</t>
    </r>
  </si>
  <si>
    <r>
      <rPr>
        <sz val="10"/>
        <rFont val="華康粗圓體"/>
        <family val="3"/>
      </rPr>
      <t>稽查次數</t>
    </r>
  </si>
  <si>
    <r>
      <rPr>
        <sz val="10"/>
        <rFont val="華康粗圓體"/>
        <family val="3"/>
      </rPr>
      <t>罰鍰次數</t>
    </r>
  </si>
  <si>
    <r>
      <rPr>
        <sz val="10"/>
        <rFont val="華康粗圓體"/>
        <family val="3"/>
      </rPr>
      <t>罰鍰金額</t>
    </r>
  </si>
  <si>
    <r>
      <rPr>
        <sz val="10"/>
        <rFont val="華康粗圓體"/>
        <family val="3"/>
      </rPr>
      <t>實收罰鍰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</si>
  <si>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</t>
    </r>
  </si>
  <si>
    <r>
      <rPr>
        <sz val="10"/>
        <rFont val="華康粗圓體"/>
        <family val="3"/>
      </rPr>
      <t>空氣污染</t>
    </r>
  </si>
  <si>
    <r>
      <rPr>
        <sz val="10"/>
        <rFont val="華康粗圓體"/>
        <family val="3"/>
      </rPr>
      <t xml:space="preserve">噪音
</t>
    </r>
    <r>
      <rPr>
        <sz val="10"/>
        <rFont val="Arial Narrow"/>
        <family val="2"/>
      </rPr>
      <t>Noise Pollution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</si>
  <si>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</rPr>
      <t>）</t>
    </r>
  </si>
  <si>
    <r>
      <rPr>
        <sz val="10"/>
        <rFont val="華康粗圓體"/>
        <family val="3"/>
      </rPr>
      <t xml:space="preserve">毒性化學物質
</t>
    </r>
    <r>
      <rPr>
        <sz val="10"/>
        <rFont val="Arial Narrow"/>
        <family val="2"/>
      </rPr>
      <t>Toxic Chemical Substances</t>
    </r>
  </si>
  <si>
    <r>
      <rPr>
        <sz val="10"/>
        <rFont val="華康粗圓體"/>
        <family val="3"/>
      </rPr>
      <t xml:space="preserve">環境用藥
</t>
    </r>
    <r>
      <rPr>
        <sz val="10"/>
        <rFont val="Arial Narrow"/>
        <family val="2"/>
      </rPr>
      <t>Environmental Agents</t>
    </r>
  </si>
  <si>
    <r>
      <rPr>
        <sz val="10"/>
        <rFont val="華康粗圓體"/>
        <family val="3"/>
      </rPr>
      <t xml:space="preserve">飲用水
</t>
    </r>
    <r>
      <rPr>
        <sz val="10"/>
        <rFont val="Arial Narrow"/>
        <family val="2"/>
      </rPr>
      <t>Drinking Water Pollution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</si>
  <si>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2</t>
    </r>
    <r>
      <rPr>
        <sz val="13"/>
        <rFont val="華康粗圓體"/>
        <family val="3"/>
      </rPr>
      <t>）</t>
    </r>
  </si>
  <si>
    <r>
      <rPr>
        <sz val="10"/>
        <rFont val="華康粗圓體"/>
        <family val="3"/>
      </rPr>
      <t>環境影響評估</t>
    </r>
  </si>
  <si>
    <r>
      <rPr>
        <sz val="10"/>
        <rFont val="華康粗圓體"/>
        <family val="3"/>
      </rPr>
      <t xml:space="preserve">土壤及地下水污染
</t>
    </r>
    <r>
      <rPr>
        <sz val="10"/>
        <rFont val="Arial Narrow"/>
        <family val="2"/>
      </rPr>
      <t>Soil and Groundwater Pollution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</si>
  <si>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3</t>
    </r>
    <r>
      <rPr>
        <sz val="13"/>
        <rFont val="華康粗圓體"/>
        <family val="3"/>
      </rPr>
      <t>）</t>
    </r>
  </si>
  <si>
    <r>
      <rPr>
        <sz val="10"/>
        <rFont val="華康粗圓體"/>
        <family val="3"/>
      </rPr>
      <t xml:space="preserve">海洋污染
</t>
    </r>
    <r>
      <rPr>
        <sz val="10"/>
        <rFont val="Arial Narrow"/>
        <family val="2"/>
      </rPr>
      <t>Ocean Pollution</t>
    </r>
  </si>
  <si>
    <r>
      <rPr>
        <sz val="10"/>
        <rFont val="華康粗圓體"/>
        <family val="3"/>
      </rPr>
      <t xml:space="preserve">年（月）底稽查（查核）人力（人）
</t>
    </r>
    <r>
      <rPr>
        <sz val="10"/>
        <rFont val="Arial Narrow"/>
        <family val="2"/>
      </rPr>
      <t>Manpower for Inspection, 
End of Year (Month)     (Persons)</t>
    </r>
  </si>
  <si>
    <r>
      <rPr>
        <sz val="10"/>
        <rFont val="華康粗圓體"/>
        <family val="3"/>
      </rPr>
      <t>環保局人力</t>
    </r>
  </si>
  <si>
    <r>
      <rPr>
        <sz val="10"/>
        <rFont val="華康粗圓體"/>
        <family val="3"/>
      </rPr>
      <t>委外協辦人力</t>
    </r>
  </si>
  <si>
    <r>
      <rPr>
        <sz val="10"/>
        <rFont val="華康粗圓體"/>
        <family val="3"/>
      </rPr>
      <t>　環境保護局
　</t>
    </r>
    <r>
      <rPr>
        <sz val="9.5"/>
        <rFont val="Arial Narrow"/>
        <family val="2"/>
      </rPr>
      <t>Department of Environmental
     Protection</t>
    </r>
  </si>
  <si>
    <r>
      <rPr>
        <sz val="10"/>
        <rFont val="BatangChe"/>
        <family val="3"/>
      </rPr>
      <t>ⓡ</t>
    </r>
    <r>
      <rPr>
        <sz val="10"/>
        <rFont val="Arial Narrow"/>
        <family val="2"/>
      </rPr>
      <t>1,025</t>
    </r>
  </si>
  <si>
    <r>
      <rPr>
        <sz val="10"/>
        <rFont val="BatangChe"/>
        <family val="3"/>
      </rPr>
      <t>ⓡ</t>
    </r>
    <r>
      <rPr>
        <sz val="10"/>
        <rFont val="Arial Narrow"/>
        <family val="2"/>
      </rPr>
      <t>48.86</t>
    </r>
  </si>
  <si>
    <t xml:space="preserve">  </t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</si>
  <si>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垃圾清運量含溝泥，不含回收資源、底渣、事業廢棄物。</t>
    </r>
  </si>
  <si>
    <t xml:space="preserve">        </t>
  </si>
  <si>
    <t xml:space="preserve">        
</t>
  </si>
  <si>
    <t xml:space="preserve">          </t>
  </si>
  <si>
    <t xml:space="preserve">      </t>
  </si>
  <si>
    <t xml:space="preserve">       
</t>
  </si>
  <si>
    <t xml:space="preserve">           </t>
  </si>
  <si>
    <r>
      <rPr>
        <sz val="10"/>
        <rFont val="華康粗圓體"/>
        <family val="3"/>
      </rPr>
      <t>說明：時段別自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年起變更為日間、晚間及夜間等三個時段，且不同管制區上開三時段定義不同。</t>
    </r>
  </si>
  <si>
    <t>Note : About the time frames, they were changed to day, evening, and night since 2010. Besides, their definitions are different</t>
  </si>
  <si>
    <t xml:space="preserve">           in every control area.</t>
  </si>
  <si>
    <t>Note : About the time frames, they were changed to day, evening, and night since 2010. Besides, their definitions are different</t>
  </si>
  <si>
    <t xml:space="preserve">           in every control area.</t>
  </si>
  <si>
    <t xml:space="preserve">
</t>
  </si>
  <si>
    <t>Year</t>
  </si>
  <si>
    <r>
      <rPr>
        <sz val="10"/>
        <rFont val="華康粗圓體"/>
        <family val="3"/>
      </rPr>
      <t>年底監測站數
（站）</t>
    </r>
  </si>
  <si>
    <r>
      <rPr>
        <sz val="10"/>
        <rFont val="華康粗圓體"/>
        <family val="3"/>
      </rPr>
      <t>年別</t>
    </r>
  </si>
  <si>
    <r>
      <rPr>
        <sz val="10"/>
        <rFont val="華康粗圓體"/>
        <family val="3"/>
      </rPr>
      <t>說明：時段別自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年起變更為日間、晚間及夜間等三個時段，且不同管制區上開三時段定義不同。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</si>
  <si>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</si>
  <si>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color indexed="8"/>
        <rFont val="華康粗圓體"/>
        <family val="3"/>
      </rPr>
      <t>資料來源：行政院環境保護署及本府環境保護局。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</si>
  <si>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4 </t>
    </r>
    <r>
      <rPr>
        <sz val="13"/>
        <rFont val="華康粗圓體"/>
        <family val="3"/>
      </rPr>
      <t>完）</t>
    </r>
  </si>
  <si>
    <r>
      <t xml:space="preserve">               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</si>
  <si>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資料來源：行政院環境保護署。</t>
    </r>
  </si>
  <si>
    <r>
      <rPr>
        <sz val="9.5"/>
        <rFont val="華康粗圓體"/>
        <family val="3"/>
      </rPr>
      <t>平</t>
    </r>
    <r>
      <rPr>
        <sz val="9.5"/>
        <rFont val="Arial Narrow"/>
        <family val="2"/>
      </rPr>
      <t xml:space="preserve">    </t>
    </r>
    <r>
      <rPr>
        <sz val="9.5"/>
        <rFont val="華康粗圓體"/>
        <family val="3"/>
      </rPr>
      <t>均
每人每日
垃圾清運量
（公斤）</t>
    </r>
  </si>
  <si>
    <r>
      <rPr>
        <sz val="9.5"/>
        <rFont val="華康粗圓體"/>
        <family val="3"/>
      </rPr>
      <t>社區、學校、機關團體回收</t>
    </r>
  </si>
  <si>
    <r>
      <rPr>
        <sz val="10"/>
        <rFont val="華康粗圓體"/>
        <family val="3"/>
      </rPr>
      <t xml:space="preserve">　環境保護局
</t>
    </r>
    <r>
      <rPr>
        <sz val="10"/>
        <rFont val="Arial Narrow"/>
        <family val="2"/>
      </rPr>
      <t xml:space="preserve">    </t>
    </r>
    <r>
      <rPr>
        <sz val="9.5"/>
        <rFont val="Arial Narrow"/>
        <family val="2"/>
      </rPr>
      <t>Department of Environmental        
     Protection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</si>
</sst>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0]\-;#,###"/>
    <numFmt numFmtId="177" formatCode="[=0]\-;##,##0.00"/>
    <numFmt numFmtId="178" formatCode="#,##0_);[Red]\(#,##0\)"/>
    <numFmt numFmtId="179" formatCode="#,##0_);\(#,##0\)"/>
    <numFmt numFmtId="180" formatCode="#,##0.00_);\(#,##0.00\)"/>
    <numFmt numFmtId="181" formatCode="0.00_ "/>
    <numFmt numFmtId="182" formatCode="0.000_ "/>
    <numFmt numFmtId="183" formatCode="###,##0"/>
    <numFmt numFmtId="184" formatCode="###,###,##0"/>
    <numFmt numFmtId="185" formatCode="###,##0.000"/>
    <numFmt numFmtId="186" formatCode="[=0]\-;General"/>
    <numFmt numFmtId="187" formatCode="###,##0.00"/>
    <numFmt numFmtId="188" formatCode="#,###,##0"/>
    <numFmt numFmtId="189" formatCode="#,##0;[Red]#,##0"/>
    <numFmt numFmtId="190" formatCode="#,##0.00;[Red]#,##0.00"/>
    <numFmt numFmtId="191" formatCode="0.00_ ;[Red]\-0.00\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細明體"/>
      <family val="3"/>
    </font>
    <font>
      <sz val="9.5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name val="華康粗圓體"/>
      <family val="3"/>
    </font>
    <font>
      <b/>
      <sz val="10"/>
      <name val="Arial Narrow"/>
      <family val="2"/>
    </font>
    <font>
      <sz val="10"/>
      <name val="BatangChe"/>
      <family val="3"/>
    </font>
    <font>
      <sz val="10"/>
      <color indexed="9"/>
      <name val="Arial Narrow"/>
      <family val="2"/>
    </font>
    <font>
      <sz val="13"/>
      <name val="Arial Narrow"/>
      <family val="2"/>
    </font>
    <font>
      <sz val="13"/>
      <name val="華康粗圓體"/>
      <family val="3"/>
    </font>
    <font>
      <sz val="9.5"/>
      <name val="華康粗圓體"/>
      <family val="3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35"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4" fillId="0" borderId="0" xfId="38" applyFont="1" applyBorder="1" applyAlignment="1" applyProtection="1">
      <alignment horizontal="center" vertical="center"/>
      <protection locked="0"/>
    </xf>
    <xf numFmtId="0" fontId="14" fillId="0" borderId="0" xfId="38" applyFont="1" applyAlignment="1" applyProtection="1">
      <alignment horizontal="center" vertical="center"/>
      <protection locked="0"/>
    </xf>
    <xf numFmtId="0" fontId="5" fillId="0" borderId="0" xfId="38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38" applyFont="1" applyAlignment="1" applyProtection="1" quotePrefix="1">
      <alignment horizontal="right" vertical="center"/>
      <protection locked="0"/>
    </xf>
    <xf numFmtId="0" fontId="6" fillId="0" borderId="0" xfId="38" applyFont="1" applyAlignment="1" applyProtection="1">
      <alignment horizontal="right" vertical="center"/>
      <protection locked="0"/>
    </xf>
    <xf numFmtId="0" fontId="6" fillId="0" borderId="0" xfId="38" applyFont="1" applyBorder="1" applyAlignment="1" applyProtection="1">
      <alignment horizontal="right" vertical="center"/>
      <protection locked="0"/>
    </xf>
    <xf numFmtId="0" fontId="8" fillId="0" borderId="0" xfId="38" applyFont="1" applyBorder="1" applyAlignment="1" applyProtection="1">
      <alignment horizontal="right" vertical="center"/>
      <protection locked="0"/>
    </xf>
    <xf numFmtId="0" fontId="8" fillId="0" borderId="0" xfId="38" applyFont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38" applyFont="1" applyBorder="1" applyAlignment="1" applyProtection="1">
      <alignment horizontal="center" vertical="center" wrapText="1"/>
      <protection locked="0"/>
    </xf>
    <xf numFmtId="0" fontId="6" fillId="0" borderId="12" xfId="38" applyFont="1" applyBorder="1" applyAlignment="1" applyProtection="1">
      <alignment horizontal="center" vertical="center" wrapText="1"/>
      <protection locked="0"/>
    </xf>
    <xf numFmtId="9" fontId="6" fillId="0" borderId="12" xfId="45" applyFont="1" applyBorder="1" applyAlignment="1" applyProtection="1">
      <alignment horizontal="center" vertical="center" wrapText="1"/>
      <protection locked="0"/>
    </xf>
    <xf numFmtId="0" fontId="6" fillId="0" borderId="13" xfId="38" applyFont="1" applyBorder="1" applyAlignment="1" applyProtection="1">
      <alignment horizontal="center" vertical="center" wrapText="1"/>
      <protection locked="0"/>
    </xf>
    <xf numFmtId="0" fontId="8" fillId="0" borderId="0" xfId="38" applyFont="1" applyBorder="1" applyAlignment="1" applyProtection="1">
      <alignment horizontal="center" vertical="center"/>
      <protection locked="0"/>
    </xf>
    <xf numFmtId="0" fontId="8" fillId="0" borderId="0" xfId="38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38" applyFont="1" applyBorder="1" applyAlignment="1" applyProtection="1">
      <alignment horizontal="center" vertical="center" wrapText="1"/>
      <protection locked="0"/>
    </xf>
    <xf numFmtId="0" fontId="11" fillId="0" borderId="15" xfId="38" applyFont="1" applyBorder="1" applyAlignment="1" applyProtection="1">
      <alignment horizontal="center" vertical="center" wrapText="1"/>
      <protection locked="0"/>
    </xf>
    <xf numFmtId="9" fontId="6" fillId="0" borderId="15" xfId="45" applyFont="1" applyBorder="1" applyAlignment="1" applyProtection="1">
      <alignment horizontal="center" vertical="center" wrapText="1"/>
      <protection locked="0"/>
    </xf>
    <xf numFmtId="0" fontId="6" fillId="0" borderId="16" xfId="38" applyFont="1" applyBorder="1" applyAlignment="1" applyProtection="1">
      <alignment horizontal="center" vertical="center" wrapText="1"/>
      <protection locked="0"/>
    </xf>
    <xf numFmtId="186" fontId="6" fillId="0" borderId="17" xfId="0" applyNumberFormat="1" applyFont="1" applyBorder="1" applyAlignment="1" applyProtection="1">
      <alignment vertical="center"/>
      <protection locked="0"/>
    </xf>
    <xf numFmtId="41" fontId="6" fillId="0" borderId="0" xfId="38" applyNumberFormat="1" applyFont="1" applyBorder="1" applyAlignment="1" applyProtection="1">
      <alignment horizontal="right" vertical="center"/>
      <protection locked="0"/>
    </xf>
    <xf numFmtId="37" fontId="8" fillId="0" borderId="0" xfId="38" applyNumberFormat="1" applyFont="1" applyBorder="1" applyAlignment="1" applyProtection="1">
      <alignment vertical="center"/>
      <protection locked="0"/>
    </xf>
    <xf numFmtId="0" fontId="8" fillId="0" borderId="0" xfId="38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41" fontId="6" fillId="0" borderId="0" xfId="38" applyNumberFormat="1" applyFont="1" applyFill="1" applyBorder="1" applyAlignment="1" applyProtection="1">
      <alignment horizontal="right" vertical="center"/>
      <protection locked="0"/>
    </xf>
    <xf numFmtId="37" fontId="8" fillId="0" borderId="0" xfId="38" applyNumberFormat="1" applyFont="1" applyFill="1" applyBorder="1" applyAlignment="1" applyProtection="1">
      <alignment vertical="center"/>
      <protection locked="0"/>
    </xf>
    <xf numFmtId="0" fontId="8" fillId="0" borderId="0" xfId="38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8" fillId="0" borderId="0" xfId="38" applyFont="1" applyBorder="1" applyAlignment="1" applyProtection="1">
      <alignment vertical="center"/>
      <protection locked="0"/>
    </xf>
    <xf numFmtId="179" fontId="24" fillId="0" borderId="0" xfId="0" applyNumberFormat="1" applyFont="1" applyBorder="1" applyAlignment="1" applyProtection="1">
      <alignment horizontal="right"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180" fontId="24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1" fontId="6" fillId="0" borderId="0" xfId="38" applyNumberFormat="1" applyFont="1" applyBorder="1" applyAlignment="1" applyProtection="1">
      <alignment horizontal="right" vertical="center"/>
      <protection/>
    </xf>
    <xf numFmtId="41" fontId="6" fillId="0" borderId="0" xfId="38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189" fontId="6" fillId="0" borderId="22" xfId="0" applyNumberFormat="1" applyFont="1" applyBorder="1" applyAlignment="1" applyProtection="1">
      <alignment horizontal="right" vertical="center"/>
      <protection locked="0"/>
    </xf>
    <xf numFmtId="189" fontId="6" fillId="0" borderId="0" xfId="0" applyNumberFormat="1" applyFont="1" applyBorder="1" applyAlignment="1" applyProtection="1">
      <alignment horizontal="right" vertical="center"/>
      <protection locked="0"/>
    </xf>
    <xf numFmtId="190" fontId="6" fillId="0" borderId="0" xfId="0" applyNumberFormat="1" applyFont="1" applyBorder="1" applyAlignment="1" applyProtection="1">
      <alignment horizontal="right" vertical="center"/>
      <protection locked="0"/>
    </xf>
    <xf numFmtId="189" fontId="8" fillId="0" borderId="0" xfId="0" applyNumberFormat="1" applyFont="1" applyBorder="1" applyAlignment="1" applyProtection="1">
      <alignment horizontal="right" vertical="center"/>
      <protection locked="0"/>
    </xf>
    <xf numFmtId="190" fontId="8" fillId="0" borderId="0" xfId="0" applyNumberFormat="1" applyFont="1" applyBorder="1" applyAlignment="1" applyProtection="1">
      <alignment horizontal="righ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189" fontId="6" fillId="0" borderId="23" xfId="0" applyNumberFormat="1" applyFont="1" applyBorder="1" applyAlignment="1" applyProtection="1">
      <alignment horizontal="right" vertical="center"/>
      <protection locked="0"/>
    </xf>
    <xf numFmtId="189" fontId="6" fillId="0" borderId="16" xfId="0" applyNumberFormat="1" applyFont="1" applyBorder="1" applyAlignment="1" applyProtection="1">
      <alignment horizontal="right" vertical="center"/>
      <protection locked="0"/>
    </xf>
    <xf numFmtId="190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1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6" fillId="0" borderId="22" xfId="0" applyNumberFormat="1" applyFont="1" applyFill="1" applyBorder="1" applyAlignment="1" applyProtection="1">
      <alignment horizontal="right" vertical="center"/>
      <protection locked="0"/>
    </xf>
    <xf numFmtId="191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2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81" fontId="6" fillId="0" borderId="0" xfId="0" applyNumberFormat="1" applyFont="1" applyFill="1" applyAlignment="1" applyProtection="1">
      <alignment horizontal="right"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83" fontId="6" fillId="0" borderId="16" xfId="0" applyNumberFormat="1" applyFont="1" applyBorder="1" applyAlignment="1" applyProtection="1">
      <alignment horizontal="right" vertical="center"/>
      <protection locked="0"/>
    </xf>
    <xf numFmtId="185" fontId="6" fillId="0" borderId="16" xfId="0" applyNumberFormat="1" applyFont="1" applyBorder="1" applyAlignment="1" applyProtection="1">
      <alignment horizontal="right" vertical="center"/>
      <protection locked="0"/>
    </xf>
    <xf numFmtId="187" fontId="6" fillId="0" borderId="16" xfId="0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180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right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16" fillId="32" borderId="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11" fillId="32" borderId="21" xfId="0" applyFont="1" applyFill="1" applyBorder="1" applyAlignment="1" applyProtection="1">
      <alignment horizontal="center" vertical="center" wrapText="1"/>
      <protection locked="0"/>
    </xf>
    <xf numFmtId="0" fontId="11" fillId="32" borderId="15" xfId="0" applyFont="1" applyFill="1" applyBorder="1" applyAlignment="1" applyProtection="1">
      <alignment horizontal="center" vertical="center" wrapText="1"/>
      <protection locked="0"/>
    </xf>
    <xf numFmtId="178" fontId="6" fillId="32" borderId="17" xfId="0" applyNumberFormat="1" applyFont="1" applyFill="1" applyBorder="1" applyAlignment="1" applyProtection="1">
      <alignment vertical="center"/>
      <protection locked="0"/>
    </xf>
    <xf numFmtId="41" fontId="6" fillId="32" borderId="0" xfId="35" applyNumberFormat="1" applyFont="1" applyFill="1" applyBorder="1" applyAlignment="1" applyProtection="1">
      <alignment horizontal="right" vertical="center"/>
      <protection locked="0"/>
    </xf>
    <xf numFmtId="41" fontId="6" fillId="32" borderId="0" xfId="0" applyNumberFormat="1" applyFont="1" applyFill="1" applyBorder="1" applyAlignment="1" applyProtection="1">
      <alignment horizontal="right" vertical="center"/>
      <protection locked="0"/>
    </xf>
    <xf numFmtId="41" fontId="6" fillId="32" borderId="0" xfId="0" applyNumberFormat="1" applyFont="1" applyFill="1" applyAlignment="1" applyProtection="1">
      <alignment horizontal="right" vertical="center"/>
      <protection locked="0"/>
    </xf>
    <xf numFmtId="43" fontId="6" fillId="32" borderId="0" xfId="0" applyNumberFormat="1" applyFont="1" applyFill="1" applyAlignment="1" applyProtection="1">
      <alignment horizontal="right" vertical="center"/>
      <protection locked="0"/>
    </xf>
    <xf numFmtId="0" fontId="8" fillId="32" borderId="0" xfId="0" applyFont="1" applyFill="1" applyAlignment="1" applyProtection="1">
      <alignment vertical="center"/>
      <protection locked="0"/>
    </xf>
    <xf numFmtId="184" fontId="6" fillId="32" borderId="17" xfId="34" applyNumberFormat="1" applyFont="1" applyFill="1" applyBorder="1" applyAlignment="1" applyProtection="1">
      <alignment vertical="center"/>
      <protection locked="0"/>
    </xf>
    <xf numFmtId="43" fontId="6" fillId="32" borderId="0" xfId="36" applyNumberFormat="1" applyFont="1" applyFill="1" applyBorder="1" applyAlignment="1" applyProtection="1">
      <alignment horizontal="right" vertical="center"/>
      <protection locked="0"/>
    </xf>
    <xf numFmtId="178" fontId="6" fillId="32" borderId="17" xfId="0" applyNumberFormat="1" applyFont="1" applyFill="1" applyBorder="1" applyAlignment="1" applyProtection="1">
      <alignment vertical="center" wrapText="1"/>
      <protection locked="0"/>
    </xf>
    <xf numFmtId="41" fontId="6" fillId="0" borderId="0" xfId="35" applyNumberFormat="1" applyFont="1" applyFill="1" applyBorder="1" applyAlignment="1" applyProtection="1">
      <alignment horizontal="right" vertical="center"/>
      <protection locked="0"/>
    </xf>
    <xf numFmtId="43" fontId="6" fillId="0" borderId="0" xfId="36" applyNumberFormat="1" applyFont="1" applyFill="1" applyBorder="1" applyAlignment="1" applyProtection="1">
      <alignment horizontal="right" vertical="center"/>
      <protection locked="0"/>
    </xf>
    <xf numFmtId="186" fontId="6" fillId="32" borderId="17" xfId="0" applyNumberFormat="1" applyFont="1" applyFill="1" applyBorder="1" applyAlignment="1" applyProtection="1">
      <alignment vertical="center" wrapText="1"/>
      <protection locked="0"/>
    </xf>
    <xf numFmtId="43" fontId="6" fillId="0" borderId="0" xfId="0" applyNumberFormat="1" applyFont="1" applyFill="1" applyAlignment="1" applyProtection="1">
      <alignment horizontal="right" vertical="center"/>
      <protection locked="0"/>
    </xf>
    <xf numFmtId="184" fontId="6" fillId="32" borderId="17" xfId="34" applyNumberFormat="1" applyFont="1" applyFill="1" applyBorder="1" applyAlignment="1" applyProtection="1">
      <alignment vertical="center" wrapText="1"/>
      <protection locked="0"/>
    </xf>
    <xf numFmtId="0" fontId="6" fillId="32" borderId="0" xfId="0" applyFont="1" applyFill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41" fontId="6" fillId="32" borderId="0" xfId="34" applyNumberFormat="1" applyFont="1" applyFill="1" applyBorder="1" applyAlignment="1" applyProtection="1">
      <alignment horizontal="right" vertical="center"/>
      <protection locked="0"/>
    </xf>
    <xf numFmtId="41" fontId="6" fillId="0" borderId="0" xfId="34" applyNumberFormat="1" applyFont="1" applyFill="1" applyBorder="1" applyAlignment="1" applyProtection="1">
      <alignment horizontal="right" vertical="center"/>
      <protection locked="0"/>
    </xf>
    <xf numFmtId="0" fontId="6" fillId="32" borderId="14" xfId="0" applyFont="1" applyFill="1" applyBorder="1" applyAlignment="1" applyProtection="1">
      <alignment vertical="center"/>
      <protection locked="0"/>
    </xf>
    <xf numFmtId="0" fontId="6" fillId="32" borderId="16" xfId="0" applyFont="1" applyFill="1" applyBorder="1" applyAlignment="1" applyProtection="1">
      <alignment vertical="center"/>
      <protection locked="0"/>
    </xf>
    <xf numFmtId="178" fontId="6" fillId="32" borderId="16" xfId="0" applyNumberFormat="1" applyFont="1" applyFill="1" applyBorder="1" applyAlignment="1" applyProtection="1">
      <alignment vertical="center"/>
      <protection locked="0"/>
    </xf>
    <xf numFmtId="178" fontId="6" fillId="32" borderId="16" xfId="0" applyNumberFormat="1" applyFont="1" applyFill="1" applyBorder="1" applyAlignment="1" applyProtection="1">
      <alignment horizontal="right" vertical="center"/>
      <protection locked="0"/>
    </xf>
    <xf numFmtId="189" fontId="6" fillId="32" borderId="0" xfId="0" applyNumberFormat="1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49" fontId="6" fillId="32" borderId="0" xfId="0" applyNumberFormat="1" applyFont="1" applyFill="1" applyAlignment="1" applyProtection="1">
      <alignment horizontal="left" vertical="center"/>
      <protection locked="0"/>
    </xf>
    <xf numFmtId="49" fontId="6" fillId="32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38" applyFont="1" applyFill="1" applyAlignment="1" applyProtection="1">
      <alignment horizontal="right" vertical="center"/>
      <protection locked="0"/>
    </xf>
    <xf numFmtId="0" fontId="6" fillId="0" borderId="0" xfId="38" applyFont="1" applyFill="1" applyAlignment="1" applyProtection="1" quotePrefix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31" xfId="38" applyFont="1" applyFill="1" applyBorder="1" applyAlignment="1" applyProtection="1">
      <alignment horizontal="center" vertical="center" wrapText="1"/>
      <protection locked="0"/>
    </xf>
    <xf numFmtId="0" fontId="6" fillId="0" borderId="25" xfId="38" applyFont="1" applyFill="1" applyBorder="1" applyAlignment="1" applyProtection="1">
      <alignment horizontal="center" vertical="center" wrapText="1"/>
      <protection locked="0"/>
    </xf>
    <xf numFmtId="0" fontId="6" fillId="0" borderId="19" xfId="38" applyFont="1" applyFill="1" applyBorder="1" applyAlignment="1" applyProtection="1">
      <alignment horizontal="center" vertical="center" wrapText="1"/>
      <protection locked="0"/>
    </xf>
    <xf numFmtId="0" fontId="6" fillId="0" borderId="32" xfId="38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38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right" vertical="center"/>
      <protection locked="0"/>
    </xf>
    <xf numFmtId="176" fontId="6" fillId="0" borderId="16" xfId="37" applyNumberFormat="1" applyFont="1" applyFill="1" applyBorder="1" applyAlignment="1" applyProtection="1">
      <alignment horizontal="left" vertical="center"/>
      <protection locked="0"/>
    </xf>
    <xf numFmtId="176" fontId="6" fillId="0" borderId="16" xfId="38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38" applyFont="1" applyFill="1" applyAlignment="1" applyProtection="1">
      <alignment horizontal="center" vertical="center"/>
      <protection locked="0"/>
    </xf>
    <xf numFmtId="0" fontId="5" fillId="0" borderId="0" xfId="38" applyFont="1" applyFill="1" applyAlignment="1" applyProtection="1">
      <alignment horizontal="center" vertical="center"/>
      <protection locked="0"/>
    </xf>
    <xf numFmtId="0" fontId="8" fillId="0" borderId="0" xfId="38" applyFont="1" applyFill="1" applyAlignment="1" applyProtection="1">
      <alignment horizontal="right" vertical="center"/>
      <protection locked="0"/>
    </xf>
    <xf numFmtId="0" fontId="8" fillId="0" borderId="0" xfId="38" applyFont="1" applyFill="1" applyAlignment="1" applyProtection="1">
      <alignment horizontal="center" vertical="center"/>
      <protection locked="0"/>
    </xf>
    <xf numFmtId="0" fontId="6" fillId="0" borderId="22" xfId="38" applyFont="1" applyFill="1" applyBorder="1" applyAlignment="1" applyProtection="1">
      <alignment horizontal="center" vertical="center" wrapText="1"/>
      <protection locked="0"/>
    </xf>
    <xf numFmtId="0" fontId="6" fillId="0" borderId="33" xfId="38" applyFont="1" applyFill="1" applyBorder="1" applyAlignment="1" applyProtection="1">
      <alignment horizontal="center" vertical="center" wrapText="1"/>
      <protection locked="0"/>
    </xf>
    <xf numFmtId="0" fontId="6" fillId="0" borderId="25" xfId="38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6" xfId="38" applyFont="1" applyFill="1" applyBorder="1" applyAlignment="1" applyProtection="1">
      <alignment horizontal="center" vertical="center" wrapText="1"/>
      <protection locked="0"/>
    </xf>
    <xf numFmtId="0" fontId="6" fillId="0" borderId="34" xfId="38" applyFont="1" applyFill="1" applyBorder="1" applyAlignment="1" applyProtection="1">
      <alignment horizontal="center" vertical="center" wrapText="1"/>
      <protection locked="0"/>
    </xf>
    <xf numFmtId="41" fontId="6" fillId="0" borderId="0" xfId="38" applyNumberFormat="1" applyFont="1" applyFill="1" applyBorder="1" applyAlignment="1" applyProtection="1">
      <alignment horizontal="center" vertical="center"/>
      <protection locked="0"/>
    </xf>
    <xf numFmtId="41" fontId="6" fillId="0" borderId="0" xfId="38" applyNumberFormat="1" applyFont="1" applyFill="1" applyBorder="1" applyAlignment="1" applyProtection="1">
      <alignment vertical="center"/>
      <protection locked="0"/>
    </xf>
    <xf numFmtId="176" fontId="6" fillId="0" borderId="14" xfId="38" applyNumberFormat="1" applyFont="1" applyFill="1" applyBorder="1" applyAlignment="1" applyProtection="1">
      <alignment horizontal="right" vertical="center"/>
      <protection locked="0"/>
    </xf>
    <xf numFmtId="0" fontId="13" fillId="0" borderId="0" xfId="38" applyFont="1" applyFill="1" applyBorder="1" applyAlignment="1" applyProtection="1">
      <alignment vertical="center"/>
      <protection locked="0"/>
    </xf>
    <xf numFmtId="0" fontId="6" fillId="0" borderId="0" xfId="38" applyFont="1" applyFill="1" applyBorder="1" applyAlignment="1" applyProtection="1">
      <alignment horizontal="center" vertical="center" wrapText="1"/>
      <protection locked="0"/>
    </xf>
    <xf numFmtId="0" fontId="6" fillId="0" borderId="29" xfId="38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176" fontId="8" fillId="0" borderId="14" xfId="38" applyNumberFormat="1" applyFont="1" applyFill="1" applyBorder="1" applyAlignment="1" applyProtection="1">
      <alignment horizontal="right" vertical="center"/>
      <protection locked="0"/>
    </xf>
    <xf numFmtId="176" fontId="8" fillId="0" borderId="16" xfId="38" applyNumberFormat="1" applyFont="1" applyFill="1" applyBorder="1" applyAlignment="1" applyProtection="1">
      <alignment horizontal="right" vertical="center"/>
      <protection locked="0"/>
    </xf>
    <xf numFmtId="2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84" fontId="6" fillId="32" borderId="0" xfId="0" applyNumberFormat="1" applyFont="1" applyFill="1" applyBorder="1" applyAlignment="1" applyProtection="1">
      <alignment vertical="center"/>
      <protection locked="0"/>
    </xf>
    <xf numFmtId="178" fontId="6" fillId="32" borderId="0" xfId="0" applyNumberFormat="1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184" fontId="6" fillId="32" borderId="14" xfId="34" applyNumberFormat="1" applyFont="1" applyFill="1" applyBorder="1" applyAlignment="1" applyProtection="1">
      <alignment vertical="center" wrapText="1"/>
      <protection locked="0"/>
    </xf>
    <xf numFmtId="41" fontId="6" fillId="0" borderId="16" xfId="35" applyNumberFormat="1" applyFont="1" applyFill="1" applyBorder="1" applyAlignment="1" applyProtection="1">
      <alignment horizontal="right" vertical="center"/>
      <protection locked="0"/>
    </xf>
    <xf numFmtId="43" fontId="6" fillId="0" borderId="16" xfId="36" applyNumberFormat="1" applyFont="1" applyFill="1" applyBorder="1" applyAlignment="1" applyProtection="1">
      <alignment horizontal="right" vertical="center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38" xfId="0" applyFont="1" applyFill="1" applyBorder="1" applyAlignment="1" applyProtection="1">
      <alignment horizontal="center" vertical="center" wrapText="1"/>
      <protection locked="0"/>
    </xf>
    <xf numFmtId="0" fontId="19" fillId="32" borderId="0" xfId="0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Alignment="1" applyProtection="1">
      <alignment horizontal="center" vertical="center"/>
      <protection locked="0"/>
    </xf>
    <xf numFmtId="0" fontId="6" fillId="32" borderId="39" xfId="0" applyFont="1" applyFill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 applyProtection="1">
      <alignment horizontal="center" vertical="center" wrapText="1"/>
      <protection locked="0"/>
    </xf>
    <xf numFmtId="0" fontId="6" fillId="32" borderId="41" xfId="0" applyFont="1" applyFill="1" applyBorder="1" applyAlignment="1" applyProtection="1">
      <alignment horizontal="center" vertical="center" wrapText="1"/>
      <protection locked="0"/>
    </xf>
    <xf numFmtId="0" fontId="6" fillId="32" borderId="42" xfId="0" applyFont="1" applyFill="1" applyBorder="1" applyAlignment="1" applyProtection="1">
      <alignment horizontal="center" vertical="center" wrapText="1"/>
      <protection locked="0"/>
    </xf>
    <xf numFmtId="0" fontId="6" fillId="32" borderId="43" xfId="0" applyFont="1" applyFill="1" applyBorder="1" applyAlignment="1" applyProtection="1">
      <alignment horizontal="center" vertical="center" wrapText="1"/>
      <protection locked="0"/>
    </xf>
    <xf numFmtId="0" fontId="6" fillId="32" borderId="43" xfId="0" applyFont="1" applyFill="1" applyBorder="1" applyAlignment="1" applyProtection="1">
      <alignment horizontal="center" vertical="center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44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42" xfId="0" applyFont="1" applyFill="1" applyBorder="1" applyAlignment="1" applyProtection="1">
      <alignment vertical="center"/>
      <protection locked="0"/>
    </xf>
    <xf numFmtId="0" fontId="6" fillId="32" borderId="45" xfId="0" applyFont="1" applyFill="1" applyBorder="1" applyAlignment="1" applyProtection="1">
      <alignment horizontal="center" vertical="center" wrapText="1"/>
      <protection locked="0"/>
    </xf>
    <xf numFmtId="0" fontId="11" fillId="32" borderId="12" xfId="0" applyFont="1" applyFill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4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11" fillId="0" borderId="53" xfId="0" applyNumberFormat="1" applyFont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distributed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Border="1" applyAlignment="1" applyProtection="1">
      <alignment horizontal="distributed" vertical="center" wrapText="1"/>
      <protection locked="0"/>
    </xf>
    <xf numFmtId="49" fontId="6" fillId="0" borderId="42" xfId="0" applyNumberFormat="1" applyFont="1" applyBorder="1" applyAlignment="1" applyProtection="1">
      <alignment horizontal="distributed" vertical="center" wrapText="1"/>
      <protection locked="0"/>
    </xf>
    <xf numFmtId="49" fontId="6" fillId="0" borderId="13" xfId="0" applyNumberFormat="1" applyFont="1" applyBorder="1" applyAlignment="1" applyProtection="1">
      <alignment horizontal="distributed" vertical="center" wrapText="1"/>
      <protection locked="0"/>
    </xf>
    <xf numFmtId="49" fontId="6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9" fontId="19" fillId="0" borderId="0" xfId="45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38" applyFont="1" applyAlignment="1" applyProtection="1">
      <alignment horizontal="center" vertical="center"/>
      <protection locked="0"/>
    </xf>
    <xf numFmtId="0" fontId="6" fillId="0" borderId="54" xfId="38" applyFont="1" applyFill="1" applyBorder="1" applyAlignment="1" applyProtection="1">
      <alignment horizontal="center" vertical="center" wrapText="1"/>
      <protection locked="0"/>
    </xf>
    <xf numFmtId="0" fontId="6" fillId="0" borderId="47" xfId="38" applyFont="1" applyFill="1" applyBorder="1" applyAlignment="1" applyProtection="1">
      <alignment horizontal="center" vertical="center" wrapText="1"/>
      <protection locked="0"/>
    </xf>
    <xf numFmtId="0" fontId="6" fillId="0" borderId="42" xfId="38" applyFont="1" applyFill="1" applyBorder="1" applyAlignment="1" applyProtection="1">
      <alignment horizontal="center" vertical="center" wrapText="1"/>
      <protection locked="0"/>
    </xf>
    <xf numFmtId="0" fontId="6" fillId="0" borderId="45" xfId="38" applyFont="1" applyFill="1" applyBorder="1" applyAlignment="1" applyProtection="1">
      <alignment horizontal="center" vertical="center" wrapText="1"/>
      <protection locked="0"/>
    </xf>
    <xf numFmtId="9" fontId="19" fillId="0" borderId="0" xfId="45" applyFont="1" applyFill="1" applyAlignment="1" applyProtection="1">
      <alignment horizontal="center" vertical="center"/>
      <protection locked="0"/>
    </xf>
    <xf numFmtId="0" fontId="6" fillId="0" borderId="16" xfId="38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8" xfId="38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9" fontId="19" fillId="0" borderId="0" xfId="45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55" xfId="38" applyFont="1" applyFill="1" applyBorder="1" applyAlignment="1" applyProtection="1">
      <alignment horizontal="center" vertical="center" wrapText="1"/>
      <protection locked="0"/>
    </xf>
    <xf numFmtId="9" fontId="19" fillId="0" borderId="0" xfId="45" applyFont="1" applyFill="1" applyAlignment="1" applyProtection="1">
      <alignment horizontal="center" vertical="center" wrapText="1"/>
      <protection locked="0"/>
    </xf>
    <xf numFmtId="0" fontId="6" fillId="0" borderId="56" xfId="38" applyFont="1" applyFill="1" applyBorder="1" applyAlignment="1" applyProtection="1">
      <alignment horizontal="center" vertical="center" wrapText="1"/>
      <protection locked="0"/>
    </xf>
    <xf numFmtId="0" fontId="6" fillId="0" borderId="48" xfId="38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right" vertical="center"/>
      <protection locked="0"/>
    </xf>
    <xf numFmtId="41" fontId="6" fillId="0" borderId="16" xfId="38" applyNumberFormat="1" applyFont="1" applyFill="1" applyBorder="1" applyAlignment="1" applyProtection="1">
      <alignment horizontal="right" vertical="center"/>
      <protection/>
    </xf>
    <xf numFmtId="41" fontId="6" fillId="0" borderId="16" xfId="38" applyNumberFormat="1" applyFont="1" applyFill="1" applyBorder="1" applyAlignment="1" applyProtection="1">
      <alignment horizontal="right" vertical="center"/>
      <protection locked="0"/>
    </xf>
    <xf numFmtId="41" fontId="6" fillId="0" borderId="16" xfId="38" applyNumberFormat="1" applyFont="1" applyBorder="1" applyAlignment="1" applyProtection="1">
      <alignment horizontal="right" vertical="center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Sheet2" xfId="35"/>
    <cellStyle name="一般_Sheet3" xfId="36"/>
    <cellStyle name="一般_Sheet6" xfId="37"/>
    <cellStyle name="一般_Sheet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21907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21907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Normal="13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20.375" style="158" customWidth="1"/>
    <col min="2" max="7" width="10.625" style="158" customWidth="1"/>
    <col min="8" max="8" width="14.625" style="158" customWidth="1"/>
    <col min="9" max="9" width="11.625" style="158" customWidth="1"/>
    <col min="10" max="13" width="11.125" style="158" customWidth="1"/>
    <col min="14" max="14" width="11.625" style="158" customWidth="1"/>
    <col min="15" max="16384" width="9.00390625" style="158" customWidth="1"/>
  </cols>
  <sheetData>
    <row r="1" spans="1:14" s="132" customFormat="1" ht="18" customHeight="1">
      <c r="A1" s="129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 t="s">
        <v>82</v>
      </c>
    </row>
    <row r="2" spans="1:14" s="133" customFormat="1" ht="24.75" customHeight="1">
      <c r="A2" s="234" t="s">
        <v>150</v>
      </c>
      <c r="B2" s="235"/>
      <c r="C2" s="235"/>
      <c r="D2" s="235"/>
      <c r="E2" s="235"/>
      <c r="F2" s="235"/>
      <c r="G2" s="235"/>
      <c r="H2" s="234" t="s">
        <v>83</v>
      </c>
      <c r="I2" s="235"/>
      <c r="J2" s="235"/>
      <c r="K2" s="235"/>
      <c r="L2" s="235"/>
      <c r="M2" s="235"/>
      <c r="N2" s="235"/>
    </row>
    <row r="3" spans="1:14" s="159" customFormat="1" ht="13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49" customFormat="1" ht="15.75" customHeight="1">
      <c r="A4" s="236" t="s">
        <v>130</v>
      </c>
      <c r="B4" s="239" t="s">
        <v>131</v>
      </c>
      <c r="C4" s="239"/>
      <c r="D4" s="239"/>
      <c r="E4" s="239"/>
      <c r="F4" s="239"/>
      <c r="G4" s="239"/>
      <c r="H4" s="239" t="s">
        <v>84</v>
      </c>
      <c r="I4" s="239"/>
      <c r="J4" s="239"/>
      <c r="K4" s="239"/>
      <c r="L4" s="239"/>
      <c r="M4" s="239"/>
      <c r="N4" s="239"/>
    </row>
    <row r="5" spans="1:14" s="149" customFormat="1" ht="15.75" customHeight="1">
      <c r="A5" s="237"/>
      <c r="B5" s="229" t="s">
        <v>107</v>
      </c>
      <c r="C5" s="232" t="s">
        <v>132</v>
      </c>
      <c r="D5" s="240"/>
      <c r="E5" s="240"/>
      <c r="F5" s="240"/>
      <c r="G5" s="240"/>
      <c r="H5" s="240" t="s">
        <v>85</v>
      </c>
      <c r="I5" s="240"/>
      <c r="J5" s="240"/>
      <c r="K5" s="240"/>
      <c r="L5" s="240"/>
      <c r="M5" s="240"/>
      <c r="N5" s="229"/>
    </row>
    <row r="6" spans="1:14" s="149" customFormat="1" ht="15.75" customHeight="1">
      <c r="A6" s="237"/>
      <c r="B6" s="229"/>
      <c r="C6" s="232" t="s">
        <v>133</v>
      </c>
      <c r="D6" s="241"/>
      <c r="E6" s="241"/>
      <c r="F6" s="241"/>
      <c r="G6" s="241"/>
      <c r="H6" s="225" t="s">
        <v>86</v>
      </c>
      <c r="I6" s="229" t="s">
        <v>134</v>
      </c>
      <c r="J6" s="229" t="s">
        <v>135</v>
      </c>
      <c r="K6" s="230"/>
      <c r="L6" s="230"/>
      <c r="M6" s="230"/>
      <c r="N6" s="230" t="s">
        <v>136</v>
      </c>
    </row>
    <row r="7" spans="1:14" s="149" customFormat="1" ht="12.75" customHeight="1">
      <c r="A7" s="237"/>
      <c r="B7" s="229"/>
      <c r="C7" s="230" t="s">
        <v>137</v>
      </c>
      <c r="D7" s="232" t="s">
        <v>138</v>
      </c>
      <c r="E7" s="225"/>
      <c r="F7" s="232" t="s">
        <v>139</v>
      </c>
      <c r="G7" s="225"/>
      <c r="H7" s="229" t="s">
        <v>140</v>
      </c>
      <c r="I7" s="229"/>
      <c r="J7" s="229" t="s">
        <v>137</v>
      </c>
      <c r="K7" s="230" t="s">
        <v>141</v>
      </c>
      <c r="L7" s="230" t="s">
        <v>142</v>
      </c>
      <c r="M7" s="230" t="s">
        <v>143</v>
      </c>
      <c r="N7" s="230"/>
    </row>
    <row r="8" spans="1:14" s="149" customFormat="1" ht="54.75" customHeight="1" thickBot="1">
      <c r="A8" s="238"/>
      <c r="B8" s="233"/>
      <c r="C8" s="231"/>
      <c r="D8" s="231"/>
      <c r="E8" s="226" t="s">
        <v>151</v>
      </c>
      <c r="F8" s="231"/>
      <c r="G8" s="226" t="s">
        <v>152</v>
      </c>
      <c r="H8" s="233"/>
      <c r="I8" s="233"/>
      <c r="J8" s="233"/>
      <c r="K8" s="231"/>
      <c r="L8" s="231"/>
      <c r="M8" s="231"/>
      <c r="N8" s="231"/>
    </row>
    <row r="9" spans="1:14" s="149" customFormat="1" ht="22.5" customHeight="1">
      <c r="A9" s="144" t="s">
        <v>108</v>
      </c>
      <c r="B9" s="147">
        <v>717965.474</v>
      </c>
      <c r="C9" s="160">
        <v>383366.535</v>
      </c>
      <c r="D9" s="160">
        <v>380071.50899999996</v>
      </c>
      <c r="E9" s="160">
        <v>2736.789</v>
      </c>
      <c r="F9" s="160">
        <v>3295.026</v>
      </c>
      <c r="G9" s="147">
        <v>3295.026</v>
      </c>
      <c r="H9" s="147" t="s">
        <v>6</v>
      </c>
      <c r="I9" s="160">
        <v>2475.915</v>
      </c>
      <c r="J9" s="160">
        <v>83302.427</v>
      </c>
      <c r="K9" s="160">
        <v>1149.51</v>
      </c>
      <c r="L9" s="160">
        <v>82152.217</v>
      </c>
      <c r="M9" s="147">
        <v>0.7</v>
      </c>
      <c r="N9" s="147">
        <v>248820.597</v>
      </c>
    </row>
    <row r="10" spans="1:14" s="149" customFormat="1" ht="22.5" customHeight="1">
      <c r="A10" s="144" t="s">
        <v>109</v>
      </c>
      <c r="B10" s="147">
        <v>620425.526</v>
      </c>
      <c r="C10" s="160">
        <v>354257.787</v>
      </c>
      <c r="D10" s="160">
        <v>346292.732</v>
      </c>
      <c r="E10" s="160">
        <v>2054.482</v>
      </c>
      <c r="F10" s="160">
        <v>7965.055</v>
      </c>
      <c r="G10" s="147">
        <v>182.805</v>
      </c>
      <c r="H10" s="147" t="s">
        <v>6</v>
      </c>
      <c r="I10" s="160">
        <v>5072.809</v>
      </c>
      <c r="J10" s="160">
        <v>65775.61</v>
      </c>
      <c r="K10" s="160">
        <v>3649.33</v>
      </c>
      <c r="L10" s="160">
        <v>62126.28</v>
      </c>
      <c r="M10" s="147" t="s">
        <v>6</v>
      </c>
      <c r="N10" s="147">
        <v>195319.32</v>
      </c>
    </row>
    <row r="11" spans="1:14" s="149" customFormat="1" ht="22.5" customHeight="1">
      <c r="A11" s="144" t="s">
        <v>110</v>
      </c>
      <c r="B11" s="147">
        <v>664982.911</v>
      </c>
      <c r="C11" s="160">
        <v>345334.648</v>
      </c>
      <c r="D11" s="160">
        <v>345050.928</v>
      </c>
      <c r="E11" s="160">
        <v>1818.548</v>
      </c>
      <c r="F11" s="160">
        <v>283.71999999999997</v>
      </c>
      <c r="G11" s="147">
        <v>8.84</v>
      </c>
      <c r="H11" s="147" t="s">
        <v>6</v>
      </c>
      <c r="I11" s="160">
        <v>6723.572</v>
      </c>
      <c r="J11" s="160">
        <v>71759.833</v>
      </c>
      <c r="K11" s="160">
        <v>7395.099</v>
      </c>
      <c r="L11" s="160">
        <v>64364.734</v>
      </c>
      <c r="M11" s="160" t="s">
        <v>6</v>
      </c>
      <c r="N11" s="147">
        <v>241164.858</v>
      </c>
    </row>
    <row r="12" spans="1:14" s="149" customFormat="1" ht="22.5" customHeight="1">
      <c r="A12" s="144" t="s">
        <v>111</v>
      </c>
      <c r="B12" s="147">
        <v>703603.661</v>
      </c>
      <c r="C12" s="160">
        <v>335064.109</v>
      </c>
      <c r="D12" s="160">
        <v>334762.599</v>
      </c>
      <c r="E12" s="160">
        <v>1424.653</v>
      </c>
      <c r="F12" s="160">
        <v>301.51</v>
      </c>
      <c r="G12" s="147" t="s">
        <v>6</v>
      </c>
      <c r="H12" s="147" t="s">
        <v>6</v>
      </c>
      <c r="I12" s="160">
        <v>8503.382</v>
      </c>
      <c r="J12" s="160">
        <v>77812.411</v>
      </c>
      <c r="K12" s="160">
        <v>8191.917</v>
      </c>
      <c r="L12" s="160">
        <v>69620.494</v>
      </c>
      <c r="M12" s="160" t="s">
        <v>6</v>
      </c>
      <c r="N12" s="147">
        <v>282223.759</v>
      </c>
    </row>
    <row r="13" spans="1:14" s="149" customFormat="1" ht="22.5" customHeight="1">
      <c r="A13" s="144" t="s">
        <v>112</v>
      </c>
      <c r="B13" s="160">
        <v>671696.289</v>
      </c>
      <c r="C13" s="160">
        <v>296605.711</v>
      </c>
      <c r="D13" s="160">
        <v>296120.321</v>
      </c>
      <c r="E13" s="160">
        <v>973.101</v>
      </c>
      <c r="F13" s="160">
        <v>485.39</v>
      </c>
      <c r="G13" s="147">
        <v>147.12</v>
      </c>
      <c r="H13" s="147" t="s">
        <v>6</v>
      </c>
      <c r="I13" s="160">
        <v>6680.192</v>
      </c>
      <c r="J13" s="160">
        <v>90435.113</v>
      </c>
      <c r="K13" s="160">
        <v>9616.208</v>
      </c>
      <c r="L13" s="160">
        <v>80809.886</v>
      </c>
      <c r="M13" s="160">
        <v>9.019</v>
      </c>
      <c r="N13" s="147">
        <v>277975.273</v>
      </c>
    </row>
    <row r="14" spans="1:14" s="149" customFormat="1" ht="22.5" customHeight="1">
      <c r="A14" s="150" t="s">
        <v>113</v>
      </c>
      <c r="B14" s="160">
        <v>714860.043</v>
      </c>
      <c r="C14" s="160">
        <v>299173.275</v>
      </c>
      <c r="D14" s="160">
        <v>298174.24500000005</v>
      </c>
      <c r="E14" s="160">
        <v>204.215</v>
      </c>
      <c r="F14" s="160">
        <v>1051</v>
      </c>
      <c r="G14" s="147">
        <v>52.745</v>
      </c>
      <c r="H14" s="147" t="s">
        <v>6</v>
      </c>
      <c r="I14" s="160">
        <v>6109.868</v>
      </c>
      <c r="J14" s="160">
        <v>107573.254</v>
      </c>
      <c r="K14" s="160">
        <v>11028.751</v>
      </c>
      <c r="L14" s="160">
        <v>96544.503</v>
      </c>
      <c r="M14" s="160" t="s">
        <v>6</v>
      </c>
      <c r="N14" s="160">
        <v>302003.646</v>
      </c>
    </row>
    <row r="15" spans="1:14" s="149" customFormat="1" ht="22.5" customHeight="1">
      <c r="A15" s="150" t="s">
        <v>114</v>
      </c>
      <c r="B15" s="160">
        <v>766684.001</v>
      </c>
      <c r="C15" s="160">
        <v>327919.699</v>
      </c>
      <c r="D15" s="160">
        <v>326485.229</v>
      </c>
      <c r="E15" s="160">
        <v>298.379</v>
      </c>
      <c r="F15" s="160">
        <v>1434.47</v>
      </c>
      <c r="G15" s="147">
        <v>93.44</v>
      </c>
      <c r="H15" s="147" t="s">
        <v>6</v>
      </c>
      <c r="I15" s="160">
        <v>2277.626</v>
      </c>
      <c r="J15" s="160">
        <v>109077.857</v>
      </c>
      <c r="K15" s="160">
        <v>11636.538</v>
      </c>
      <c r="L15" s="160">
        <v>97441.319</v>
      </c>
      <c r="M15" s="160" t="s">
        <v>6</v>
      </c>
      <c r="N15" s="160">
        <v>327408.819</v>
      </c>
    </row>
    <row r="16" spans="1:14" s="149" customFormat="1" ht="22.5" customHeight="1">
      <c r="A16" s="150" t="s">
        <v>115</v>
      </c>
      <c r="B16" s="160">
        <v>804315.696</v>
      </c>
      <c r="C16" s="160">
        <v>353136.545</v>
      </c>
      <c r="D16" s="160">
        <v>351977.25</v>
      </c>
      <c r="E16" s="160">
        <v>381.86</v>
      </c>
      <c r="F16" s="160">
        <v>1159.295</v>
      </c>
      <c r="G16" s="147">
        <v>45.74</v>
      </c>
      <c r="H16" s="147" t="s">
        <v>87</v>
      </c>
      <c r="I16" s="160">
        <v>1042.964</v>
      </c>
      <c r="J16" s="160">
        <v>104032.342</v>
      </c>
      <c r="K16" s="160">
        <v>10285.581</v>
      </c>
      <c r="L16" s="160">
        <v>93746.761</v>
      </c>
      <c r="M16" s="160" t="s">
        <v>87</v>
      </c>
      <c r="N16" s="160">
        <v>346103.845</v>
      </c>
    </row>
    <row r="17" spans="1:14" s="149" customFormat="1" ht="22.5" customHeight="1">
      <c r="A17" s="150" t="s">
        <v>280</v>
      </c>
      <c r="B17" s="160" t="s">
        <v>144</v>
      </c>
      <c r="C17" s="160" t="s">
        <v>145</v>
      </c>
      <c r="D17" s="160" t="s">
        <v>146</v>
      </c>
      <c r="E17" s="160">
        <v>2946.91</v>
      </c>
      <c r="F17" s="160">
        <v>834.05</v>
      </c>
      <c r="G17" s="147">
        <v>8.38</v>
      </c>
      <c r="H17" s="147">
        <v>0</v>
      </c>
      <c r="I17" s="160">
        <v>454.737</v>
      </c>
      <c r="J17" s="160">
        <v>30091.23</v>
      </c>
      <c r="K17" s="160">
        <v>2001.803</v>
      </c>
      <c r="L17" s="160">
        <v>28089.423</v>
      </c>
      <c r="M17" s="160">
        <v>0</v>
      </c>
      <c r="N17" s="160">
        <v>326971.19</v>
      </c>
    </row>
    <row r="18" spans="1:14" s="149" customFormat="1" ht="22.5" customHeight="1">
      <c r="A18" s="152" t="s">
        <v>116</v>
      </c>
      <c r="B18" s="161">
        <v>792116</v>
      </c>
      <c r="C18" s="161">
        <v>387906</v>
      </c>
      <c r="D18" s="161">
        <v>360060</v>
      </c>
      <c r="E18" s="161">
        <v>5641</v>
      </c>
      <c r="F18" s="161">
        <v>602</v>
      </c>
      <c r="G18" s="161">
        <v>7</v>
      </c>
      <c r="H18" s="161">
        <v>27245.06</v>
      </c>
      <c r="I18" s="161">
        <v>987</v>
      </c>
      <c r="J18" s="161">
        <v>25915</v>
      </c>
      <c r="K18" s="161">
        <v>1049</v>
      </c>
      <c r="L18" s="161">
        <v>24866</v>
      </c>
      <c r="M18" s="161">
        <v>0</v>
      </c>
      <c r="N18" s="161">
        <v>377307</v>
      </c>
    </row>
    <row r="19" spans="1:14" s="149" customFormat="1" ht="36.75" customHeight="1">
      <c r="A19" s="155" t="s">
        <v>259</v>
      </c>
      <c r="B19" s="161">
        <v>88127.159</v>
      </c>
      <c r="C19" s="161">
        <v>68966.33</v>
      </c>
      <c r="D19" s="161">
        <v>41721.27</v>
      </c>
      <c r="E19" s="161">
        <v>5640.8</v>
      </c>
      <c r="F19" s="161">
        <v>0</v>
      </c>
      <c r="G19" s="161">
        <v>0</v>
      </c>
      <c r="H19" s="161">
        <v>27245.06</v>
      </c>
      <c r="I19" s="161">
        <v>376</v>
      </c>
      <c r="J19" s="161">
        <v>0</v>
      </c>
      <c r="K19" s="161">
        <v>0</v>
      </c>
      <c r="L19" s="161">
        <v>0</v>
      </c>
      <c r="M19" s="161">
        <v>0</v>
      </c>
      <c r="N19" s="161">
        <v>18785</v>
      </c>
    </row>
    <row r="20" spans="1:14" s="149" customFormat="1" ht="22.5" customHeight="1">
      <c r="A20" s="157" t="s">
        <v>117</v>
      </c>
      <c r="B20" s="161">
        <v>125247.942</v>
      </c>
      <c r="C20" s="161">
        <v>61076.32</v>
      </c>
      <c r="D20" s="161">
        <v>61051.33</v>
      </c>
      <c r="E20" s="161">
        <v>0</v>
      </c>
      <c r="F20" s="161">
        <v>24.99</v>
      </c>
      <c r="G20" s="161">
        <v>6.96</v>
      </c>
      <c r="H20" s="161">
        <v>0</v>
      </c>
      <c r="I20" s="161">
        <v>2</v>
      </c>
      <c r="J20" s="161">
        <v>6823</v>
      </c>
      <c r="K20" s="161">
        <v>0</v>
      </c>
      <c r="L20" s="161">
        <v>6823</v>
      </c>
      <c r="M20" s="161">
        <v>0</v>
      </c>
      <c r="N20" s="161">
        <v>57346</v>
      </c>
    </row>
    <row r="21" spans="1:14" s="149" customFormat="1" ht="22.5" customHeight="1">
      <c r="A21" s="157" t="s">
        <v>118</v>
      </c>
      <c r="B21" s="161">
        <v>156231.992</v>
      </c>
      <c r="C21" s="161">
        <v>80287.37</v>
      </c>
      <c r="D21" s="161">
        <v>79710.62</v>
      </c>
      <c r="E21" s="161">
        <v>0</v>
      </c>
      <c r="F21" s="161">
        <v>576.75</v>
      </c>
      <c r="G21" s="161">
        <v>0</v>
      </c>
      <c r="H21" s="161">
        <v>0</v>
      </c>
      <c r="I21" s="161">
        <v>226</v>
      </c>
      <c r="J21" s="161">
        <v>2721</v>
      </c>
      <c r="K21" s="161">
        <v>0</v>
      </c>
      <c r="L21" s="161">
        <v>2721</v>
      </c>
      <c r="M21" s="161">
        <v>0</v>
      </c>
      <c r="N21" s="161">
        <v>72998</v>
      </c>
    </row>
    <row r="22" spans="1:14" s="149" customFormat="1" ht="22.5" customHeight="1">
      <c r="A22" s="157" t="s">
        <v>119</v>
      </c>
      <c r="B22" s="161">
        <v>36443.799</v>
      </c>
      <c r="C22" s="161">
        <v>14619.89</v>
      </c>
      <c r="D22" s="161">
        <v>14619.89</v>
      </c>
      <c r="E22" s="161">
        <v>0</v>
      </c>
      <c r="F22" s="161">
        <v>0</v>
      </c>
      <c r="G22" s="161">
        <v>0</v>
      </c>
      <c r="H22" s="161">
        <v>0</v>
      </c>
      <c r="I22" s="161">
        <v>5</v>
      </c>
      <c r="J22" s="161">
        <v>831</v>
      </c>
      <c r="K22" s="161">
        <v>0</v>
      </c>
      <c r="L22" s="161">
        <v>831</v>
      </c>
      <c r="M22" s="161">
        <v>0</v>
      </c>
      <c r="N22" s="161">
        <v>20988</v>
      </c>
    </row>
    <row r="23" spans="1:14" s="149" customFormat="1" ht="22.5" customHeight="1">
      <c r="A23" s="157" t="s">
        <v>120</v>
      </c>
      <c r="B23" s="161">
        <v>44751.563</v>
      </c>
      <c r="C23" s="161">
        <v>18740.96</v>
      </c>
      <c r="D23" s="161">
        <v>18740.96</v>
      </c>
      <c r="E23" s="161">
        <v>0</v>
      </c>
      <c r="F23" s="161">
        <v>0</v>
      </c>
      <c r="G23" s="161">
        <v>0</v>
      </c>
      <c r="H23" s="161">
        <v>0</v>
      </c>
      <c r="I23" s="161">
        <v>27</v>
      </c>
      <c r="J23" s="161">
        <v>1796</v>
      </c>
      <c r="K23" s="161">
        <v>471</v>
      </c>
      <c r="L23" s="161">
        <v>1325</v>
      </c>
      <c r="M23" s="161">
        <v>0</v>
      </c>
      <c r="N23" s="161">
        <v>24188</v>
      </c>
    </row>
    <row r="24" spans="1:14" s="149" customFormat="1" ht="22.5" customHeight="1">
      <c r="A24" s="157" t="s">
        <v>121</v>
      </c>
      <c r="B24" s="161">
        <v>54856.13</v>
      </c>
      <c r="C24" s="161">
        <v>21993.91</v>
      </c>
      <c r="D24" s="161">
        <v>21993.91</v>
      </c>
      <c r="E24" s="161">
        <v>0</v>
      </c>
      <c r="F24" s="161">
        <v>0</v>
      </c>
      <c r="G24" s="161">
        <v>0</v>
      </c>
      <c r="H24" s="161">
        <v>0</v>
      </c>
      <c r="I24" s="161">
        <v>93</v>
      </c>
      <c r="J24" s="161">
        <v>1407</v>
      </c>
      <c r="K24" s="161">
        <v>1</v>
      </c>
      <c r="L24" s="161">
        <v>1406</v>
      </c>
      <c r="M24" s="161">
        <v>0</v>
      </c>
      <c r="N24" s="161">
        <v>31362</v>
      </c>
    </row>
    <row r="25" spans="1:14" s="149" customFormat="1" ht="22.5" customHeight="1">
      <c r="A25" s="157" t="s">
        <v>122</v>
      </c>
      <c r="B25" s="161">
        <v>28084.44</v>
      </c>
      <c r="C25" s="161">
        <v>11669.91</v>
      </c>
      <c r="D25" s="161">
        <v>11669.91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294</v>
      </c>
      <c r="K25" s="161">
        <v>0</v>
      </c>
      <c r="L25" s="161">
        <v>294</v>
      </c>
      <c r="M25" s="161">
        <v>0</v>
      </c>
      <c r="N25" s="161">
        <v>16121</v>
      </c>
    </row>
    <row r="26" spans="1:14" s="149" customFormat="1" ht="22.5" customHeight="1">
      <c r="A26" s="157" t="s">
        <v>123</v>
      </c>
      <c r="B26" s="161">
        <v>63652.83</v>
      </c>
      <c r="C26" s="161">
        <v>25430.25</v>
      </c>
      <c r="D26" s="161">
        <v>25430.25</v>
      </c>
      <c r="E26" s="161">
        <v>0</v>
      </c>
      <c r="F26" s="161">
        <v>0</v>
      </c>
      <c r="G26" s="161">
        <v>0</v>
      </c>
      <c r="H26" s="161">
        <v>0</v>
      </c>
      <c r="I26" s="161">
        <v>37</v>
      </c>
      <c r="J26" s="161">
        <v>3542</v>
      </c>
      <c r="K26" s="161">
        <v>0</v>
      </c>
      <c r="L26" s="161">
        <v>3542</v>
      </c>
      <c r="M26" s="161">
        <v>0</v>
      </c>
      <c r="N26" s="161">
        <v>34644</v>
      </c>
    </row>
    <row r="27" spans="1:14" s="149" customFormat="1" ht="22.5" customHeight="1">
      <c r="A27" s="157" t="s">
        <v>124</v>
      </c>
      <c r="B27" s="161">
        <v>45123.124</v>
      </c>
      <c r="C27" s="161">
        <v>19485.99</v>
      </c>
      <c r="D27" s="161">
        <v>19485.99</v>
      </c>
      <c r="E27" s="161">
        <v>0</v>
      </c>
      <c r="F27" s="161">
        <v>0</v>
      </c>
      <c r="G27" s="161">
        <v>0</v>
      </c>
      <c r="H27" s="161">
        <v>0</v>
      </c>
      <c r="I27" s="161">
        <v>15</v>
      </c>
      <c r="J27" s="161">
        <v>1936</v>
      </c>
      <c r="K27" s="161">
        <v>0</v>
      </c>
      <c r="L27" s="161">
        <v>1936</v>
      </c>
      <c r="M27" s="161">
        <v>0</v>
      </c>
      <c r="N27" s="161">
        <v>23686</v>
      </c>
    </row>
    <row r="28" spans="1:14" s="149" customFormat="1" ht="22.5" customHeight="1">
      <c r="A28" s="157" t="s">
        <v>125</v>
      </c>
      <c r="B28" s="161">
        <v>33263.441</v>
      </c>
      <c r="C28" s="161">
        <v>15130.22</v>
      </c>
      <c r="D28" s="161">
        <v>15130.22</v>
      </c>
      <c r="E28" s="161">
        <v>0</v>
      </c>
      <c r="F28" s="161">
        <v>0</v>
      </c>
      <c r="G28" s="161">
        <v>0</v>
      </c>
      <c r="H28" s="161">
        <v>0</v>
      </c>
      <c r="I28" s="161">
        <v>3</v>
      </c>
      <c r="J28" s="161">
        <v>1848</v>
      </c>
      <c r="K28" s="161">
        <v>480</v>
      </c>
      <c r="L28" s="161">
        <v>1368</v>
      </c>
      <c r="M28" s="161">
        <v>0</v>
      </c>
      <c r="N28" s="161">
        <v>16283</v>
      </c>
    </row>
    <row r="29" spans="1:14" s="149" customFormat="1" ht="22.5" customHeight="1">
      <c r="A29" s="157" t="s">
        <v>126</v>
      </c>
      <c r="B29" s="161">
        <v>87974.12</v>
      </c>
      <c r="C29" s="161">
        <v>37211.38</v>
      </c>
      <c r="D29" s="161">
        <v>37211.38</v>
      </c>
      <c r="E29" s="161">
        <v>0</v>
      </c>
      <c r="F29" s="161">
        <v>0</v>
      </c>
      <c r="G29" s="161">
        <v>0</v>
      </c>
      <c r="H29" s="161">
        <v>0</v>
      </c>
      <c r="I29" s="161">
        <v>175</v>
      </c>
      <c r="J29" s="161">
        <v>4360</v>
      </c>
      <c r="K29" s="161">
        <v>0</v>
      </c>
      <c r="L29" s="161">
        <v>4360</v>
      </c>
      <c r="M29" s="161">
        <v>0</v>
      </c>
      <c r="N29" s="161">
        <v>46227.445</v>
      </c>
    </row>
    <row r="30" spans="1:14" s="149" customFormat="1" ht="22.5" customHeight="1">
      <c r="A30" s="157" t="s">
        <v>127</v>
      </c>
      <c r="B30" s="161">
        <v>13560.751</v>
      </c>
      <c r="C30" s="161">
        <v>6099.72</v>
      </c>
      <c r="D30" s="161">
        <v>6099.72</v>
      </c>
      <c r="E30" s="161">
        <v>0</v>
      </c>
      <c r="F30" s="161">
        <v>0</v>
      </c>
      <c r="G30" s="161">
        <v>0</v>
      </c>
      <c r="H30" s="161">
        <v>0</v>
      </c>
      <c r="I30" s="161">
        <v>30</v>
      </c>
      <c r="J30" s="161">
        <v>136</v>
      </c>
      <c r="K30" s="161">
        <v>0</v>
      </c>
      <c r="L30" s="161">
        <v>136</v>
      </c>
      <c r="M30" s="161">
        <v>0</v>
      </c>
      <c r="N30" s="161">
        <v>7296</v>
      </c>
    </row>
    <row r="31" spans="1:14" s="149" customFormat="1" ht="22.5" customHeight="1">
      <c r="A31" s="157" t="s">
        <v>128</v>
      </c>
      <c r="B31" s="161">
        <v>11474.273</v>
      </c>
      <c r="C31" s="161">
        <v>5249.54</v>
      </c>
      <c r="D31" s="161">
        <v>5249.54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127</v>
      </c>
      <c r="K31" s="161">
        <v>3</v>
      </c>
      <c r="L31" s="161">
        <v>124</v>
      </c>
      <c r="M31" s="161">
        <v>0</v>
      </c>
      <c r="N31" s="161">
        <v>6098</v>
      </c>
    </row>
    <row r="32" spans="1:14" s="149" customFormat="1" ht="22.5" customHeight="1">
      <c r="A32" s="157" t="s">
        <v>129</v>
      </c>
      <c r="B32" s="161">
        <v>3324.777</v>
      </c>
      <c r="C32" s="161">
        <v>1944.57</v>
      </c>
      <c r="D32" s="161">
        <v>1944.57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95</v>
      </c>
      <c r="K32" s="161">
        <v>95</v>
      </c>
      <c r="L32" s="161">
        <v>0</v>
      </c>
      <c r="M32" s="161">
        <v>0</v>
      </c>
      <c r="N32" s="161">
        <v>1286</v>
      </c>
    </row>
    <row r="33" spans="1:14" ht="1.5" customHeight="1" thickBot="1">
      <c r="A33" s="162"/>
      <c r="B33" s="163"/>
      <c r="C33" s="164"/>
      <c r="D33" s="164"/>
      <c r="E33" s="163"/>
      <c r="F33" s="163"/>
      <c r="G33" s="163"/>
      <c r="H33" s="165"/>
      <c r="I33" s="165"/>
      <c r="J33" s="163"/>
      <c r="K33" s="163"/>
      <c r="L33" s="163"/>
      <c r="M33" s="163"/>
      <c r="N33" s="163"/>
    </row>
    <row r="34" spans="1:14" s="135" customFormat="1" ht="12" customHeight="1">
      <c r="A34" s="129" t="s">
        <v>179</v>
      </c>
      <c r="B34" s="166"/>
      <c r="C34" s="166"/>
      <c r="D34" s="166"/>
      <c r="E34" s="166"/>
      <c r="F34" s="166"/>
      <c r="G34" s="130"/>
      <c r="H34" s="167" t="s">
        <v>88</v>
      </c>
      <c r="I34" s="159"/>
      <c r="J34" s="159"/>
      <c r="K34" s="167"/>
      <c r="L34" s="130"/>
      <c r="M34" s="167"/>
      <c r="N34" s="130"/>
    </row>
    <row r="35" spans="1:14" s="132" customFormat="1" ht="12" customHeight="1">
      <c r="A35" s="168" t="s">
        <v>263</v>
      </c>
      <c r="B35" s="130"/>
      <c r="C35" s="130"/>
      <c r="D35" s="130"/>
      <c r="E35" s="130"/>
      <c r="F35" s="130"/>
      <c r="G35" s="130"/>
      <c r="H35" s="169" t="s">
        <v>104</v>
      </c>
      <c r="I35" s="129"/>
      <c r="J35" s="130"/>
      <c r="K35" s="169"/>
      <c r="L35" s="130"/>
      <c r="M35" s="130"/>
      <c r="N35" s="130"/>
    </row>
    <row r="36" spans="1:14" s="132" customFormat="1" ht="12" customHeight="1">
      <c r="A36" s="129" t="s">
        <v>147</v>
      </c>
      <c r="B36" s="130"/>
      <c r="C36" s="130"/>
      <c r="D36" s="130"/>
      <c r="E36" s="130"/>
      <c r="F36" s="130"/>
      <c r="G36" s="130"/>
      <c r="H36" s="158" t="s">
        <v>148</v>
      </c>
      <c r="I36" s="130"/>
      <c r="J36" s="130"/>
      <c r="K36" s="158"/>
      <c r="L36" s="130"/>
      <c r="M36" s="130"/>
      <c r="N36" s="130"/>
    </row>
    <row r="37" spans="1:14" s="132" customFormat="1" ht="12" customHeight="1">
      <c r="A37" s="129" t="s">
        <v>149</v>
      </c>
      <c r="B37" s="130"/>
      <c r="C37" s="130"/>
      <c r="D37" s="130"/>
      <c r="E37" s="130"/>
      <c r="F37" s="130"/>
      <c r="G37" s="130"/>
      <c r="H37" s="158" t="s">
        <v>103</v>
      </c>
      <c r="I37" s="130"/>
      <c r="J37" s="130"/>
      <c r="K37" s="158"/>
      <c r="L37" s="130"/>
      <c r="M37" s="130"/>
      <c r="N37" s="130"/>
    </row>
    <row r="38" ht="13.5">
      <c r="H38" s="149"/>
    </row>
  </sheetData>
  <sheetProtection formatCells="0" formatRows="0" insertRows="0" deleteRows="0"/>
  <mergeCells count="20">
    <mergeCell ref="A2:G2"/>
    <mergeCell ref="H2:N2"/>
    <mergeCell ref="A4:A8"/>
    <mergeCell ref="B4:G4"/>
    <mergeCell ref="H4:N4"/>
    <mergeCell ref="B5:B8"/>
    <mergeCell ref="C5:G5"/>
    <mergeCell ref="H5:N5"/>
    <mergeCell ref="C6:G6"/>
    <mergeCell ref="I6:I8"/>
    <mergeCell ref="J6:M6"/>
    <mergeCell ref="N6:N8"/>
    <mergeCell ref="C7:C8"/>
    <mergeCell ref="D7:D8"/>
    <mergeCell ref="F7:F8"/>
    <mergeCell ref="H7:H8"/>
    <mergeCell ref="J7:J8"/>
    <mergeCell ref="K7:K8"/>
    <mergeCell ref="L7:L8"/>
    <mergeCell ref="M7:M8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6.625" style="190" customWidth="1"/>
    <col min="2" max="5" width="17.625" style="190" customWidth="1"/>
    <col min="6" max="11" width="14.625" style="190" customWidth="1"/>
    <col min="12" max="16384" width="9.00390625" style="190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24</v>
      </c>
      <c r="L1" s="4"/>
      <c r="S1" s="4"/>
      <c r="T1" s="6"/>
      <c r="U1" s="4"/>
    </row>
    <row r="2" spans="1:11" s="170" customFormat="1" ht="24.75" customHeight="1">
      <c r="A2" s="324" t="s">
        <v>254</v>
      </c>
      <c r="B2" s="324"/>
      <c r="C2" s="324"/>
      <c r="D2" s="324"/>
      <c r="E2" s="324"/>
      <c r="F2" s="317" t="s">
        <v>59</v>
      </c>
      <c r="G2" s="317"/>
      <c r="H2" s="317"/>
      <c r="I2" s="317"/>
      <c r="J2" s="317"/>
      <c r="K2" s="317"/>
    </row>
    <row r="3" spans="1:11" s="173" customFormat="1" ht="15" customHeight="1" thickBot="1">
      <c r="A3" s="171"/>
      <c r="B3" s="116"/>
      <c r="C3" s="116"/>
      <c r="D3" s="171"/>
      <c r="E3" s="116" t="s">
        <v>237</v>
      </c>
      <c r="F3" s="171"/>
      <c r="G3" s="171"/>
      <c r="H3" s="171"/>
      <c r="I3" s="171"/>
      <c r="J3" s="318" t="s">
        <v>56</v>
      </c>
      <c r="K3" s="318"/>
    </row>
    <row r="4" spans="1:11" s="174" customFormat="1" ht="45" customHeight="1">
      <c r="A4" s="319" t="s">
        <v>180</v>
      </c>
      <c r="B4" s="315" t="s">
        <v>250</v>
      </c>
      <c r="C4" s="325"/>
      <c r="D4" s="322" t="s">
        <v>252</v>
      </c>
      <c r="E4" s="326"/>
      <c r="F4" s="315" t="s">
        <v>27</v>
      </c>
      <c r="G4" s="259"/>
      <c r="H4" s="314" t="s">
        <v>253</v>
      </c>
      <c r="I4" s="314"/>
      <c r="J4" s="314"/>
      <c r="K4" s="322"/>
    </row>
    <row r="5" spans="1:11" s="174" customFormat="1" ht="21" customHeight="1">
      <c r="A5" s="320"/>
      <c r="B5" s="207" t="s">
        <v>242</v>
      </c>
      <c r="C5" s="179" t="s">
        <v>243</v>
      </c>
      <c r="D5" s="176" t="s">
        <v>240</v>
      </c>
      <c r="E5" s="81" t="s">
        <v>241</v>
      </c>
      <c r="F5" s="178" t="s">
        <v>242</v>
      </c>
      <c r="G5" s="81" t="s">
        <v>243</v>
      </c>
      <c r="H5" s="176" t="s">
        <v>240</v>
      </c>
      <c r="I5" s="176" t="s">
        <v>241</v>
      </c>
      <c r="J5" s="176" t="s">
        <v>242</v>
      </c>
      <c r="K5" s="176" t="s">
        <v>243</v>
      </c>
    </row>
    <row r="6" spans="1:11" s="174" customFormat="1" ht="21" customHeight="1" thickBot="1">
      <c r="A6" s="321"/>
      <c r="B6" s="199" t="s">
        <v>53</v>
      </c>
      <c r="C6" s="201" t="s">
        <v>51</v>
      </c>
      <c r="D6" s="184" t="s">
        <v>54</v>
      </c>
      <c r="E6" s="181" t="s">
        <v>52</v>
      </c>
      <c r="F6" s="200" t="s">
        <v>53</v>
      </c>
      <c r="G6" s="182" t="s">
        <v>58</v>
      </c>
      <c r="H6" s="184" t="s">
        <v>54</v>
      </c>
      <c r="I6" s="184" t="s">
        <v>52</v>
      </c>
      <c r="J6" s="184" t="s">
        <v>53</v>
      </c>
      <c r="K6" s="201" t="s">
        <v>58</v>
      </c>
    </row>
    <row r="7" spans="1:11" s="37" customFormat="1" ht="28.5" customHeight="1">
      <c r="A7" s="28" t="s">
        <v>108</v>
      </c>
      <c r="B7" s="34">
        <v>0</v>
      </c>
      <c r="C7" s="34">
        <v>120</v>
      </c>
      <c r="D7" s="34">
        <v>13</v>
      </c>
      <c r="E7" s="34">
        <v>0</v>
      </c>
      <c r="F7" s="34">
        <v>0</v>
      </c>
      <c r="G7" s="34">
        <v>300</v>
      </c>
      <c r="H7" s="34">
        <v>87</v>
      </c>
      <c r="I7" s="34">
        <v>0</v>
      </c>
      <c r="J7" s="34">
        <v>0</v>
      </c>
      <c r="K7" s="34">
        <v>24.53</v>
      </c>
    </row>
    <row r="8" spans="1:11" s="37" customFormat="1" ht="28.5" customHeight="1">
      <c r="A8" s="28" t="s">
        <v>109</v>
      </c>
      <c r="B8" s="34">
        <v>580</v>
      </c>
      <c r="C8" s="34">
        <v>120</v>
      </c>
      <c r="D8" s="34">
        <v>22</v>
      </c>
      <c r="E8" s="34">
        <v>0</v>
      </c>
      <c r="F8" s="34">
        <v>0</v>
      </c>
      <c r="G8" s="34">
        <v>0</v>
      </c>
      <c r="H8" s="34">
        <v>18</v>
      </c>
      <c r="I8" s="34">
        <v>2</v>
      </c>
      <c r="J8" s="34">
        <v>1200</v>
      </c>
      <c r="K8" s="34">
        <v>0</v>
      </c>
    </row>
    <row r="9" spans="1:11" s="37" customFormat="1" ht="28.5" customHeight="1">
      <c r="A9" s="28" t="s">
        <v>110</v>
      </c>
      <c r="B9" s="34">
        <v>0</v>
      </c>
      <c r="C9" s="34">
        <v>0</v>
      </c>
      <c r="D9" s="34">
        <v>1</v>
      </c>
      <c r="E9" s="34">
        <v>4</v>
      </c>
      <c r="F9" s="34">
        <v>2100</v>
      </c>
      <c r="G9" s="34">
        <v>2100</v>
      </c>
      <c r="H9" s="34">
        <v>4</v>
      </c>
      <c r="I9" s="34">
        <v>0</v>
      </c>
      <c r="J9" s="34">
        <v>0</v>
      </c>
      <c r="K9" s="34">
        <v>228.89</v>
      </c>
    </row>
    <row r="10" spans="1:11" s="37" customFormat="1" ht="28.5" customHeight="1">
      <c r="A10" s="28" t="s">
        <v>111</v>
      </c>
      <c r="B10" s="34">
        <v>0</v>
      </c>
      <c r="C10" s="34">
        <v>0</v>
      </c>
      <c r="D10" s="34">
        <v>19</v>
      </c>
      <c r="E10" s="34">
        <v>2</v>
      </c>
      <c r="F10" s="34">
        <v>600</v>
      </c>
      <c r="G10" s="34">
        <v>600</v>
      </c>
      <c r="H10" s="34">
        <v>287</v>
      </c>
      <c r="I10" s="34">
        <v>0</v>
      </c>
      <c r="J10" s="34">
        <v>0</v>
      </c>
      <c r="K10" s="34">
        <v>0</v>
      </c>
    </row>
    <row r="11" spans="1:11" s="37" customFormat="1" ht="28.5" customHeight="1">
      <c r="A11" s="28" t="s">
        <v>112</v>
      </c>
      <c r="B11" s="34">
        <v>60</v>
      </c>
      <c r="C11" s="34">
        <v>60</v>
      </c>
      <c r="D11" s="34">
        <v>2</v>
      </c>
      <c r="E11" s="34">
        <v>1</v>
      </c>
      <c r="F11" s="34">
        <v>300</v>
      </c>
      <c r="G11" s="34">
        <v>0</v>
      </c>
      <c r="H11" s="34">
        <v>0</v>
      </c>
      <c r="I11" s="34">
        <v>0</v>
      </c>
      <c r="J11" s="34">
        <v>0</v>
      </c>
      <c r="K11" s="34">
        <v>962.11</v>
      </c>
    </row>
    <row r="12" spans="1:11" s="37" customFormat="1" ht="28.5" customHeight="1">
      <c r="A12" s="33" t="s">
        <v>113</v>
      </c>
      <c r="B12" s="34">
        <v>60</v>
      </c>
      <c r="C12" s="34">
        <v>60</v>
      </c>
      <c r="D12" s="34">
        <v>68</v>
      </c>
      <c r="E12" s="34">
        <v>6</v>
      </c>
      <c r="F12" s="34">
        <v>1800</v>
      </c>
      <c r="G12" s="34">
        <v>1500</v>
      </c>
      <c r="H12" s="34">
        <v>14</v>
      </c>
      <c r="I12" s="34">
        <v>1</v>
      </c>
      <c r="J12" s="34">
        <v>100</v>
      </c>
      <c r="K12" s="34">
        <v>0</v>
      </c>
    </row>
    <row r="13" spans="1:11" s="37" customFormat="1" ht="28.5" customHeight="1">
      <c r="A13" s="33" t="s">
        <v>114</v>
      </c>
      <c r="B13" s="34">
        <v>60</v>
      </c>
      <c r="C13" s="34">
        <v>60</v>
      </c>
      <c r="D13" s="34">
        <v>176</v>
      </c>
      <c r="E13" s="34">
        <v>4</v>
      </c>
      <c r="F13" s="34">
        <v>1200</v>
      </c>
      <c r="G13" s="34">
        <v>1800</v>
      </c>
      <c r="H13" s="34">
        <v>198</v>
      </c>
      <c r="I13" s="34">
        <v>16</v>
      </c>
      <c r="J13" s="34">
        <v>1880</v>
      </c>
      <c r="K13" s="34">
        <v>560</v>
      </c>
    </row>
    <row r="14" spans="1:11" s="37" customFormat="1" ht="28.5" customHeight="1">
      <c r="A14" s="38" t="s">
        <v>115</v>
      </c>
      <c r="B14" s="34" t="s">
        <v>69</v>
      </c>
      <c r="C14" s="34" t="s">
        <v>69</v>
      </c>
      <c r="D14" s="34">
        <v>182</v>
      </c>
      <c r="E14" s="34">
        <v>2</v>
      </c>
      <c r="F14" s="34">
        <v>600</v>
      </c>
      <c r="G14" s="34">
        <v>600</v>
      </c>
      <c r="H14" s="34">
        <v>14</v>
      </c>
      <c r="I14" s="34">
        <v>15</v>
      </c>
      <c r="J14" s="34">
        <v>1850</v>
      </c>
      <c r="K14" s="34">
        <v>1440</v>
      </c>
    </row>
    <row r="15" spans="1:11" s="37" customFormat="1" ht="28.5" customHeight="1">
      <c r="A15" s="38" t="s">
        <v>280</v>
      </c>
      <c r="B15" s="34">
        <v>0</v>
      </c>
      <c r="C15" s="34">
        <v>0</v>
      </c>
      <c r="D15" s="34">
        <v>192</v>
      </c>
      <c r="E15" s="34">
        <v>2</v>
      </c>
      <c r="F15" s="34">
        <v>600</v>
      </c>
      <c r="G15" s="34">
        <v>300</v>
      </c>
      <c r="H15" s="34">
        <v>2</v>
      </c>
      <c r="I15" s="34">
        <v>26</v>
      </c>
      <c r="J15" s="34">
        <v>5800</v>
      </c>
      <c r="K15" s="34">
        <v>2670</v>
      </c>
    </row>
    <row r="16" spans="1:11" s="37" customFormat="1" ht="28.5" customHeight="1">
      <c r="A16" s="28" t="s">
        <v>116</v>
      </c>
      <c r="B16" s="34">
        <v>0</v>
      </c>
      <c r="C16" s="34">
        <v>0</v>
      </c>
      <c r="D16" s="34">
        <v>190</v>
      </c>
      <c r="E16" s="34">
        <v>3</v>
      </c>
      <c r="F16" s="34">
        <v>2825</v>
      </c>
      <c r="G16" s="34">
        <v>2025</v>
      </c>
      <c r="H16" s="34">
        <v>5</v>
      </c>
      <c r="I16" s="34">
        <v>18</v>
      </c>
      <c r="J16" s="34">
        <v>4450</v>
      </c>
      <c r="K16" s="34">
        <v>2561</v>
      </c>
    </row>
    <row r="17" spans="1:11" s="37" customFormat="1" ht="28.5" customHeight="1">
      <c r="A17" s="33" t="s">
        <v>225</v>
      </c>
      <c r="B17" s="34">
        <v>0</v>
      </c>
      <c r="C17" s="34">
        <v>0</v>
      </c>
      <c r="D17" s="34">
        <v>4</v>
      </c>
      <c r="E17" s="34">
        <v>0</v>
      </c>
      <c r="F17" s="34">
        <v>0</v>
      </c>
      <c r="G17" s="34">
        <v>0</v>
      </c>
      <c r="H17" s="34">
        <v>0</v>
      </c>
      <c r="I17" s="34">
        <v>5</v>
      </c>
      <c r="J17" s="34">
        <v>1600</v>
      </c>
      <c r="K17" s="34">
        <v>290</v>
      </c>
    </row>
    <row r="18" spans="1:11" s="37" customFormat="1" ht="28.5" customHeight="1">
      <c r="A18" s="33" t="s">
        <v>168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150</v>
      </c>
      <c r="K18" s="34">
        <v>214</v>
      </c>
    </row>
    <row r="19" spans="1:11" s="37" customFormat="1" ht="28.5" customHeight="1">
      <c r="A19" s="33" t="s">
        <v>169</v>
      </c>
      <c r="B19" s="34">
        <v>0</v>
      </c>
      <c r="C19" s="34">
        <v>0</v>
      </c>
      <c r="D19" s="34">
        <v>22</v>
      </c>
      <c r="E19" s="34">
        <v>0</v>
      </c>
      <c r="F19" s="34">
        <v>0</v>
      </c>
      <c r="G19" s="34">
        <v>0</v>
      </c>
      <c r="H19" s="34">
        <v>0</v>
      </c>
      <c r="I19" s="34">
        <v>2</v>
      </c>
      <c r="J19" s="34">
        <v>200</v>
      </c>
      <c r="K19" s="34">
        <v>256</v>
      </c>
    </row>
    <row r="20" spans="1:11" s="37" customFormat="1" ht="28.5" customHeight="1">
      <c r="A20" s="33" t="s">
        <v>170</v>
      </c>
      <c r="B20" s="34">
        <v>0</v>
      </c>
      <c r="C20" s="34">
        <v>0</v>
      </c>
      <c r="D20" s="34">
        <v>25</v>
      </c>
      <c r="E20" s="34">
        <v>1</v>
      </c>
      <c r="F20" s="34">
        <v>1125</v>
      </c>
      <c r="G20" s="34">
        <v>0</v>
      </c>
      <c r="H20" s="34">
        <v>0</v>
      </c>
      <c r="I20" s="34">
        <v>0</v>
      </c>
      <c r="J20" s="34">
        <v>0</v>
      </c>
      <c r="K20" s="34">
        <v>106</v>
      </c>
    </row>
    <row r="21" spans="1:11" s="37" customFormat="1" ht="28.5" customHeight="1">
      <c r="A21" s="33" t="s">
        <v>171</v>
      </c>
      <c r="B21" s="34">
        <v>0</v>
      </c>
      <c r="C21" s="34">
        <v>0</v>
      </c>
      <c r="D21" s="34">
        <v>19</v>
      </c>
      <c r="E21" s="34">
        <v>1</v>
      </c>
      <c r="F21" s="34">
        <v>600</v>
      </c>
      <c r="G21" s="34">
        <v>1425</v>
      </c>
      <c r="H21" s="34">
        <v>0</v>
      </c>
      <c r="I21" s="34">
        <v>1</v>
      </c>
      <c r="J21" s="34">
        <v>100</v>
      </c>
      <c r="K21" s="34">
        <v>106</v>
      </c>
    </row>
    <row r="22" spans="1:11" s="37" customFormat="1" ht="28.5" customHeight="1">
      <c r="A22" s="33" t="s">
        <v>172</v>
      </c>
      <c r="B22" s="34">
        <v>0</v>
      </c>
      <c r="C22" s="34">
        <v>0</v>
      </c>
      <c r="D22" s="34">
        <v>26</v>
      </c>
      <c r="E22" s="34">
        <v>1</v>
      </c>
      <c r="F22" s="34">
        <v>1100</v>
      </c>
      <c r="G22" s="34">
        <v>0</v>
      </c>
      <c r="H22" s="34">
        <v>0</v>
      </c>
      <c r="I22" s="34">
        <v>1</v>
      </c>
      <c r="J22" s="34">
        <v>100</v>
      </c>
      <c r="K22" s="34">
        <v>206</v>
      </c>
    </row>
    <row r="23" spans="1:11" s="37" customFormat="1" ht="28.5" customHeight="1">
      <c r="A23" s="33" t="s">
        <v>173</v>
      </c>
      <c r="B23" s="34">
        <v>0</v>
      </c>
      <c r="C23" s="34">
        <v>0</v>
      </c>
      <c r="D23" s="34">
        <v>16</v>
      </c>
      <c r="E23" s="34">
        <v>0</v>
      </c>
      <c r="F23" s="34">
        <v>0</v>
      </c>
      <c r="G23" s="34">
        <v>600</v>
      </c>
      <c r="H23" s="34">
        <v>1</v>
      </c>
      <c r="I23" s="34">
        <v>0</v>
      </c>
      <c r="J23" s="34">
        <v>0</v>
      </c>
      <c r="K23" s="34">
        <v>219</v>
      </c>
    </row>
    <row r="24" spans="1:11" s="37" customFormat="1" ht="28.5" customHeight="1">
      <c r="A24" s="33" t="s">
        <v>174</v>
      </c>
      <c r="B24" s="34">
        <v>0</v>
      </c>
      <c r="C24" s="34">
        <v>0</v>
      </c>
      <c r="D24" s="34">
        <v>16</v>
      </c>
      <c r="E24" s="34">
        <v>0</v>
      </c>
      <c r="F24" s="34">
        <v>0</v>
      </c>
      <c r="G24" s="34">
        <v>0</v>
      </c>
      <c r="H24" s="34">
        <v>0</v>
      </c>
      <c r="I24" s="34">
        <v>2</v>
      </c>
      <c r="J24" s="34">
        <v>300</v>
      </c>
      <c r="K24" s="34">
        <v>159</v>
      </c>
    </row>
    <row r="25" spans="1:11" s="37" customFormat="1" ht="28.5" customHeight="1">
      <c r="A25" s="33" t="s">
        <v>175</v>
      </c>
      <c r="B25" s="34">
        <v>0</v>
      </c>
      <c r="C25" s="34">
        <v>0</v>
      </c>
      <c r="D25" s="34">
        <v>21</v>
      </c>
      <c r="E25" s="34">
        <v>0</v>
      </c>
      <c r="F25" s="34">
        <v>0</v>
      </c>
      <c r="G25" s="34">
        <v>0</v>
      </c>
      <c r="H25" s="34">
        <v>0</v>
      </c>
      <c r="I25" s="34">
        <v>2</v>
      </c>
      <c r="J25" s="34">
        <v>1050</v>
      </c>
      <c r="K25" s="34">
        <v>39</v>
      </c>
    </row>
    <row r="26" spans="1:11" s="37" customFormat="1" ht="28.5" customHeight="1">
      <c r="A26" s="33" t="s">
        <v>176</v>
      </c>
      <c r="B26" s="34">
        <v>0</v>
      </c>
      <c r="C26" s="34">
        <v>0</v>
      </c>
      <c r="D26" s="34">
        <v>18</v>
      </c>
      <c r="E26" s="34">
        <v>0</v>
      </c>
      <c r="F26" s="34">
        <v>0</v>
      </c>
      <c r="G26" s="34">
        <v>0</v>
      </c>
      <c r="H26" s="34">
        <v>2</v>
      </c>
      <c r="I26" s="34">
        <v>1</v>
      </c>
      <c r="J26" s="34">
        <v>100</v>
      </c>
      <c r="K26" s="34">
        <v>41</v>
      </c>
    </row>
    <row r="27" spans="1:11" s="37" customFormat="1" ht="28.5" customHeight="1">
      <c r="A27" s="33" t="s">
        <v>177</v>
      </c>
      <c r="B27" s="34">
        <v>0</v>
      </c>
      <c r="C27" s="34">
        <v>0</v>
      </c>
      <c r="D27" s="34">
        <v>18</v>
      </c>
      <c r="E27" s="34">
        <v>0</v>
      </c>
      <c r="F27" s="34">
        <v>0</v>
      </c>
      <c r="G27" s="34">
        <v>0</v>
      </c>
      <c r="H27" s="34">
        <v>2</v>
      </c>
      <c r="I27" s="34">
        <v>2</v>
      </c>
      <c r="J27" s="34">
        <v>750</v>
      </c>
      <c r="K27" s="34">
        <v>129</v>
      </c>
    </row>
    <row r="28" spans="1:11" s="37" customFormat="1" ht="28.5" customHeight="1">
      <c r="A28" s="33" t="s">
        <v>178</v>
      </c>
      <c r="B28" s="34">
        <v>0</v>
      </c>
      <c r="C28" s="34">
        <v>0</v>
      </c>
      <c r="D28" s="34">
        <v>5</v>
      </c>
      <c r="E28" s="34">
        <v>0</v>
      </c>
      <c r="F28" s="34">
        <v>0</v>
      </c>
      <c r="G28" s="34">
        <v>0</v>
      </c>
      <c r="H28" s="34">
        <v>0</v>
      </c>
      <c r="I28" s="34">
        <v>1</v>
      </c>
      <c r="J28" s="34">
        <v>100</v>
      </c>
      <c r="K28" s="34">
        <v>799</v>
      </c>
    </row>
    <row r="29" spans="1:11" s="188" customFormat="1" ht="3" customHeight="1" thickBot="1">
      <c r="A29" s="205"/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</sheetData>
  <sheetProtection formatCells="0" formatRows="0" insertRows="0" deleteRows="0"/>
  <mergeCells count="8">
    <mergeCell ref="J3:K3"/>
    <mergeCell ref="A2:E2"/>
    <mergeCell ref="F2:K2"/>
    <mergeCell ref="D4:E4"/>
    <mergeCell ref="F4:G4"/>
    <mergeCell ref="A4:A6"/>
    <mergeCell ref="B4:C4"/>
    <mergeCell ref="H4:K4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="85" zoomScaleNormal="40" zoomScaleSheetLayoutView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6.625" style="190" customWidth="1"/>
    <col min="2" max="5" width="17.625" style="190" customWidth="1"/>
    <col min="6" max="11" width="14.625" style="190" customWidth="1"/>
    <col min="12" max="12" width="9.00390625" style="190" customWidth="1"/>
    <col min="13" max="13" width="9.50390625" style="190" customWidth="1"/>
    <col min="14" max="14" width="8.625" style="190" customWidth="1"/>
    <col min="15" max="15" width="8.875" style="190" customWidth="1"/>
    <col min="16" max="16" width="9.25390625" style="190" customWidth="1"/>
    <col min="17" max="17" width="8.75390625" style="190" customWidth="1"/>
    <col min="18" max="19" width="9.25390625" style="190" customWidth="1"/>
    <col min="20" max="20" width="11.125" style="190" customWidth="1"/>
    <col min="21" max="22" width="9.50390625" style="190" customWidth="1"/>
    <col min="23" max="23" width="10.25390625" style="190" customWidth="1"/>
    <col min="24" max="24" width="9.375" style="190" customWidth="1"/>
    <col min="25" max="25" width="10.875" style="190" customWidth="1"/>
    <col min="26" max="16384" width="9.00390625" style="190" customWidth="1"/>
  </cols>
  <sheetData>
    <row r="1" spans="1:21" s="5" customFormat="1" ht="18" customHeight="1">
      <c r="A1" s="1" t="s">
        <v>106</v>
      </c>
      <c r="B1" s="2"/>
      <c r="C1" s="2"/>
      <c r="D1" s="2"/>
      <c r="E1" s="51"/>
      <c r="F1" s="2"/>
      <c r="G1" s="2"/>
      <c r="H1" s="2"/>
      <c r="I1" s="2"/>
      <c r="J1" s="2"/>
      <c r="K1" s="3" t="s">
        <v>25</v>
      </c>
      <c r="L1" s="191"/>
      <c r="S1" s="4"/>
      <c r="T1" s="6"/>
      <c r="U1" s="4"/>
    </row>
    <row r="2" spans="1:21" s="170" customFormat="1" ht="24.75" customHeight="1">
      <c r="A2" s="317" t="s">
        <v>282</v>
      </c>
      <c r="B2" s="317"/>
      <c r="C2" s="317"/>
      <c r="D2" s="317"/>
      <c r="E2" s="317"/>
      <c r="F2" s="328" t="s">
        <v>60</v>
      </c>
      <c r="G2" s="317"/>
      <c r="H2" s="317"/>
      <c r="I2" s="317"/>
      <c r="J2" s="317"/>
      <c r="K2" s="317"/>
      <c r="L2" s="192"/>
      <c r="M2" s="192"/>
      <c r="N2" s="193"/>
      <c r="O2" s="193"/>
      <c r="P2" s="193"/>
      <c r="Q2" s="193"/>
      <c r="R2" s="193"/>
      <c r="S2" s="193"/>
      <c r="T2" s="193"/>
      <c r="U2" s="193"/>
    </row>
    <row r="3" spans="1:21" s="173" customFormat="1" ht="15" customHeight="1" thickBot="1">
      <c r="A3" s="171"/>
      <c r="B3" s="171"/>
      <c r="C3" s="171"/>
      <c r="D3" s="171"/>
      <c r="E3" s="116" t="s">
        <v>237</v>
      </c>
      <c r="F3" s="171"/>
      <c r="G3" s="171"/>
      <c r="H3" s="171"/>
      <c r="I3" s="171"/>
      <c r="J3" s="331" t="s">
        <v>56</v>
      </c>
      <c r="K3" s="331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s="174" customFormat="1" ht="45" customHeight="1">
      <c r="A4" s="319" t="s">
        <v>180</v>
      </c>
      <c r="B4" s="327" t="s">
        <v>255</v>
      </c>
      <c r="C4" s="315"/>
      <c r="D4" s="315"/>
      <c r="E4" s="316"/>
      <c r="F4" s="315" t="s">
        <v>140</v>
      </c>
      <c r="G4" s="315"/>
      <c r="H4" s="315"/>
      <c r="I4" s="315"/>
      <c r="J4" s="329" t="s">
        <v>256</v>
      </c>
      <c r="K4" s="330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1" s="174" customFormat="1" ht="21" customHeight="1">
      <c r="A5" s="320"/>
      <c r="B5" s="196" t="s">
        <v>240</v>
      </c>
      <c r="C5" s="176" t="s">
        <v>241</v>
      </c>
      <c r="D5" s="176" t="s">
        <v>242</v>
      </c>
      <c r="E5" s="177" t="s">
        <v>243</v>
      </c>
      <c r="F5" s="178" t="s">
        <v>240</v>
      </c>
      <c r="G5" s="176" t="s">
        <v>241</v>
      </c>
      <c r="H5" s="176" t="s">
        <v>242</v>
      </c>
      <c r="I5" s="176" t="s">
        <v>243</v>
      </c>
      <c r="J5" s="197" t="s">
        <v>257</v>
      </c>
      <c r="K5" s="198" t="s">
        <v>258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1" s="174" customFormat="1" ht="21" customHeight="1" thickBot="1">
      <c r="A6" s="321"/>
      <c r="B6" s="199" t="s">
        <v>48</v>
      </c>
      <c r="C6" s="184" t="s">
        <v>49</v>
      </c>
      <c r="D6" s="184" t="s">
        <v>50</v>
      </c>
      <c r="E6" s="182" t="s">
        <v>51</v>
      </c>
      <c r="F6" s="200" t="s">
        <v>54</v>
      </c>
      <c r="G6" s="184" t="s">
        <v>52</v>
      </c>
      <c r="H6" s="184" t="s">
        <v>53</v>
      </c>
      <c r="I6" s="201" t="s">
        <v>51</v>
      </c>
      <c r="J6" s="202" t="s">
        <v>61</v>
      </c>
      <c r="K6" s="201" t="s">
        <v>62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</row>
    <row r="7" spans="1:21" s="37" customFormat="1" ht="28.5" customHeight="1">
      <c r="A7" s="28" t="s">
        <v>108</v>
      </c>
      <c r="B7" s="34">
        <v>0</v>
      </c>
      <c r="C7" s="34">
        <v>0</v>
      </c>
      <c r="D7" s="34">
        <v>0</v>
      </c>
      <c r="E7" s="34">
        <v>0</v>
      </c>
      <c r="F7" s="34">
        <v>176</v>
      </c>
      <c r="G7" s="34">
        <v>0</v>
      </c>
      <c r="H7" s="34">
        <v>0</v>
      </c>
      <c r="I7" s="34">
        <v>0</v>
      </c>
      <c r="J7" s="203">
        <v>37.5</v>
      </c>
      <c r="K7" s="203">
        <v>63</v>
      </c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s="37" customFormat="1" ht="28.5" customHeight="1">
      <c r="A8" s="28" t="s">
        <v>109</v>
      </c>
      <c r="B8" s="34">
        <v>0</v>
      </c>
      <c r="C8" s="34">
        <v>0</v>
      </c>
      <c r="D8" s="34">
        <v>0</v>
      </c>
      <c r="E8" s="34">
        <v>0</v>
      </c>
      <c r="F8" s="34">
        <v>3</v>
      </c>
      <c r="G8" s="34">
        <v>2</v>
      </c>
      <c r="H8" s="34">
        <v>73</v>
      </c>
      <c r="I8" s="34">
        <v>0</v>
      </c>
      <c r="J8" s="203">
        <v>70</v>
      </c>
      <c r="K8" s="203">
        <v>21</v>
      </c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37" customFormat="1" ht="28.5" customHeight="1">
      <c r="A9" s="28" t="s">
        <v>110</v>
      </c>
      <c r="B9" s="34">
        <v>10</v>
      </c>
      <c r="C9" s="34">
        <v>0</v>
      </c>
      <c r="D9" s="34">
        <v>0</v>
      </c>
      <c r="E9" s="34">
        <v>0</v>
      </c>
      <c r="F9" s="34">
        <v>1</v>
      </c>
      <c r="G9" s="34">
        <v>4</v>
      </c>
      <c r="H9" s="34">
        <v>117.4</v>
      </c>
      <c r="I9" s="34">
        <v>112.4</v>
      </c>
      <c r="J9" s="203">
        <v>72</v>
      </c>
      <c r="K9" s="203">
        <v>23</v>
      </c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37" customFormat="1" ht="28.5" customHeight="1">
      <c r="A10" s="28" t="s">
        <v>111</v>
      </c>
      <c r="B10" s="34">
        <v>283</v>
      </c>
      <c r="C10" s="34">
        <v>0</v>
      </c>
      <c r="D10" s="34">
        <v>0</v>
      </c>
      <c r="E10" s="34">
        <v>0</v>
      </c>
      <c r="F10" s="34">
        <v>3</v>
      </c>
      <c r="G10" s="34">
        <v>15</v>
      </c>
      <c r="H10" s="34">
        <v>205</v>
      </c>
      <c r="I10" s="34">
        <v>190</v>
      </c>
      <c r="J10" s="203">
        <v>75</v>
      </c>
      <c r="K10" s="203">
        <v>15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7" customFormat="1" ht="28.5" customHeight="1">
      <c r="A11" s="28" t="s">
        <v>112</v>
      </c>
      <c r="B11" s="34">
        <v>259</v>
      </c>
      <c r="C11" s="34">
        <v>0</v>
      </c>
      <c r="D11" s="34">
        <v>0</v>
      </c>
      <c r="E11" s="34">
        <v>0</v>
      </c>
      <c r="F11" s="34">
        <v>1</v>
      </c>
      <c r="G11" s="34">
        <v>23</v>
      </c>
      <c r="H11" s="34">
        <v>114.5</v>
      </c>
      <c r="I11" s="34">
        <v>59</v>
      </c>
      <c r="J11" s="203">
        <v>72</v>
      </c>
      <c r="K11" s="203">
        <v>6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7" customFormat="1" ht="28.5" customHeight="1">
      <c r="A12" s="33" t="s">
        <v>113</v>
      </c>
      <c r="B12" s="34">
        <v>257</v>
      </c>
      <c r="C12" s="34">
        <v>0</v>
      </c>
      <c r="D12" s="34">
        <v>0</v>
      </c>
      <c r="E12" s="34">
        <v>0</v>
      </c>
      <c r="F12" s="34">
        <v>2</v>
      </c>
      <c r="G12" s="34">
        <v>5</v>
      </c>
      <c r="H12" s="34">
        <v>350</v>
      </c>
      <c r="I12" s="34">
        <v>351.2</v>
      </c>
      <c r="J12" s="203">
        <v>89</v>
      </c>
      <c r="K12" s="203">
        <v>10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28.5" customHeight="1">
      <c r="A13" s="33" t="s">
        <v>114</v>
      </c>
      <c r="B13" s="34">
        <v>281</v>
      </c>
      <c r="C13" s="34">
        <v>0</v>
      </c>
      <c r="D13" s="34">
        <v>0</v>
      </c>
      <c r="E13" s="34">
        <v>0</v>
      </c>
      <c r="F13" s="34">
        <v>1</v>
      </c>
      <c r="G13" s="34">
        <v>3</v>
      </c>
      <c r="H13" s="34">
        <v>15</v>
      </c>
      <c r="I13" s="34">
        <v>22</v>
      </c>
      <c r="J13" s="203">
        <v>114</v>
      </c>
      <c r="K13" s="203">
        <v>8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28.5" customHeight="1">
      <c r="A14" s="38" t="s">
        <v>115</v>
      </c>
      <c r="B14" s="34">
        <v>320</v>
      </c>
      <c r="C14" s="34">
        <v>1</v>
      </c>
      <c r="D14" s="34">
        <v>300</v>
      </c>
      <c r="E14" s="34">
        <v>300</v>
      </c>
      <c r="F14" s="34">
        <v>2</v>
      </c>
      <c r="G14" s="34">
        <v>2</v>
      </c>
      <c r="H14" s="34">
        <v>10</v>
      </c>
      <c r="I14" s="34">
        <v>10</v>
      </c>
      <c r="J14" s="203">
        <v>90</v>
      </c>
      <c r="K14" s="203">
        <v>5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28.5" customHeight="1">
      <c r="A15" s="38" t="s">
        <v>280</v>
      </c>
      <c r="B15" s="34">
        <v>326</v>
      </c>
      <c r="C15" s="34">
        <v>0</v>
      </c>
      <c r="D15" s="34">
        <v>0</v>
      </c>
      <c r="E15" s="34">
        <v>0</v>
      </c>
      <c r="F15" s="34">
        <v>0</v>
      </c>
      <c r="G15" s="34">
        <v>3</v>
      </c>
      <c r="H15" s="34">
        <v>15</v>
      </c>
      <c r="I15" s="34">
        <v>22.99</v>
      </c>
      <c r="J15" s="203">
        <v>85</v>
      </c>
      <c r="K15" s="203">
        <v>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28.5" customHeight="1">
      <c r="A16" s="28" t="s">
        <v>116</v>
      </c>
      <c r="B16" s="34">
        <v>335</v>
      </c>
      <c r="C16" s="34">
        <v>0</v>
      </c>
      <c r="D16" s="34">
        <v>0</v>
      </c>
      <c r="E16" s="34">
        <v>0</v>
      </c>
      <c r="F16" s="34">
        <v>0</v>
      </c>
      <c r="G16" s="34">
        <v>15</v>
      </c>
      <c r="H16" s="34">
        <v>75</v>
      </c>
      <c r="I16" s="34">
        <v>20</v>
      </c>
      <c r="J16" s="204">
        <v>91</v>
      </c>
      <c r="K16" s="34">
        <v>6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28.5" customHeight="1">
      <c r="A17" s="33" t="s">
        <v>225</v>
      </c>
      <c r="B17" s="34">
        <v>28</v>
      </c>
      <c r="C17" s="34">
        <v>0</v>
      </c>
      <c r="D17" s="34">
        <v>0</v>
      </c>
      <c r="E17" s="34">
        <v>0</v>
      </c>
      <c r="F17" s="34">
        <v>0</v>
      </c>
      <c r="G17" s="34">
        <v>1</v>
      </c>
      <c r="H17" s="34">
        <v>5</v>
      </c>
      <c r="I17" s="34">
        <v>10</v>
      </c>
      <c r="J17" s="203">
        <v>89</v>
      </c>
      <c r="K17" s="203">
        <v>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7" customFormat="1" ht="28.5" customHeight="1">
      <c r="A18" s="33" t="s">
        <v>168</v>
      </c>
      <c r="B18" s="34">
        <v>27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203">
        <v>74</v>
      </c>
      <c r="K18" s="203">
        <v>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7" customFormat="1" ht="28.5" customHeight="1">
      <c r="A19" s="33" t="s">
        <v>169</v>
      </c>
      <c r="B19" s="34">
        <v>27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203">
        <v>101</v>
      </c>
      <c r="K19" s="203">
        <v>6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7" customFormat="1" ht="28.5" customHeight="1">
      <c r="A20" s="33" t="s">
        <v>170</v>
      </c>
      <c r="B20" s="34">
        <v>28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03">
        <v>91</v>
      </c>
      <c r="K20" s="203">
        <v>6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28.5" customHeight="1">
      <c r="A21" s="33" t="s">
        <v>171</v>
      </c>
      <c r="B21" s="34">
        <v>28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03">
        <v>95</v>
      </c>
      <c r="K21" s="203">
        <v>6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28.5" customHeight="1">
      <c r="A22" s="33" t="s">
        <v>172</v>
      </c>
      <c r="B22" s="34">
        <v>28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03">
        <v>91</v>
      </c>
      <c r="K22" s="203">
        <v>5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28.5" customHeight="1">
      <c r="A23" s="33" t="s">
        <v>173</v>
      </c>
      <c r="B23" s="34">
        <v>28</v>
      </c>
      <c r="C23" s="34">
        <v>0</v>
      </c>
      <c r="D23" s="34">
        <v>0</v>
      </c>
      <c r="E23" s="34">
        <v>0</v>
      </c>
      <c r="F23" s="34">
        <v>0</v>
      </c>
      <c r="G23" s="34">
        <v>1</v>
      </c>
      <c r="H23" s="34">
        <v>5</v>
      </c>
      <c r="I23" s="34">
        <v>0</v>
      </c>
      <c r="J23" s="203">
        <v>93</v>
      </c>
      <c r="K23" s="203">
        <v>8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28.5" customHeight="1">
      <c r="A24" s="33" t="s">
        <v>174</v>
      </c>
      <c r="B24" s="34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2</v>
      </c>
      <c r="H24" s="34">
        <v>10</v>
      </c>
      <c r="I24" s="34">
        <v>5</v>
      </c>
      <c r="J24" s="203">
        <v>86</v>
      </c>
      <c r="K24" s="203">
        <v>7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28.5" customHeight="1">
      <c r="A25" s="33" t="s">
        <v>175</v>
      </c>
      <c r="B25" s="34">
        <v>28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5</v>
      </c>
      <c r="J25" s="203">
        <v>82</v>
      </c>
      <c r="K25" s="203">
        <v>6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28.5" customHeight="1">
      <c r="A26" s="33" t="s">
        <v>176</v>
      </c>
      <c r="B26" s="34">
        <v>28</v>
      </c>
      <c r="C26" s="34">
        <v>0</v>
      </c>
      <c r="D26" s="34">
        <v>0</v>
      </c>
      <c r="E26" s="34">
        <v>0</v>
      </c>
      <c r="F26" s="34">
        <v>0</v>
      </c>
      <c r="G26" s="34">
        <v>1</v>
      </c>
      <c r="H26" s="34">
        <v>5</v>
      </c>
      <c r="I26" s="34">
        <v>0</v>
      </c>
      <c r="J26" s="203">
        <v>89</v>
      </c>
      <c r="K26" s="203">
        <v>9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7" customFormat="1" ht="28.5" customHeight="1">
      <c r="A27" s="33" t="s">
        <v>177</v>
      </c>
      <c r="B27" s="34">
        <v>29</v>
      </c>
      <c r="C27" s="34">
        <v>0</v>
      </c>
      <c r="D27" s="34">
        <v>0</v>
      </c>
      <c r="E27" s="34">
        <v>0</v>
      </c>
      <c r="F27" s="34">
        <v>0</v>
      </c>
      <c r="G27" s="34">
        <v>6</v>
      </c>
      <c r="H27" s="34">
        <v>30</v>
      </c>
      <c r="I27" s="34">
        <v>0</v>
      </c>
      <c r="J27" s="203">
        <v>88</v>
      </c>
      <c r="K27" s="203">
        <v>5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7" customFormat="1" ht="28.5" customHeight="1">
      <c r="A28" s="33" t="s">
        <v>178</v>
      </c>
      <c r="B28" s="34">
        <v>28</v>
      </c>
      <c r="C28" s="34">
        <v>0</v>
      </c>
      <c r="D28" s="34">
        <v>0</v>
      </c>
      <c r="E28" s="34">
        <v>0</v>
      </c>
      <c r="F28" s="34">
        <v>0</v>
      </c>
      <c r="G28" s="34">
        <v>4</v>
      </c>
      <c r="H28" s="34">
        <v>20</v>
      </c>
      <c r="I28" s="34">
        <v>0</v>
      </c>
      <c r="J28" s="203">
        <v>91</v>
      </c>
      <c r="K28" s="203">
        <v>6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188" customFormat="1" ht="3" customHeight="1" thickBot="1">
      <c r="A29" s="205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</sheetData>
  <sheetProtection formatCells="0" formatRows="0" insertRows="0" deleteRows="0"/>
  <mergeCells count="7">
    <mergeCell ref="A2:E2"/>
    <mergeCell ref="F2:K2"/>
    <mergeCell ref="A4:A6"/>
    <mergeCell ref="B4:E4"/>
    <mergeCell ref="F4:I4"/>
    <mergeCell ref="J4:K4"/>
    <mergeCell ref="J3:K3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Normal="11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9.00390625" defaultRowHeight="16.5"/>
  <cols>
    <col min="1" max="1" width="20.375" style="158" customWidth="1"/>
    <col min="2" max="2" width="7.875" style="158" customWidth="1"/>
    <col min="3" max="3" width="9.375" style="158" customWidth="1"/>
    <col min="4" max="5" width="8.125" style="158" customWidth="1"/>
    <col min="6" max="6" width="7.875" style="158" customWidth="1"/>
    <col min="7" max="7" width="9.375" style="158" customWidth="1"/>
    <col min="8" max="8" width="8.625" style="158" customWidth="1"/>
    <col min="9" max="9" width="8.125" style="158" customWidth="1"/>
    <col min="10" max="10" width="9.625" style="158" customWidth="1"/>
    <col min="11" max="11" width="11.625" style="158" customWidth="1"/>
    <col min="12" max="12" width="8.125" style="158" customWidth="1"/>
    <col min="13" max="13" width="9.625" style="158" customWidth="1"/>
    <col min="14" max="14" width="11.625" style="158" customWidth="1"/>
    <col min="15" max="16" width="9.625" style="158" customWidth="1"/>
    <col min="17" max="18" width="8.125" style="158" customWidth="1"/>
    <col min="19" max="16384" width="9.00390625" style="158" customWidth="1"/>
  </cols>
  <sheetData>
    <row r="1" spans="1:18" s="132" customFormat="1" ht="18" customHeight="1">
      <c r="A1" s="129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0"/>
      <c r="P1" s="130"/>
      <c r="Q1" s="130"/>
      <c r="R1" s="131" t="s">
        <v>89</v>
      </c>
    </row>
    <row r="2" spans="1:18" s="133" customFormat="1" ht="24.75" customHeight="1">
      <c r="A2" s="234" t="s">
        <v>165</v>
      </c>
      <c r="B2" s="234"/>
      <c r="C2" s="234"/>
      <c r="D2" s="234"/>
      <c r="E2" s="234"/>
      <c r="F2" s="234"/>
      <c r="G2" s="234"/>
      <c r="H2" s="234"/>
      <c r="I2" s="234"/>
      <c r="J2" s="234" t="s">
        <v>90</v>
      </c>
      <c r="K2" s="235"/>
      <c r="L2" s="235"/>
      <c r="M2" s="235"/>
      <c r="N2" s="235"/>
      <c r="O2" s="235"/>
      <c r="P2" s="235"/>
      <c r="Q2" s="235"/>
      <c r="R2" s="235"/>
    </row>
    <row r="3" spans="1:18" s="135" customFormat="1" ht="13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s="136" customFormat="1" ht="15.75" customHeight="1">
      <c r="A4" s="236" t="s">
        <v>130</v>
      </c>
      <c r="B4" s="239" t="s">
        <v>153</v>
      </c>
      <c r="C4" s="239"/>
      <c r="D4" s="239"/>
      <c r="E4" s="246"/>
      <c r="F4" s="246"/>
      <c r="G4" s="246"/>
      <c r="H4" s="246"/>
      <c r="I4" s="246"/>
      <c r="J4" s="239" t="s">
        <v>91</v>
      </c>
      <c r="K4" s="239"/>
      <c r="L4" s="239"/>
      <c r="M4" s="239"/>
      <c r="N4" s="247"/>
      <c r="O4" s="248" t="s">
        <v>167</v>
      </c>
      <c r="P4" s="248" t="s">
        <v>285</v>
      </c>
      <c r="Q4" s="250" t="s">
        <v>154</v>
      </c>
      <c r="R4" s="251" t="s">
        <v>155</v>
      </c>
    </row>
    <row r="5" spans="1:18" s="136" customFormat="1" ht="15.75" customHeight="1">
      <c r="A5" s="237"/>
      <c r="B5" s="240" t="s">
        <v>156</v>
      </c>
      <c r="C5" s="240"/>
      <c r="D5" s="240"/>
      <c r="E5" s="240"/>
      <c r="F5" s="240"/>
      <c r="G5" s="240"/>
      <c r="H5" s="240"/>
      <c r="I5" s="240"/>
      <c r="J5" s="240" t="s">
        <v>92</v>
      </c>
      <c r="K5" s="240"/>
      <c r="L5" s="240"/>
      <c r="M5" s="240"/>
      <c r="N5" s="229"/>
      <c r="O5" s="249"/>
      <c r="P5" s="249"/>
      <c r="Q5" s="242"/>
      <c r="R5" s="244"/>
    </row>
    <row r="6" spans="1:18" s="136" customFormat="1" ht="20.25" customHeight="1">
      <c r="A6" s="237"/>
      <c r="B6" s="240" t="s">
        <v>157</v>
      </c>
      <c r="C6" s="240"/>
      <c r="D6" s="240"/>
      <c r="E6" s="229"/>
      <c r="F6" s="229" t="s">
        <v>158</v>
      </c>
      <c r="G6" s="230"/>
      <c r="H6" s="230"/>
      <c r="I6" s="227" t="s">
        <v>159</v>
      </c>
      <c r="J6" s="240" t="s">
        <v>93</v>
      </c>
      <c r="K6" s="229"/>
      <c r="L6" s="232" t="s">
        <v>160</v>
      </c>
      <c r="M6" s="240"/>
      <c r="N6" s="229"/>
      <c r="O6" s="249"/>
      <c r="P6" s="249"/>
      <c r="Q6" s="242"/>
      <c r="R6" s="244"/>
    </row>
    <row r="7" spans="1:18" s="136" customFormat="1" ht="39.75" customHeight="1">
      <c r="A7" s="237"/>
      <c r="B7" s="137" t="s">
        <v>161</v>
      </c>
      <c r="C7" s="138" t="s">
        <v>162</v>
      </c>
      <c r="D7" s="138" t="s">
        <v>163</v>
      </c>
      <c r="E7" s="139" t="s">
        <v>166</v>
      </c>
      <c r="F7" s="138" t="s">
        <v>161</v>
      </c>
      <c r="G7" s="138" t="s">
        <v>162</v>
      </c>
      <c r="H7" s="139" t="s">
        <v>166</v>
      </c>
      <c r="I7" s="138" t="s">
        <v>161</v>
      </c>
      <c r="J7" s="140" t="s">
        <v>164</v>
      </c>
      <c r="K7" s="139" t="s">
        <v>286</v>
      </c>
      <c r="L7" s="138" t="s">
        <v>161</v>
      </c>
      <c r="M7" s="138" t="s">
        <v>164</v>
      </c>
      <c r="N7" s="139" t="s">
        <v>286</v>
      </c>
      <c r="O7" s="242" t="s">
        <v>94</v>
      </c>
      <c r="P7" s="242" t="s">
        <v>95</v>
      </c>
      <c r="Q7" s="242" t="s">
        <v>96</v>
      </c>
      <c r="R7" s="244" t="s">
        <v>97</v>
      </c>
    </row>
    <row r="8" spans="1:18" s="136" customFormat="1" ht="42" customHeight="1" thickBot="1">
      <c r="A8" s="238"/>
      <c r="B8" s="141" t="s">
        <v>105</v>
      </c>
      <c r="C8" s="142" t="s">
        <v>98</v>
      </c>
      <c r="D8" s="228" t="s">
        <v>99</v>
      </c>
      <c r="E8" s="228" t="s">
        <v>100</v>
      </c>
      <c r="F8" s="228" t="s">
        <v>105</v>
      </c>
      <c r="G8" s="142" t="s">
        <v>98</v>
      </c>
      <c r="H8" s="228" t="s">
        <v>100</v>
      </c>
      <c r="I8" s="228" t="s">
        <v>105</v>
      </c>
      <c r="J8" s="143" t="s">
        <v>98</v>
      </c>
      <c r="K8" s="142" t="s">
        <v>101</v>
      </c>
      <c r="L8" s="228" t="s">
        <v>105</v>
      </c>
      <c r="M8" s="142" t="s">
        <v>98</v>
      </c>
      <c r="N8" s="142" t="s">
        <v>101</v>
      </c>
      <c r="O8" s="243"/>
      <c r="P8" s="243"/>
      <c r="Q8" s="243"/>
      <c r="R8" s="245"/>
    </row>
    <row r="9" spans="1:18" s="149" customFormat="1" ht="24" customHeight="1">
      <c r="A9" s="144" t="s">
        <v>108</v>
      </c>
      <c r="B9" s="145">
        <v>377334.72</v>
      </c>
      <c r="C9" s="146">
        <v>377334.72</v>
      </c>
      <c r="D9" s="146" t="s">
        <v>6</v>
      </c>
      <c r="E9" s="147" t="s">
        <v>6</v>
      </c>
      <c r="F9" s="145">
        <v>8507.731</v>
      </c>
      <c r="G9" s="146">
        <v>8274.451</v>
      </c>
      <c r="H9" s="146">
        <v>233.28</v>
      </c>
      <c r="I9" s="145">
        <v>83302.427</v>
      </c>
      <c r="J9" s="146">
        <v>29384.802</v>
      </c>
      <c r="K9" s="146">
        <v>53917.625</v>
      </c>
      <c r="L9" s="145">
        <v>248820.597</v>
      </c>
      <c r="M9" s="146">
        <v>64083.987</v>
      </c>
      <c r="N9" s="146">
        <v>184736.61</v>
      </c>
      <c r="O9" s="146">
        <v>1050.3192739726026</v>
      </c>
      <c r="P9" s="148">
        <v>0.546</v>
      </c>
      <c r="Q9" s="148">
        <v>100</v>
      </c>
      <c r="R9" s="148">
        <v>46.604</v>
      </c>
    </row>
    <row r="10" spans="1:18" s="149" customFormat="1" ht="24" customHeight="1">
      <c r="A10" s="144" t="s">
        <v>109</v>
      </c>
      <c r="B10" s="145">
        <v>352020.5</v>
      </c>
      <c r="C10" s="147">
        <v>352020.5</v>
      </c>
      <c r="D10" s="147" t="s">
        <v>6</v>
      </c>
      <c r="E10" s="147" t="s">
        <v>6</v>
      </c>
      <c r="F10" s="145">
        <v>7310.096</v>
      </c>
      <c r="G10" s="147">
        <v>7020.626</v>
      </c>
      <c r="H10" s="147">
        <v>289.47</v>
      </c>
      <c r="I10" s="145">
        <v>65775.61</v>
      </c>
      <c r="J10" s="147">
        <v>25889.93</v>
      </c>
      <c r="K10" s="147">
        <v>39885.68</v>
      </c>
      <c r="L10" s="145">
        <v>195319.32</v>
      </c>
      <c r="M10" s="147">
        <v>37222.417</v>
      </c>
      <c r="N10" s="147">
        <v>158096.903</v>
      </c>
      <c r="O10" s="146">
        <v>968</v>
      </c>
      <c r="P10" s="148">
        <v>0.497</v>
      </c>
      <c r="Q10" s="148">
        <v>100</v>
      </c>
      <c r="R10" s="148">
        <v>42.902</v>
      </c>
    </row>
    <row r="11" spans="1:18" s="149" customFormat="1" ht="24" customHeight="1">
      <c r="A11" s="144" t="s">
        <v>110</v>
      </c>
      <c r="B11" s="145">
        <v>343507.26</v>
      </c>
      <c r="C11" s="147">
        <v>343507.26</v>
      </c>
      <c r="D11" s="147" t="s">
        <v>6</v>
      </c>
      <c r="E11" s="147" t="s">
        <v>6</v>
      </c>
      <c r="F11" s="145">
        <v>8550.96</v>
      </c>
      <c r="G11" s="147">
        <v>8293.41</v>
      </c>
      <c r="H11" s="147">
        <v>257.55</v>
      </c>
      <c r="I11" s="145">
        <v>71759.833</v>
      </c>
      <c r="J11" s="147">
        <v>27848.354</v>
      </c>
      <c r="K11" s="146">
        <v>43911.479</v>
      </c>
      <c r="L11" s="145">
        <v>241164.858</v>
      </c>
      <c r="M11" s="147">
        <v>35542.741</v>
      </c>
      <c r="N11" s="147">
        <v>205622.117</v>
      </c>
      <c r="O11" s="146">
        <v>946.1223232876712</v>
      </c>
      <c r="P11" s="148">
        <v>0.481</v>
      </c>
      <c r="Q11" s="148">
        <v>100</v>
      </c>
      <c r="R11" s="148">
        <v>48.068</v>
      </c>
    </row>
    <row r="12" spans="1:18" s="149" customFormat="1" ht="24" customHeight="1">
      <c r="A12" s="144" t="s">
        <v>111</v>
      </c>
      <c r="B12" s="145">
        <v>333639.456</v>
      </c>
      <c r="C12" s="147">
        <v>333639.456</v>
      </c>
      <c r="D12" s="147" t="s">
        <v>6</v>
      </c>
      <c r="E12" s="147" t="s">
        <v>6</v>
      </c>
      <c r="F12" s="145">
        <v>9928.035</v>
      </c>
      <c r="G12" s="147">
        <v>9592.05</v>
      </c>
      <c r="H12" s="147">
        <v>335.985</v>
      </c>
      <c r="I12" s="145">
        <v>77812.411</v>
      </c>
      <c r="J12" s="147">
        <v>28244.362</v>
      </c>
      <c r="K12" s="146">
        <v>49568.049</v>
      </c>
      <c r="L12" s="145">
        <v>282223.759</v>
      </c>
      <c r="M12" s="147">
        <v>31140.544</v>
      </c>
      <c r="N12" s="147">
        <v>251083.215</v>
      </c>
      <c r="O12" s="146">
        <v>917.9838602739726</v>
      </c>
      <c r="P12" s="148">
        <v>0.461</v>
      </c>
      <c r="Q12" s="148">
        <v>100</v>
      </c>
      <c r="R12" s="148">
        <v>52.379</v>
      </c>
    </row>
    <row r="13" spans="1:18" s="149" customFormat="1" ht="24" customHeight="1">
      <c r="A13" s="144" t="s">
        <v>112</v>
      </c>
      <c r="B13" s="145">
        <v>295485.49</v>
      </c>
      <c r="C13" s="147">
        <v>288042.3</v>
      </c>
      <c r="D13" s="147">
        <v>7443.19</v>
      </c>
      <c r="E13" s="147" t="s">
        <v>6</v>
      </c>
      <c r="F13" s="145">
        <v>7800.413</v>
      </c>
      <c r="G13" s="147">
        <v>7470.031</v>
      </c>
      <c r="H13" s="147">
        <v>330.382</v>
      </c>
      <c r="I13" s="145">
        <v>90435.113</v>
      </c>
      <c r="J13" s="147">
        <v>29851.12</v>
      </c>
      <c r="K13" s="146">
        <v>60583.993</v>
      </c>
      <c r="L13" s="145">
        <v>277975.273</v>
      </c>
      <c r="M13" s="147">
        <v>30337.331</v>
      </c>
      <c r="N13" s="147">
        <v>247637.942</v>
      </c>
      <c r="O13" s="146">
        <v>812.6183863013699</v>
      </c>
      <c r="P13" s="148">
        <v>0.405</v>
      </c>
      <c r="Q13" s="148">
        <v>100</v>
      </c>
      <c r="R13" s="148">
        <v>55.842999999999996</v>
      </c>
    </row>
    <row r="14" spans="1:18" s="149" customFormat="1" ht="24" customHeight="1">
      <c r="A14" s="150" t="s">
        <v>113</v>
      </c>
      <c r="B14" s="145">
        <v>298916.315</v>
      </c>
      <c r="C14" s="145">
        <v>279059.455</v>
      </c>
      <c r="D14" s="145">
        <v>19856.86</v>
      </c>
      <c r="E14" s="145" t="s">
        <v>6</v>
      </c>
      <c r="F14" s="145">
        <v>6366.828</v>
      </c>
      <c r="G14" s="145">
        <v>6285.599</v>
      </c>
      <c r="H14" s="145">
        <v>81.229</v>
      </c>
      <c r="I14" s="145">
        <v>107573.254</v>
      </c>
      <c r="J14" s="145">
        <v>29683.52</v>
      </c>
      <c r="K14" s="145">
        <v>77889.734</v>
      </c>
      <c r="L14" s="145">
        <v>302003.646</v>
      </c>
      <c r="M14" s="145">
        <v>31119.161</v>
      </c>
      <c r="N14" s="145">
        <v>270884.485</v>
      </c>
      <c r="O14" s="145">
        <v>817</v>
      </c>
      <c r="P14" s="151">
        <v>0.404</v>
      </c>
      <c r="Q14" s="151">
        <v>100</v>
      </c>
      <c r="R14" s="151">
        <v>58.15</v>
      </c>
    </row>
    <row r="15" spans="1:18" s="149" customFormat="1" ht="24" customHeight="1">
      <c r="A15" s="150" t="s">
        <v>114</v>
      </c>
      <c r="B15" s="145">
        <v>327527.88</v>
      </c>
      <c r="C15" s="145">
        <v>313754.52</v>
      </c>
      <c r="D15" s="145">
        <v>13773.36</v>
      </c>
      <c r="E15" s="145" t="s">
        <v>6</v>
      </c>
      <c r="F15" s="145">
        <v>2669.445</v>
      </c>
      <c r="G15" s="145">
        <v>2508.24</v>
      </c>
      <c r="H15" s="145">
        <v>161.205</v>
      </c>
      <c r="I15" s="145">
        <v>109077.857</v>
      </c>
      <c r="J15" s="145">
        <v>30507.877</v>
      </c>
      <c r="K15" s="145">
        <v>78569.98</v>
      </c>
      <c r="L15" s="145">
        <v>327408.819</v>
      </c>
      <c r="M15" s="145">
        <v>27759.459</v>
      </c>
      <c r="N15" s="145">
        <v>299649.359</v>
      </c>
      <c r="O15" s="145">
        <v>898.4101342465754</v>
      </c>
      <c r="P15" s="151">
        <v>0.441</v>
      </c>
      <c r="Q15" s="151">
        <v>100</v>
      </c>
      <c r="R15" s="151">
        <v>57.229</v>
      </c>
    </row>
    <row r="16" spans="1:18" s="149" customFormat="1" ht="24" customHeight="1">
      <c r="A16" s="150" t="s">
        <v>115</v>
      </c>
      <c r="B16" s="145">
        <v>352708.945</v>
      </c>
      <c r="C16" s="145">
        <v>352708.945</v>
      </c>
      <c r="D16" s="145" t="s">
        <v>102</v>
      </c>
      <c r="E16" s="145" t="s">
        <v>102</v>
      </c>
      <c r="F16" s="145">
        <v>1470.564</v>
      </c>
      <c r="G16" s="145">
        <v>1438.119</v>
      </c>
      <c r="H16" s="145">
        <v>32.445</v>
      </c>
      <c r="I16" s="145">
        <v>104032.342</v>
      </c>
      <c r="J16" s="145">
        <v>26357.78</v>
      </c>
      <c r="K16" s="145">
        <v>77674.562</v>
      </c>
      <c r="L16" s="145">
        <v>346103.845</v>
      </c>
      <c r="M16" s="145">
        <v>39779.219</v>
      </c>
      <c r="N16" s="145">
        <v>306324.626</v>
      </c>
      <c r="O16" s="145">
        <v>967.4973835616438</v>
      </c>
      <c r="P16" s="151">
        <v>0.47</v>
      </c>
      <c r="Q16" s="151">
        <f>1*100</f>
        <v>100</v>
      </c>
      <c r="R16" s="151">
        <v>56.09499999999999</v>
      </c>
    </row>
    <row r="17" spans="1:18" s="149" customFormat="1" ht="24" customHeight="1">
      <c r="A17" s="150" t="s">
        <v>280</v>
      </c>
      <c r="B17" s="145">
        <v>370844.48</v>
      </c>
      <c r="C17" s="145">
        <v>370844.48</v>
      </c>
      <c r="D17" s="145">
        <v>0</v>
      </c>
      <c r="E17" s="145">
        <v>0</v>
      </c>
      <c r="F17" s="145">
        <v>3410.027</v>
      </c>
      <c r="G17" s="145">
        <v>3380.942</v>
      </c>
      <c r="H17" s="145">
        <v>29.085</v>
      </c>
      <c r="I17" s="145">
        <v>30091.226</v>
      </c>
      <c r="J17" s="145">
        <v>23506.883</v>
      </c>
      <c r="K17" s="145">
        <v>6584.343</v>
      </c>
      <c r="L17" s="145">
        <v>326971.189</v>
      </c>
      <c r="M17" s="145">
        <v>41840.67</v>
      </c>
      <c r="N17" s="145">
        <v>285130.519</v>
      </c>
      <c r="O17" s="145" t="s">
        <v>260</v>
      </c>
      <c r="P17" s="151">
        <v>0.492</v>
      </c>
      <c r="Q17" s="151">
        <v>100</v>
      </c>
      <c r="R17" s="151" t="s">
        <v>261</v>
      </c>
    </row>
    <row r="18" spans="1:18" s="149" customFormat="1" ht="24" customHeight="1">
      <c r="A18" s="152" t="s">
        <v>116</v>
      </c>
      <c r="B18" s="153">
        <v>382259</v>
      </c>
      <c r="C18" s="153">
        <v>377240</v>
      </c>
      <c r="D18" s="153">
        <v>5018</v>
      </c>
      <c r="E18" s="153">
        <v>0</v>
      </c>
      <c r="F18" s="153">
        <v>6635</v>
      </c>
      <c r="G18" s="153">
        <v>6619</v>
      </c>
      <c r="H18" s="153">
        <v>16.454</v>
      </c>
      <c r="I18" s="153">
        <v>25915</v>
      </c>
      <c r="J18" s="153">
        <v>18261.476</v>
      </c>
      <c r="K18" s="153">
        <v>7654</v>
      </c>
      <c r="L18" s="153">
        <v>377307</v>
      </c>
      <c r="M18" s="153">
        <v>47234</v>
      </c>
      <c r="N18" s="153">
        <v>330074</v>
      </c>
      <c r="O18" s="153">
        <v>1059.85245901</v>
      </c>
      <c r="P18" s="154">
        <v>0.498</v>
      </c>
      <c r="Q18" s="154">
        <v>96.56</v>
      </c>
      <c r="R18" s="154">
        <v>51.03</v>
      </c>
    </row>
    <row r="19" spans="1:18" s="149" customFormat="1" ht="39.75" customHeight="1">
      <c r="A19" s="155" t="s">
        <v>287</v>
      </c>
      <c r="B19" s="153">
        <v>63326</v>
      </c>
      <c r="C19" s="153">
        <v>58307</v>
      </c>
      <c r="D19" s="153">
        <v>5018</v>
      </c>
      <c r="E19" s="153">
        <v>0</v>
      </c>
      <c r="F19" s="153">
        <v>6017</v>
      </c>
      <c r="G19" s="153">
        <v>6017</v>
      </c>
      <c r="H19" s="153">
        <v>0</v>
      </c>
      <c r="I19" s="153">
        <v>0</v>
      </c>
      <c r="J19" s="153">
        <v>0</v>
      </c>
      <c r="K19" s="153">
        <v>0</v>
      </c>
      <c r="L19" s="153">
        <v>18785</v>
      </c>
      <c r="M19" s="153">
        <v>0</v>
      </c>
      <c r="N19" s="153">
        <v>18785</v>
      </c>
      <c r="O19" s="153">
        <v>188.431693989</v>
      </c>
      <c r="P19" s="153">
        <v>0</v>
      </c>
      <c r="Q19" s="156">
        <v>69.08</v>
      </c>
      <c r="R19" s="154">
        <v>21.74</v>
      </c>
    </row>
    <row r="20" spans="1:18" s="149" customFormat="1" ht="24" customHeight="1">
      <c r="A20" s="157" t="s">
        <v>117</v>
      </c>
      <c r="B20" s="153">
        <v>61069</v>
      </c>
      <c r="C20" s="153">
        <v>61069</v>
      </c>
      <c r="D20" s="153">
        <v>0</v>
      </c>
      <c r="E20" s="153">
        <v>0</v>
      </c>
      <c r="F20" s="153">
        <v>9</v>
      </c>
      <c r="G20" s="153">
        <v>9</v>
      </c>
      <c r="H20" s="153">
        <v>0</v>
      </c>
      <c r="I20" s="153">
        <v>6823</v>
      </c>
      <c r="J20" s="153">
        <v>6614</v>
      </c>
      <c r="K20" s="153">
        <v>209</v>
      </c>
      <c r="L20" s="153">
        <v>57346</v>
      </c>
      <c r="M20" s="153">
        <v>9133</v>
      </c>
      <c r="N20" s="153">
        <v>48213</v>
      </c>
      <c r="O20" s="153">
        <v>166.874316939</v>
      </c>
      <c r="P20" s="154">
        <v>0.39</v>
      </c>
      <c r="Q20" s="156">
        <v>100</v>
      </c>
      <c r="R20" s="154">
        <v>51.236</v>
      </c>
    </row>
    <row r="21" spans="1:18" s="149" customFormat="1" ht="24" customHeight="1">
      <c r="A21" s="157" t="s">
        <v>118</v>
      </c>
      <c r="B21" s="153">
        <v>80287</v>
      </c>
      <c r="C21" s="153">
        <v>80287</v>
      </c>
      <c r="D21" s="153">
        <v>0</v>
      </c>
      <c r="E21" s="153">
        <v>0</v>
      </c>
      <c r="F21" s="153">
        <v>226</v>
      </c>
      <c r="G21" s="153">
        <v>226</v>
      </c>
      <c r="H21" s="153">
        <v>0</v>
      </c>
      <c r="I21" s="153">
        <v>2721</v>
      </c>
      <c r="J21" s="153">
        <v>1914</v>
      </c>
      <c r="K21" s="153">
        <v>807</v>
      </c>
      <c r="L21" s="153">
        <v>72998</v>
      </c>
      <c r="M21" s="153">
        <v>4468</v>
      </c>
      <c r="N21" s="153">
        <v>68530</v>
      </c>
      <c r="O21" s="153">
        <v>219.363387978</v>
      </c>
      <c r="P21" s="154">
        <v>0.56</v>
      </c>
      <c r="Q21" s="156">
        <v>100</v>
      </c>
      <c r="R21" s="154">
        <v>48.61</v>
      </c>
    </row>
    <row r="22" spans="1:18" s="149" customFormat="1" ht="24" customHeight="1">
      <c r="A22" s="157" t="s">
        <v>119</v>
      </c>
      <c r="B22" s="153">
        <v>14620</v>
      </c>
      <c r="C22" s="153">
        <v>14620</v>
      </c>
      <c r="D22" s="153">
        <v>0</v>
      </c>
      <c r="E22" s="153">
        <v>0</v>
      </c>
      <c r="F22" s="153">
        <v>5</v>
      </c>
      <c r="G22" s="153">
        <v>0</v>
      </c>
      <c r="H22" s="153">
        <v>5</v>
      </c>
      <c r="I22" s="153">
        <v>831</v>
      </c>
      <c r="J22" s="153">
        <v>768</v>
      </c>
      <c r="K22" s="153">
        <v>63</v>
      </c>
      <c r="L22" s="153">
        <v>20988</v>
      </c>
      <c r="M22" s="153">
        <v>3102</v>
      </c>
      <c r="N22" s="153">
        <v>17887</v>
      </c>
      <c r="O22" s="153">
        <v>39.9453551912</v>
      </c>
      <c r="P22" s="154">
        <v>0.43</v>
      </c>
      <c r="Q22" s="154">
        <v>100</v>
      </c>
      <c r="R22" s="154">
        <v>59.883</v>
      </c>
    </row>
    <row r="23" spans="1:18" s="149" customFormat="1" ht="24" customHeight="1">
      <c r="A23" s="157" t="s">
        <v>120</v>
      </c>
      <c r="B23" s="153">
        <v>18741</v>
      </c>
      <c r="C23" s="153">
        <v>18741</v>
      </c>
      <c r="D23" s="153">
        <v>0</v>
      </c>
      <c r="E23" s="153">
        <v>0</v>
      </c>
      <c r="F23" s="153">
        <v>27</v>
      </c>
      <c r="G23" s="153">
        <v>27</v>
      </c>
      <c r="H23" s="153">
        <v>0</v>
      </c>
      <c r="I23" s="153">
        <v>1796</v>
      </c>
      <c r="J23" s="153">
        <v>1569</v>
      </c>
      <c r="K23" s="153">
        <v>228</v>
      </c>
      <c r="L23" s="153">
        <v>24188</v>
      </c>
      <c r="M23" s="153">
        <v>2604</v>
      </c>
      <c r="N23" s="153">
        <v>21584</v>
      </c>
      <c r="O23" s="153">
        <v>51.2049180327</v>
      </c>
      <c r="P23" s="154">
        <v>0.32</v>
      </c>
      <c r="Q23" s="154">
        <v>100</v>
      </c>
      <c r="R23" s="154">
        <v>58.122</v>
      </c>
    </row>
    <row r="24" spans="1:18" s="149" customFormat="1" ht="24" customHeight="1">
      <c r="A24" s="157" t="s">
        <v>121</v>
      </c>
      <c r="B24" s="153">
        <v>21994</v>
      </c>
      <c r="C24" s="153">
        <v>21994</v>
      </c>
      <c r="D24" s="153">
        <v>0</v>
      </c>
      <c r="E24" s="153">
        <v>0</v>
      </c>
      <c r="F24" s="153">
        <v>93</v>
      </c>
      <c r="G24" s="153">
        <v>93</v>
      </c>
      <c r="H24" s="153">
        <v>0</v>
      </c>
      <c r="I24" s="153">
        <v>1407</v>
      </c>
      <c r="J24" s="153">
        <v>1149</v>
      </c>
      <c r="K24" s="153">
        <v>258</v>
      </c>
      <c r="L24" s="153">
        <v>31362</v>
      </c>
      <c r="M24" s="153">
        <v>7228</v>
      </c>
      <c r="N24" s="153">
        <v>14135</v>
      </c>
      <c r="O24" s="153">
        <v>60.0928961748</v>
      </c>
      <c r="P24" s="154">
        <v>0.38</v>
      </c>
      <c r="Q24" s="154">
        <f>1*100</f>
        <v>100</v>
      </c>
      <c r="R24" s="154">
        <v>59.907</v>
      </c>
    </row>
    <row r="25" spans="1:18" s="149" customFormat="1" ht="24" customHeight="1">
      <c r="A25" s="157" t="s">
        <v>122</v>
      </c>
      <c r="B25" s="153">
        <v>11670</v>
      </c>
      <c r="C25" s="153">
        <v>11670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294</v>
      </c>
      <c r="J25" s="153">
        <v>215</v>
      </c>
      <c r="K25" s="153">
        <v>79</v>
      </c>
      <c r="L25" s="153">
        <v>16121</v>
      </c>
      <c r="M25" s="153">
        <v>1185.156</v>
      </c>
      <c r="N25" s="153">
        <v>14946</v>
      </c>
      <c r="O25" s="153">
        <v>31.885249016</v>
      </c>
      <c r="P25" s="154">
        <v>0.37</v>
      </c>
      <c r="Q25" s="156">
        <v>100</v>
      </c>
      <c r="R25" s="154">
        <v>58.447</v>
      </c>
    </row>
    <row r="26" spans="1:18" s="149" customFormat="1" ht="24" customHeight="1">
      <c r="A26" s="157" t="s">
        <v>123</v>
      </c>
      <c r="B26" s="153">
        <v>25430</v>
      </c>
      <c r="C26" s="153">
        <v>25430</v>
      </c>
      <c r="D26" s="153">
        <v>0</v>
      </c>
      <c r="E26" s="153">
        <v>0</v>
      </c>
      <c r="F26" s="153">
        <v>37</v>
      </c>
      <c r="G26" s="153">
        <v>37</v>
      </c>
      <c r="H26" s="153">
        <v>0</v>
      </c>
      <c r="I26" s="153">
        <v>3542</v>
      </c>
      <c r="J26" s="153">
        <v>1710</v>
      </c>
      <c r="K26" s="153">
        <v>1832</v>
      </c>
      <c r="L26" s="153">
        <v>34644</v>
      </c>
      <c r="M26" s="153">
        <v>2981</v>
      </c>
      <c r="N26" s="153">
        <v>31663</v>
      </c>
      <c r="O26" s="153">
        <v>69.4808743169</v>
      </c>
      <c r="P26" s="154">
        <v>0.47</v>
      </c>
      <c r="Q26" s="156">
        <v>100</v>
      </c>
      <c r="R26" s="154">
        <v>60.049</v>
      </c>
    </row>
    <row r="27" spans="1:18" s="149" customFormat="1" ht="24" customHeight="1">
      <c r="A27" s="157" t="s">
        <v>124</v>
      </c>
      <c r="B27" s="153">
        <v>19786</v>
      </c>
      <c r="C27" s="153">
        <v>19486</v>
      </c>
      <c r="D27" s="153">
        <v>0</v>
      </c>
      <c r="E27" s="153">
        <v>0</v>
      </c>
      <c r="F27" s="153">
        <v>15</v>
      </c>
      <c r="G27" s="153">
        <v>15</v>
      </c>
      <c r="H27" s="153">
        <v>0</v>
      </c>
      <c r="I27" s="153">
        <v>1936</v>
      </c>
      <c r="J27" s="153">
        <v>1658</v>
      </c>
      <c r="K27" s="153">
        <v>278</v>
      </c>
      <c r="L27" s="153">
        <v>23686</v>
      </c>
      <c r="M27" s="153">
        <v>2947</v>
      </c>
      <c r="N27" s="153">
        <v>19739</v>
      </c>
      <c r="O27" s="153">
        <v>53.2404371584</v>
      </c>
      <c r="P27" s="154">
        <v>0.28</v>
      </c>
      <c r="Q27" s="156">
        <v>100</v>
      </c>
      <c r="R27" s="154">
        <v>56.816</v>
      </c>
    </row>
    <row r="28" spans="1:18" s="149" customFormat="1" ht="24" customHeight="1">
      <c r="A28" s="157" t="s">
        <v>125</v>
      </c>
      <c r="B28" s="153">
        <v>15130</v>
      </c>
      <c r="C28" s="153">
        <v>15130</v>
      </c>
      <c r="D28" s="153">
        <v>0</v>
      </c>
      <c r="E28" s="153">
        <v>0</v>
      </c>
      <c r="F28" s="153">
        <v>3</v>
      </c>
      <c r="G28" s="153">
        <v>1</v>
      </c>
      <c r="H28" s="153">
        <v>2</v>
      </c>
      <c r="I28" s="153">
        <v>1848</v>
      </c>
      <c r="J28" s="153">
        <v>1157</v>
      </c>
      <c r="K28" s="153">
        <v>691</v>
      </c>
      <c r="L28" s="153">
        <v>16283</v>
      </c>
      <c r="M28" s="153">
        <v>2396</v>
      </c>
      <c r="N28" s="153">
        <v>13887</v>
      </c>
      <c r="O28" s="153">
        <v>41.3387978142</v>
      </c>
      <c r="P28" s="154">
        <v>0.35</v>
      </c>
      <c r="Q28" s="154">
        <v>100</v>
      </c>
      <c r="R28" s="154">
        <v>54.514</v>
      </c>
    </row>
    <row r="29" spans="1:18" s="149" customFormat="1" ht="24" customHeight="1">
      <c r="A29" s="157" t="s">
        <v>126</v>
      </c>
      <c r="B29" s="153">
        <v>37211</v>
      </c>
      <c r="C29" s="153">
        <v>37211</v>
      </c>
      <c r="D29" s="153">
        <v>0</v>
      </c>
      <c r="E29" s="153">
        <v>0</v>
      </c>
      <c r="F29" s="153">
        <v>175</v>
      </c>
      <c r="G29" s="153">
        <v>171</v>
      </c>
      <c r="H29" s="153">
        <v>4</v>
      </c>
      <c r="I29" s="153">
        <v>4360</v>
      </c>
      <c r="J29" s="153">
        <v>1235</v>
      </c>
      <c r="K29" s="153">
        <v>3125</v>
      </c>
      <c r="L29" s="153">
        <v>46228</v>
      </c>
      <c r="M29" s="153">
        <v>5979</v>
      </c>
      <c r="N29" s="153">
        <v>40249</v>
      </c>
      <c r="O29" s="153">
        <v>101.669398907</v>
      </c>
      <c r="P29" s="154">
        <v>0.46</v>
      </c>
      <c r="Q29" s="154">
        <v>100</v>
      </c>
      <c r="R29" s="154">
        <v>57.702</v>
      </c>
    </row>
    <row r="30" spans="1:18" s="149" customFormat="1" ht="24" customHeight="1">
      <c r="A30" s="157" t="s">
        <v>127</v>
      </c>
      <c r="B30" s="153">
        <v>6100</v>
      </c>
      <c r="C30" s="153">
        <v>6100</v>
      </c>
      <c r="D30" s="153">
        <v>0</v>
      </c>
      <c r="E30" s="153">
        <v>0</v>
      </c>
      <c r="F30" s="153">
        <v>30</v>
      </c>
      <c r="G30" s="153">
        <v>25</v>
      </c>
      <c r="H30" s="153">
        <v>5</v>
      </c>
      <c r="I30" s="153">
        <v>136</v>
      </c>
      <c r="J30" s="153">
        <v>121</v>
      </c>
      <c r="K30" s="153">
        <v>15</v>
      </c>
      <c r="L30" s="153">
        <v>7296</v>
      </c>
      <c r="M30" s="153">
        <v>2197</v>
      </c>
      <c r="N30" s="153">
        <v>5099</v>
      </c>
      <c r="O30" s="153">
        <v>16.666666666</v>
      </c>
      <c r="P30" s="154">
        <v>0.34</v>
      </c>
      <c r="Q30" s="154">
        <f>1*100</f>
        <v>100</v>
      </c>
      <c r="R30" s="154">
        <v>55.019</v>
      </c>
    </row>
    <row r="31" spans="1:18" s="149" customFormat="1" ht="24" customHeight="1">
      <c r="A31" s="157" t="s">
        <v>128</v>
      </c>
      <c r="B31" s="153">
        <v>5250</v>
      </c>
      <c r="C31" s="153">
        <v>5250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127</v>
      </c>
      <c r="J31" s="153">
        <v>58</v>
      </c>
      <c r="K31" s="153">
        <v>69</v>
      </c>
      <c r="L31" s="153">
        <v>6098</v>
      </c>
      <c r="M31" s="153">
        <v>810</v>
      </c>
      <c r="N31" s="153">
        <v>5287</v>
      </c>
      <c r="O31" s="153">
        <v>14.3823013698</v>
      </c>
      <c r="P31" s="154">
        <v>0.22</v>
      </c>
      <c r="Q31" s="154">
        <v>100</v>
      </c>
      <c r="R31" s="154">
        <v>54.25</v>
      </c>
    </row>
    <row r="32" spans="1:18" s="221" customFormat="1" ht="24" customHeight="1" thickBot="1">
      <c r="A32" s="222" t="s">
        <v>129</v>
      </c>
      <c r="B32" s="223">
        <v>1945</v>
      </c>
      <c r="C32" s="223">
        <v>1945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223">
        <v>95</v>
      </c>
      <c r="J32" s="223">
        <v>94</v>
      </c>
      <c r="K32" s="223">
        <v>0.801</v>
      </c>
      <c r="L32" s="223">
        <v>1286</v>
      </c>
      <c r="M32" s="223">
        <v>1216</v>
      </c>
      <c r="N32" s="223">
        <v>70</v>
      </c>
      <c r="O32" s="223">
        <v>5.32758904109</v>
      </c>
      <c r="P32" s="224">
        <v>0.48</v>
      </c>
      <c r="Q32" s="224">
        <f>1*100</f>
        <v>100</v>
      </c>
      <c r="R32" s="224">
        <v>41.51</v>
      </c>
    </row>
    <row r="33" spans="6:14" s="167" customFormat="1" ht="20.25" customHeight="1">
      <c r="F33" s="219"/>
      <c r="I33" s="220"/>
      <c r="J33" s="220"/>
      <c r="K33" s="220"/>
      <c r="L33" s="220"/>
      <c r="M33" s="220"/>
      <c r="N33" s="220"/>
    </row>
  </sheetData>
  <sheetProtection formatCells="0" formatRows="0" insertRows="0" deleteRows="0"/>
  <mergeCells count="19">
    <mergeCell ref="A2:I2"/>
    <mergeCell ref="J2:R2"/>
    <mergeCell ref="A4:A8"/>
    <mergeCell ref="B4:I4"/>
    <mergeCell ref="J4:N4"/>
    <mergeCell ref="O4:O6"/>
    <mergeCell ref="P4:P6"/>
    <mergeCell ref="Q4:Q6"/>
    <mergeCell ref="R4:R6"/>
    <mergeCell ref="B5:I5"/>
    <mergeCell ref="P7:P8"/>
    <mergeCell ref="Q7:Q8"/>
    <mergeCell ref="R7:R8"/>
    <mergeCell ref="J5:N5"/>
    <mergeCell ref="B6:E6"/>
    <mergeCell ref="F6:H6"/>
    <mergeCell ref="J6:K6"/>
    <mergeCell ref="L6:N6"/>
    <mergeCell ref="O7:O8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="9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5.625" style="46" customWidth="1"/>
    <col min="2" max="5" width="16.625" style="46" customWidth="1"/>
    <col min="6" max="10" width="15.625" style="46" customWidth="1"/>
    <col min="11" max="11" width="8.625" style="46" customWidth="1"/>
    <col min="12" max="16384" width="9.00390625" style="46" customWidth="1"/>
  </cols>
  <sheetData>
    <row r="1" spans="1:15" s="5" customFormat="1" ht="18" customHeight="1">
      <c r="A1" s="1" t="s">
        <v>106</v>
      </c>
      <c r="B1" s="2"/>
      <c r="C1" s="2"/>
      <c r="D1" s="2"/>
      <c r="E1" s="2"/>
      <c r="F1" s="2"/>
      <c r="G1" s="2"/>
      <c r="H1" s="51"/>
      <c r="I1" s="2"/>
      <c r="J1" s="2"/>
      <c r="K1" s="3" t="s">
        <v>3</v>
      </c>
      <c r="O1" s="6"/>
    </row>
    <row r="2" spans="1:11" s="10" customFormat="1" ht="24.75" customHeight="1">
      <c r="A2" s="258" t="s">
        <v>198</v>
      </c>
      <c r="B2" s="258"/>
      <c r="C2" s="258"/>
      <c r="D2" s="258"/>
      <c r="E2" s="258"/>
      <c r="F2" s="258" t="s">
        <v>63</v>
      </c>
      <c r="G2" s="258"/>
      <c r="H2" s="258"/>
      <c r="I2" s="258"/>
      <c r="J2" s="258"/>
      <c r="K2" s="258"/>
    </row>
    <row r="3" spans="1:11" s="107" customFormat="1" ht="1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32" customFormat="1" ht="30" customHeight="1">
      <c r="A4" s="264" t="s">
        <v>180</v>
      </c>
      <c r="B4" s="259" t="s">
        <v>181</v>
      </c>
      <c r="C4" s="262" t="s">
        <v>182</v>
      </c>
      <c r="D4" s="263"/>
      <c r="E4" s="263"/>
      <c r="F4" s="259" t="s">
        <v>183</v>
      </c>
      <c r="G4" s="263"/>
      <c r="H4" s="263"/>
      <c r="I4" s="263"/>
      <c r="J4" s="263"/>
      <c r="K4" s="267"/>
    </row>
    <row r="5" spans="1:11" s="32" customFormat="1" ht="18.75" customHeight="1">
      <c r="A5" s="265"/>
      <c r="B5" s="260"/>
      <c r="C5" s="255" t="s">
        <v>184</v>
      </c>
      <c r="D5" s="108"/>
      <c r="E5" s="253" t="s">
        <v>185</v>
      </c>
      <c r="F5" s="261" t="s">
        <v>186</v>
      </c>
      <c r="G5" s="253" t="s">
        <v>187</v>
      </c>
      <c r="H5" s="253" t="s">
        <v>188</v>
      </c>
      <c r="I5" s="253" t="s">
        <v>189</v>
      </c>
      <c r="J5" s="253" t="s">
        <v>190</v>
      </c>
      <c r="K5" s="255" t="s">
        <v>191</v>
      </c>
    </row>
    <row r="6" spans="1:11" s="32" customFormat="1" ht="25.5" customHeight="1">
      <c r="A6" s="265"/>
      <c r="B6" s="261"/>
      <c r="C6" s="268"/>
      <c r="D6" s="81" t="s">
        <v>192</v>
      </c>
      <c r="E6" s="254"/>
      <c r="F6" s="260"/>
      <c r="G6" s="254"/>
      <c r="H6" s="254"/>
      <c r="I6" s="254"/>
      <c r="J6" s="254"/>
      <c r="K6" s="256"/>
    </row>
    <row r="7" spans="1:11" s="32" customFormat="1" ht="45" customHeight="1" thickBot="1">
      <c r="A7" s="266"/>
      <c r="B7" s="109" t="s">
        <v>81</v>
      </c>
      <c r="C7" s="110" t="s">
        <v>193</v>
      </c>
      <c r="D7" s="110" t="s">
        <v>194</v>
      </c>
      <c r="E7" s="111" t="s">
        <v>195</v>
      </c>
      <c r="F7" s="109" t="s">
        <v>196</v>
      </c>
      <c r="G7" s="110" t="s">
        <v>28</v>
      </c>
      <c r="H7" s="110" t="s">
        <v>29</v>
      </c>
      <c r="I7" s="110" t="s">
        <v>30</v>
      </c>
      <c r="J7" s="110" t="s">
        <v>31</v>
      </c>
      <c r="K7" s="110" t="s">
        <v>32</v>
      </c>
    </row>
    <row r="8" spans="1:11" s="32" customFormat="1" ht="27" customHeight="1">
      <c r="A8" s="33" t="s">
        <v>108</v>
      </c>
      <c r="B8" s="3">
        <v>17</v>
      </c>
      <c r="C8" s="112">
        <v>83</v>
      </c>
      <c r="D8" s="112">
        <v>0.049</v>
      </c>
      <c r="E8" s="113">
        <v>5.5</v>
      </c>
      <c r="F8" s="114">
        <v>57.52</v>
      </c>
      <c r="G8" s="115">
        <v>0.005</v>
      </c>
      <c r="H8" s="114">
        <v>0.49</v>
      </c>
      <c r="I8" s="114">
        <v>0.021</v>
      </c>
      <c r="J8" s="114">
        <v>0.32</v>
      </c>
      <c r="K8" s="114">
        <v>0.052</v>
      </c>
    </row>
    <row r="9" spans="1:11" s="32" customFormat="1" ht="27" customHeight="1">
      <c r="A9" s="33" t="s">
        <v>109</v>
      </c>
      <c r="B9" s="3">
        <v>18</v>
      </c>
      <c r="C9" s="112">
        <v>76</v>
      </c>
      <c r="D9" s="112">
        <v>0.043</v>
      </c>
      <c r="E9" s="113">
        <v>5.73</v>
      </c>
      <c r="F9" s="114">
        <v>54.33</v>
      </c>
      <c r="G9" s="115">
        <v>0.006</v>
      </c>
      <c r="H9" s="114">
        <v>0.46</v>
      </c>
      <c r="I9" s="114">
        <v>0.02</v>
      </c>
      <c r="J9" s="114">
        <v>0.26</v>
      </c>
      <c r="K9" s="114">
        <v>0.053</v>
      </c>
    </row>
    <row r="10" spans="1:11" s="32" customFormat="1" ht="27" customHeight="1">
      <c r="A10" s="33" t="s">
        <v>110</v>
      </c>
      <c r="B10" s="3">
        <v>18</v>
      </c>
      <c r="C10" s="112">
        <v>66</v>
      </c>
      <c r="D10" s="112">
        <v>0.032</v>
      </c>
      <c r="E10" s="113">
        <v>9.1</v>
      </c>
      <c r="F10" s="114">
        <v>53.89</v>
      </c>
      <c r="G10" s="115">
        <v>0.005</v>
      </c>
      <c r="H10" s="114">
        <v>0.44</v>
      </c>
      <c r="I10" s="114">
        <v>0.018</v>
      </c>
      <c r="J10" s="114">
        <v>0.23</v>
      </c>
      <c r="K10" s="114">
        <v>0.052</v>
      </c>
    </row>
    <row r="11" spans="1:11" s="32" customFormat="1" ht="27" customHeight="1">
      <c r="A11" s="33" t="s">
        <v>111</v>
      </c>
      <c r="B11" s="3">
        <v>18</v>
      </c>
      <c r="C11" s="112">
        <v>55</v>
      </c>
      <c r="D11" s="112">
        <v>0.033</v>
      </c>
      <c r="E11" s="113">
        <v>13.13</v>
      </c>
      <c r="F11" s="114">
        <v>53.87</v>
      </c>
      <c r="G11" s="115">
        <v>0.005</v>
      </c>
      <c r="H11" s="114">
        <v>0.46</v>
      </c>
      <c r="I11" s="114">
        <v>0.02</v>
      </c>
      <c r="J11" s="114">
        <v>0.28</v>
      </c>
      <c r="K11" s="114">
        <v>0.053</v>
      </c>
    </row>
    <row r="12" spans="1:11" s="32" customFormat="1" ht="27" customHeight="1">
      <c r="A12" s="33" t="s">
        <v>112</v>
      </c>
      <c r="B12" s="3">
        <v>18</v>
      </c>
      <c r="C12" s="112">
        <v>60</v>
      </c>
      <c r="D12" s="112">
        <v>0.037</v>
      </c>
      <c r="E12" s="113">
        <v>3.93</v>
      </c>
      <c r="F12" s="114">
        <v>48.7</v>
      </c>
      <c r="G12" s="115">
        <v>0.005</v>
      </c>
      <c r="H12" s="114">
        <v>0.42</v>
      </c>
      <c r="I12" s="114">
        <v>0.018</v>
      </c>
      <c r="J12" s="114">
        <v>0.22</v>
      </c>
      <c r="K12" s="114">
        <v>0.051</v>
      </c>
    </row>
    <row r="13" spans="1:11" s="32" customFormat="1" ht="27" customHeight="1">
      <c r="A13" s="33" t="s">
        <v>113</v>
      </c>
      <c r="B13" s="3">
        <v>17</v>
      </c>
      <c r="C13" s="112">
        <v>51</v>
      </c>
      <c r="D13" s="112">
        <v>0.043</v>
      </c>
      <c r="E13" s="113">
        <v>5.15</v>
      </c>
      <c r="F13" s="114">
        <v>46.41</v>
      </c>
      <c r="G13" s="115">
        <v>0.004</v>
      </c>
      <c r="H13" s="114">
        <v>0.43</v>
      </c>
      <c r="I13" s="114">
        <v>0.017</v>
      </c>
      <c r="J13" s="114">
        <v>0.21</v>
      </c>
      <c r="K13" s="114">
        <v>0.052</v>
      </c>
    </row>
    <row r="14" spans="1:11" s="32" customFormat="1" ht="27" customHeight="1">
      <c r="A14" s="33" t="s">
        <v>114</v>
      </c>
      <c r="B14" s="3">
        <v>17</v>
      </c>
      <c r="C14" s="112">
        <v>57</v>
      </c>
      <c r="D14" s="112">
        <v>0.03</v>
      </c>
      <c r="E14" s="113">
        <v>3.54</v>
      </c>
      <c r="F14" s="114">
        <v>50.43</v>
      </c>
      <c r="G14" s="115">
        <v>0.004</v>
      </c>
      <c r="H14" s="114">
        <v>0.42</v>
      </c>
      <c r="I14" s="114">
        <v>0.016</v>
      </c>
      <c r="J14" s="114">
        <v>0.19</v>
      </c>
      <c r="K14" s="114">
        <v>0.055</v>
      </c>
    </row>
    <row r="15" spans="1:11" s="32" customFormat="1" ht="27" customHeight="1">
      <c r="A15" s="33" t="s">
        <v>115</v>
      </c>
      <c r="B15" s="3">
        <v>17</v>
      </c>
      <c r="C15" s="112">
        <v>59</v>
      </c>
      <c r="D15" s="112">
        <v>0.024</v>
      </c>
      <c r="E15" s="113">
        <v>3.03</v>
      </c>
      <c r="F15" s="114">
        <v>51.1</v>
      </c>
      <c r="G15" s="115">
        <v>0.004</v>
      </c>
      <c r="H15" s="114">
        <v>0.41</v>
      </c>
      <c r="I15" s="114">
        <v>0.017</v>
      </c>
      <c r="J15" s="114">
        <v>0.2</v>
      </c>
      <c r="K15" s="114">
        <v>0.055</v>
      </c>
    </row>
    <row r="16" spans="1:11" s="32" customFormat="1" ht="27" customHeight="1">
      <c r="A16" s="33" t="s">
        <v>280</v>
      </c>
      <c r="B16" s="3">
        <v>17</v>
      </c>
      <c r="C16" s="112">
        <v>55</v>
      </c>
      <c r="D16" s="112">
        <v>0.032</v>
      </c>
      <c r="E16" s="113">
        <v>3.84</v>
      </c>
      <c r="F16" s="114">
        <v>45.15</v>
      </c>
      <c r="G16" s="115">
        <v>0.004</v>
      </c>
      <c r="H16" s="114">
        <v>0.4</v>
      </c>
      <c r="I16" s="114">
        <v>0.015</v>
      </c>
      <c r="J16" s="114">
        <v>0.18</v>
      </c>
      <c r="K16" s="114">
        <v>0.052</v>
      </c>
    </row>
    <row r="17" spans="1:11" s="32" customFormat="1" ht="27" customHeight="1">
      <c r="A17" s="38" t="s">
        <v>116</v>
      </c>
      <c r="B17" s="116">
        <v>17</v>
      </c>
      <c r="C17" s="117">
        <v>51</v>
      </c>
      <c r="D17" s="117">
        <v>0.019</v>
      </c>
      <c r="E17" s="113">
        <v>4.08</v>
      </c>
      <c r="F17" s="113">
        <v>42.38</v>
      </c>
      <c r="G17" s="118">
        <v>0.004</v>
      </c>
      <c r="H17" s="113">
        <v>0.39</v>
      </c>
      <c r="I17" s="113">
        <v>0.016</v>
      </c>
      <c r="J17" s="113">
        <v>0.18</v>
      </c>
      <c r="K17" s="113">
        <v>0.052</v>
      </c>
    </row>
    <row r="18" spans="1:11" s="32" customFormat="1" ht="27" customHeight="1">
      <c r="A18" s="33" t="s">
        <v>197</v>
      </c>
      <c r="B18" s="116">
        <v>17</v>
      </c>
      <c r="C18" s="117">
        <v>57</v>
      </c>
      <c r="D18" s="117">
        <v>0.02</v>
      </c>
      <c r="E18" s="113">
        <v>3.83</v>
      </c>
      <c r="F18" s="113">
        <v>42.85</v>
      </c>
      <c r="G18" s="118">
        <v>0.003</v>
      </c>
      <c r="H18" s="113">
        <v>0.49</v>
      </c>
      <c r="I18" s="113">
        <v>0.018</v>
      </c>
      <c r="J18" s="113">
        <v>0.19</v>
      </c>
      <c r="K18" s="113">
        <v>0.035</v>
      </c>
    </row>
    <row r="19" spans="1:11" s="32" customFormat="1" ht="27" customHeight="1">
      <c r="A19" s="33" t="s">
        <v>168</v>
      </c>
      <c r="B19" s="116">
        <v>17</v>
      </c>
      <c r="C19" s="117">
        <v>42</v>
      </c>
      <c r="D19" s="117">
        <v>0.02</v>
      </c>
      <c r="E19" s="113">
        <v>5.09</v>
      </c>
      <c r="F19" s="113">
        <v>45.31</v>
      </c>
      <c r="G19" s="118">
        <v>0.002</v>
      </c>
      <c r="H19" s="113">
        <v>0.43</v>
      </c>
      <c r="I19" s="113">
        <v>0.016</v>
      </c>
      <c r="J19" s="113">
        <v>0.13</v>
      </c>
      <c r="K19" s="113">
        <v>0.044</v>
      </c>
    </row>
    <row r="20" spans="1:11" s="32" customFormat="1" ht="27" customHeight="1">
      <c r="A20" s="33" t="s">
        <v>169</v>
      </c>
      <c r="B20" s="116">
        <v>17</v>
      </c>
      <c r="C20" s="117">
        <v>59</v>
      </c>
      <c r="D20" s="117">
        <v>0.024</v>
      </c>
      <c r="E20" s="113">
        <v>4.76</v>
      </c>
      <c r="F20" s="113">
        <v>52.87</v>
      </c>
      <c r="G20" s="118">
        <v>0.003</v>
      </c>
      <c r="H20" s="113">
        <v>0.52</v>
      </c>
      <c r="I20" s="113">
        <v>0.022</v>
      </c>
      <c r="J20" s="113">
        <v>0.25</v>
      </c>
      <c r="K20" s="113">
        <v>0.051</v>
      </c>
    </row>
    <row r="21" spans="1:11" s="32" customFormat="1" ht="27" customHeight="1">
      <c r="A21" s="33" t="s">
        <v>170</v>
      </c>
      <c r="B21" s="116">
        <v>17</v>
      </c>
      <c r="C21" s="117">
        <v>75</v>
      </c>
      <c r="D21" s="117">
        <v>0.033</v>
      </c>
      <c r="E21" s="113">
        <v>7.75</v>
      </c>
      <c r="F21" s="113">
        <v>59.27</v>
      </c>
      <c r="G21" s="118">
        <v>0.004</v>
      </c>
      <c r="H21" s="113">
        <v>0.5</v>
      </c>
      <c r="I21" s="113">
        <v>0.017</v>
      </c>
      <c r="J21" s="113">
        <v>0.23</v>
      </c>
      <c r="K21" s="113">
        <v>0.057</v>
      </c>
    </row>
    <row r="22" spans="1:11" s="32" customFormat="1" ht="27" customHeight="1">
      <c r="A22" s="33" t="s">
        <v>171</v>
      </c>
      <c r="B22" s="116">
        <v>17</v>
      </c>
      <c r="C22" s="117">
        <v>57</v>
      </c>
      <c r="D22" s="117">
        <v>0.02</v>
      </c>
      <c r="E22" s="113">
        <v>3.48</v>
      </c>
      <c r="F22" s="113">
        <v>46.45</v>
      </c>
      <c r="G22" s="118">
        <v>0.004</v>
      </c>
      <c r="H22" s="113">
        <v>0.42</v>
      </c>
      <c r="I22" s="113">
        <v>0.016</v>
      </c>
      <c r="J22" s="113">
        <v>0.19</v>
      </c>
      <c r="K22" s="113">
        <v>0.055</v>
      </c>
    </row>
    <row r="23" spans="1:11" s="32" customFormat="1" ht="27" customHeight="1">
      <c r="A23" s="33" t="s">
        <v>172</v>
      </c>
      <c r="B23" s="116">
        <v>17</v>
      </c>
      <c r="C23" s="117">
        <v>45</v>
      </c>
      <c r="D23" s="117">
        <v>0.017</v>
      </c>
      <c r="E23" s="113">
        <v>1.7</v>
      </c>
      <c r="F23" s="113">
        <v>33.23</v>
      </c>
      <c r="G23" s="118">
        <v>0.004</v>
      </c>
      <c r="H23" s="113">
        <v>0.29</v>
      </c>
      <c r="I23" s="113">
        <v>0.012</v>
      </c>
      <c r="J23" s="113">
        <v>0.19</v>
      </c>
      <c r="K23" s="113">
        <v>0.054</v>
      </c>
    </row>
    <row r="24" spans="1:11" s="32" customFormat="1" ht="27" customHeight="1">
      <c r="A24" s="33" t="s">
        <v>173</v>
      </c>
      <c r="B24" s="116">
        <v>17</v>
      </c>
      <c r="C24" s="117">
        <v>56</v>
      </c>
      <c r="D24" s="117">
        <v>0.019</v>
      </c>
      <c r="E24" s="113">
        <v>2.42</v>
      </c>
      <c r="F24" s="113">
        <v>35.73</v>
      </c>
      <c r="G24" s="118">
        <v>0.004</v>
      </c>
      <c r="H24" s="113">
        <v>0.27</v>
      </c>
      <c r="I24" s="113">
        <v>0.012</v>
      </c>
      <c r="J24" s="113">
        <v>0.17</v>
      </c>
      <c r="K24" s="113">
        <v>0.057</v>
      </c>
    </row>
    <row r="25" spans="1:11" s="32" customFormat="1" ht="27" customHeight="1">
      <c r="A25" s="33" t="s">
        <v>174</v>
      </c>
      <c r="B25" s="116">
        <v>17</v>
      </c>
      <c r="C25" s="117">
        <v>46</v>
      </c>
      <c r="D25" s="117">
        <v>0.015</v>
      </c>
      <c r="E25" s="113">
        <v>3.01</v>
      </c>
      <c r="F25" s="113">
        <v>37.37</v>
      </c>
      <c r="G25" s="118">
        <v>0.004</v>
      </c>
      <c r="H25" s="113">
        <v>0.31</v>
      </c>
      <c r="I25" s="113">
        <v>0.014</v>
      </c>
      <c r="J25" s="113">
        <v>0.16</v>
      </c>
      <c r="K25" s="113">
        <v>0.063</v>
      </c>
    </row>
    <row r="26" spans="1:11" s="32" customFormat="1" ht="27" customHeight="1">
      <c r="A26" s="33" t="s">
        <v>175</v>
      </c>
      <c r="B26" s="116">
        <v>17</v>
      </c>
      <c r="C26" s="117">
        <v>38</v>
      </c>
      <c r="D26" s="117">
        <v>0.015</v>
      </c>
      <c r="E26" s="113">
        <v>2.1</v>
      </c>
      <c r="F26" s="113">
        <v>45.15</v>
      </c>
      <c r="G26" s="118">
        <v>0.003</v>
      </c>
      <c r="H26" s="113">
        <v>0.33</v>
      </c>
      <c r="I26" s="113">
        <v>0.013</v>
      </c>
      <c r="J26" s="113">
        <v>0.15</v>
      </c>
      <c r="K26" s="113">
        <v>0.046</v>
      </c>
    </row>
    <row r="27" spans="1:11" s="32" customFormat="1" ht="27" customHeight="1">
      <c r="A27" s="33" t="s">
        <v>176</v>
      </c>
      <c r="B27" s="116">
        <v>17</v>
      </c>
      <c r="C27" s="117">
        <v>44</v>
      </c>
      <c r="D27" s="117">
        <v>0.017</v>
      </c>
      <c r="E27" s="113">
        <v>4.43</v>
      </c>
      <c r="F27" s="113">
        <v>34.44</v>
      </c>
      <c r="G27" s="118">
        <v>0.003</v>
      </c>
      <c r="H27" s="113">
        <v>0.31</v>
      </c>
      <c r="I27" s="113">
        <v>0.012</v>
      </c>
      <c r="J27" s="113">
        <v>0.14</v>
      </c>
      <c r="K27" s="113">
        <v>0.046</v>
      </c>
    </row>
    <row r="28" spans="1:11" s="32" customFormat="1" ht="27" customHeight="1">
      <c r="A28" s="33" t="s">
        <v>177</v>
      </c>
      <c r="B28" s="116">
        <v>17</v>
      </c>
      <c r="C28" s="117">
        <v>46</v>
      </c>
      <c r="D28" s="117">
        <v>0.02</v>
      </c>
      <c r="E28" s="113">
        <v>4.66</v>
      </c>
      <c r="F28" s="113">
        <v>41.43</v>
      </c>
      <c r="G28" s="118">
        <v>0.004</v>
      </c>
      <c r="H28" s="113">
        <v>0.41</v>
      </c>
      <c r="I28" s="113">
        <v>0.017</v>
      </c>
      <c r="J28" s="113">
        <v>0.17</v>
      </c>
      <c r="K28" s="113">
        <v>0.053</v>
      </c>
    </row>
    <row r="29" spans="1:11" s="32" customFormat="1" ht="27" customHeight="1">
      <c r="A29" s="33" t="s">
        <v>178</v>
      </c>
      <c r="B29" s="116">
        <v>17</v>
      </c>
      <c r="C29" s="117">
        <v>63</v>
      </c>
      <c r="D29" s="117">
        <v>0.015</v>
      </c>
      <c r="E29" s="113">
        <v>5.7</v>
      </c>
      <c r="F29" s="113">
        <v>45.24</v>
      </c>
      <c r="G29" s="118">
        <v>0.003</v>
      </c>
      <c r="H29" s="113">
        <v>0.39</v>
      </c>
      <c r="I29" s="113">
        <v>0.016</v>
      </c>
      <c r="J29" s="113">
        <v>0.14</v>
      </c>
      <c r="K29" s="113">
        <v>0.047</v>
      </c>
    </row>
    <row r="30" spans="1:12" ht="1.5" customHeight="1" thickBot="1">
      <c r="A30" s="119"/>
      <c r="B30" s="94"/>
      <c r="C30" s="120"/>
      <c r="D30" s="121"/>
      <c r="E30" s="122"/>
      <c r="F30" s="122"/>
      <c r="G30" s="121"/>
      <c r="H30" s="122"/>
      <c r="I30" s="121"/>
      <c r="J30" s="122"/>
      <c r="K30" s="121"/>
      <c r="L30" s="98"/>
    </row>
    <row r="31" spans="1:11" s="32" customFormat="1" ht="13.5" customHeight="1">
      <c r="A31" s="189" t="s">
        <v>284</v>
      </c>
      <c r="B31" s="123"/>
      <c r="C31" s="46"/>
      <c r="D31" s="124"/>
      <c r="E31" s="46"/>
      <c r="F31" s="125" t="s">
        <v>70</v>
      </c>
      <c r="G31" s="46"/>
      <c r="H31" s="46"/>
      <c r="I31" s="46"/>
      <c r="J31" s="46"/>
      <c r="K31" s="46"/>
    </row>
    <row r="32" spans="1:11" s="32" customFormat="1" ht="13.5" customHeight="1">
      <c r="A32" s="252"/>
      <c r="B32" s="252"/>
      <c r="C32" s="252"/>
      <c r="D32" s="252"/>
      <c r="E32" s="252"/>
      <c r="F32" s="257"/>
      <c r="G32" s="257"/>
      <c r="H32" s="257"/>
      <c r="I32" s="257"/>
      <c r="J32" s="257"/>
      <c r="K32" s="257"/>
    </row>
    <row r="33" spans="1:11" s="32" customFormat="1" ht="13.5" customHeight="1">
      <c r="A33" s="126"/>
      <c r="B33" s="123"/>
      <c r="C33" s="46"/>
      <c r="D33" s="124"/>
      <c r="E33" s="46"/>
      <c r="F33" s="98"/>
      <c r="G33" s="99"/>
      <c r="H33" s="99"/>
      <c r="I33" s="99"/>
      <c r="J33" s="99"/>
      <c r="K33" s="99"/>
    </row>
    <row r="34" s="128" customFormat="1" ht="13.5" customHeight="1">
      <c r="A34" s="127"/>
    </row>
    <row r="35" s="128" customFormat="1" ht="13.5" customHeight="1">
      <c r="A35" s="127"/>
    </row>
  </sheetData>
  <sheetProtection formatCells="0" formatRows="0" insertRows="0" deleteRows="0"/>
  <mergeCells count="16">
    <mergeCell ref="A2:E2"/>
    <mergeCell ref="F2:K2"/>
    <mergeCell ref="B4:B6"/>
    <mergeCell ref="C4:E4"/>
    <mergeCell ref="A4:A7"/>
    <mergeCell ref="F4:K4"/>
    <mergeCell ref="C5:C6"/>
    <mergeCell ref="E5:E6"/>
    <mergeCell ref="F5:F6"/>
    <mergeCell ref="G5:G6"/>
    <mergeCell ref="A32:E32"/>
    <mergeCell ref="H5:H6"/>
    <mergeCell ref="I5:I6"/>
    <mergeCell ref="J5:J6"/>
    <mergeCell ref="K5:K6"/>
    <mergeCell ref="F32:K32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5.625" style="46" customWidth="1"/>
    <col min="2" max="2" width="13.625" style="46" customWidth="1"/>
    <col min="3" max="12" width="14.625" style="46" customWidth="1"/>
    <col min="13" max="16384" width="9.00390625" style="4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51"/>
      <c r="L1" s="3" t="s">
        <v>1</v>
      </c>
      <c r="S1" s="4"/>
      <c r="T1" s="6"/>
      <c r="U1" s="4"/>
    </row>
    <row r="2" spans="1:20" s="10" customFormat="1" ht="31.5" customHeight="1">
      <c r="A2" s="296" t="s">
        <v>221</v>
      </c>
      <c r="B2" s="296"/>
      <c r="C2" s="296"/>
      <c r="D2" s="296"/>
      <c r="E2" s="296"/>
      <c r="F2" s="296"/>
      <c r="G2" s="296" t="s">
        <v>11</v>
      </c>
      <c r="H2" s="296"/>
      <c r="I2" s="296"/>
      <c r="J2" s="296"/>
      <c r="K2" s="296"/>
      <c r="L2" s="296"/>
      <c r="M2" s="52"/>
      <c r="O2" s="52"/>
      <c r="P2" s="52"/>
      <c r="Q2" s="52"/>
      <c r="R2" s="52"/>
      <c r="S2" s="52"/>
      <c r="T2" s="52"/>
    </row>
    <row r="3" spans="1:20" s="6" customFormat="1" ht="15" customHeight="1" thickBot="1">
      <c r="A3" s="3"/>
      <c r="B3" s="3"/>
      <c r="C3" s="3"/>
      <c r="D3" s="3"/>
      <c r="E3" s="102"/>
      <c r="F3" s="102" t="s">
        <v>199</v>
      </c>
      <c r="G3" s="3"/>
      <c r="H3" s="3"/>
      <c r="I3" s="3"/>
      <c r="J3" s="102"/>
      <c r="K3" s="3"/>
      <c r="L3" s="102" t="s">
        <v>67</v>
      </c>
      <c r="M3" s="53"/>
      <c r="N3" s="4"/>
      <c r="O3" s="53"/>
      <c r="P3" s="53"/>
      <c r="Q3" s="53"/>
      <c r="R3" s="53"/>
      <c r="S3" s="53"/>
      <c r="T3" s="53"/>
    </row>
    <row r="4" spans="1:21" s="57" customFormat="1" ht="19.5" customHeight="1">
      <c r="A4" s="54"/>
      <c r="B4" s="297" t="s">
        <v>218</v>
      </c>
      <c r="C4" s="299" t="s">
        <v>219</v>
      </c>
      <c r="D4" s="300"/>
      <c r="E4" s="303" t="s">
        <v>220</v>
      </c>
      <c r="F4" s="304"/>
      <c r="G4" s="305"/>
      <c r="H4" s="305"/>
      <c r="I4" s="304"/>
      <c r="J4" s="304"/>
      <c r="K4" s="306" t="s">
        <v>5</v>
      </c>
      <c r="L4" s="306"/>
      <c r="M4" s="290"/>
      <c r="N4" s="290"/>
      <c r="O4" s="290"/>
      <c r="P4" s="290"/>
      <c r="Q4" s="287"/>
      <c r="R4" s="287"/>
      <c r="S4" s="287"/>
      <c r="T4" s="287"/>
      <c r="U4" s="56"/>
    </row>
    <row r="5" spans="1:21" s="57" customFormat="1" ht="19.5" customHeight="1">
      <c r="A5" s="58" t="s">
        <v>200</v>
      </c>
      <c r="B5" s="298"/>
      <c r="C5" s="301"/>
      <c r="D5" s="302"/>
      <c r="E5" s="292" t="s">
        <v>201</v>
      </c>
      <c r="F5" s="293"/>
      <c r="G5" s="294" t="s">
        <v>202</v>
      </c>
      <c r="H5" s="293"/>
      <c r="I5" s="294" t="s">
        <v>203</v>
      </c>
      <c r="J5" s="293"/>
      <c r="K5" s="294" t="s">
        <v>204</v>
      </c>
      <c r="L5" s="294"/>
      <c r="M5" s="287"/>
      <c r="N5" s="287"/>
      <c r="O5" s="287"/>
      <c r="P5" s="287"/>
      <c r="Q5" s="287"/>
      <c r="R5" s="287"/>
      <c r="S5" s="287"/>
      <c r="T5" s="287"/>
      <c r="U5" s="56"/>
    </row>
    <row r="6" spans="1:21" s="57" customFormat="1" ht="19.5" customHeight="1">
      <c r="A6" s="58"/>
      <c r="B6" s="298"/>
      <c r="C6" s="295" t="s">
        <v>10</v>
      </c>
      <c r="D6" s="289"/>
      <c r="E6" s="295" t="s">
        <v>72</v>
      </c>
      <c r="F6" s="289"/>
      <c r="G6" s="288" t="s">
        <v>73</v>
      </c>
      <c r="H6" s="289"/>
      <c r="I6" s="288" t="s">
        <v>74</v>
      </c>
      <c r="J6" s="289"/>
      <c r="K6" s="288" t="s">
        <v>77</v>
      </c>
      <c r="L6" s="288"/>
      <c r="M6" s="287"/>
      <c r="N6" s="287"/>
      <c r="O6" s="287"/>
      <c r="P6" s="287"/>
      <c r="Q6" s="287"/>
      <c r="R6" s="287"/>
      <c r="S6" s="287"/>
      <c r="T6" s="287"/>
      <c r="U6" s="56"/>
    </row>
    <row r="7" spans="1:21" s="57" customFormat="1" ht="18" customHeight="1">
      <c r="A7" s="58" t="s">
        <v>9</v>
      </c>
      <c r="B7" s="285" t="s">
        <v>80</v>
      </c>
      <c r="C7" s="59" t="s">
        <v>205</v>
      </c>
      <c r="D7" s="59" t="s">
        <v>206</v>
      </c>
      <c r="E7" s="61" t="s">
        <v>205</v>
      </c>
      <c r="F7" s="60" t="s">
        <v>206</v>
      </c>
      <c r="G7" s="59" t="s">
        <v>205</v>
      </c>
      <c r="H7" s="59" t="s">
        <v>206</v>
      </c>
      <c r="I7" s="61" t="s">
        <v>205</v>
      </c>
      <c r="J7" s="59" t="s">
        <v>206</v>
      </c>
      <c r="K7" s="59" t="s">
        <v>205</v>
      </c>
      <c r="L7" s="62" t="s">
        <v>206</v>
      </c>
      <c r="M7" s="55"/>
      <c r="N7" s="55"/>
      <c r="O7" s="55"/>
      <c r="P7" s="55"/>
      <c r="Q7" s="55"/>
      <c r="R7" s="55"/>
      <c r="S7" s="55"/>
      <c r="T7" s="55"/>
      <c r="U7" s="56"/>
    </row>
    <row r="8" spans="1:21" s="57" customFormat="1" ht="31.5" customHeight="1" thickBot="1">
      <c r="A8" s="63"/>
      <c r="B8" s="286"/>
      <c r="C8" s="64" t="s">
        <v>8</v>
      </c>
      <c r="D8" s="64" t="s">
        <v>7</v>
      </c>
      <c r="E8" s="65" t="s">
        <v>8</v>
      </c>
      <c r="F8" s="65" t="s">
        <v>7</v>
      </c>
      <c r="G8" s="64" t="s">
        <v>8</v>
      </c>
      <c r="H8" s="64" t="s">
        <v>7</v>
      </c>
      <c r="I8" s="64" t="s">
        <v>8</v>
      </c>
      <c r="J8" s="64" t="s">
        <v>7</v>
      </c>
      <c r="K8" s="64" t="s">
        <v>8</v>
      </c>
      <c r="L8" s="66" t="s">
        <v>7</v>
      </c>
      <c r="M8" s="55"/>
      <c r="N8" s="55"/>
      <c r="O8" s="55"/>
      <c r="P8" s="55"/>
      <c r="Q8" s="55"/>
      <c r="R8" s="55"/>
      <c r="S8" s="55"/>
      <c r="T8" s="55"/>
      <c r="U8" s="56"/>
    </row>
    <row r="9" spans="1:21" s="5" customFormat="1" ht="43.5" customHeight="1">
      <c r="A9" s="67" t="s">
        <v>207</v>
      </c>
      <c r="B9" s="68">
        <v>8</v>
      </c>
      <c r="C9" s="69">
        <f>SUM(E9,G9,I9,K9,)</f>
        <v>13</v>
      </c>
      <c r="D9" s="70">
        <v>40.625</v>
      </c>
      <c r="E9" s="69">
        <v>4</v>
      </c>
      <c r="F9" s="70">
        <v>50</v>
      </c>
      <c r="G9" s="69">
        <v>3</v>
      </c>
      <c r="H9" s="70">
        <v>37.5</v>
      </c>
      <c r="I9" s="69">
        <v>2</v>
      </c>
      <c r="J9" s="70">
        <v>25</v>
      </c>
      <c r="K9" s="69">
        <v>4</v>
      </c>
      <c r="L9" s="70">
        <v>50</v>
      </c>
      <c r="M9" s="71"/>
      <c r="N9" s="72"/>
      <c r="O9" s="71"/>
      <c r="P9" s="72"/>
      <c r="Q9" s="71"/>
      <c r="R9" s="72"/>
      <c r="S9" s="71"/>
      <c r="T9" s="72"/>
      <c r="U9" s="4"/>
    </row>
    <row r="10" spans="1:21" s="5" customFormat="1" ht="43.5" customHeight="1">
      <c r="A10" s="67" t="s">
        <v>208</v>
      </c>
      <c r="B10" s="68">
        <v>8</v>
      </c>
      <c r="C10" s="69">
        <f>SUM(E10,G10,I10,K10,)</f>
        <v>11</v>
      </c>
      <c r="D10" s="70">
        <v>34.375</v>
      </c>
      <c r="E10" s="69">
        <v>3</v>
      </c>
      <c r="F10" s="70">
        <v>37.5</v>
      </c>
      <c r="G10" s="69">
        <v>3</v>
      </c>
      <c r="H10" s="70">
        <v>37.5</v>
      </c>
      <c r="I10" s="69">
        <v>3</v>
      </c>
      <c r="J10" s="70">
        <v>37.5</v>
      </c>
      <c r="K10" s="69">
        <v>2</v>
      </c>
      <c r="L10" s="70">
        <v>25</v>
      </c>
      <c r="M10" s="71"/>
      <c r="N10" s="72"/>
      <c r="O10" s="71"/>
      <c r="P10" s="72"/>
      <c r="Q10" s="71"/>
      <c r="R10" s="72"/>
      <c r="S10" s="71"/>
      <c r="T10" s="72"/>
      <c r="U10" s="4"/>
    </row>
    <row r="11" spans="1:21" s="5" customFormat="1" ht="43.5" customHeight="1" thickBot="1">
      <c r="A11" s="73" t="s">
        <v>209</v>
      </c>
      <c r="B11" s="74">
        <v>10</v>
      </c>
      <c r="C11" s="69">
        <f>SUM(E11,G11,I11,K11,)</f>
        <v>15</v>
      </c>
      <c r="D11" s="70">
        <v>37.5</v>
      </c>
      <c r="E11" s="75">
        <v>4</v>
      </c>
      <c r="F11" s="76">
        <v>40</v>
      </c>
      <c r="G11" s="75">
        <v>4</v>
      </c>
      <c r="H11" s="76">
        <v>40</v>
      </c>
      <c r="I11" s="75">
        <v>4</v>
      </c>
      <c r="J11" s="76">
        <v>40</v>
      </c>
      <c r="K11" s="75">
        <v>3</v>
      </c>
      <c r="L11" s="76">
        <v>30</v>
      </c>
      <c r="M11" s="71"/>
      <c r="N11" s="72"/>
      <c r="O11" s="71"/>
      <c r="P11" s="72"/>
      <c r="Q11" s="71"/>
      <c r="R11" s="72"/>
      <c r="S11" s="71"/>
      <c r="T11" s="72"/>
      <c r="U11" s="4"/>
    </row>
    <row r="12" spans="1:20" s="6" customFormat="1" ht="19.5" customHeight="1" thickBot="1">
      <c r="A12" s="3"/>
      <c r="B12" s="3"/>
      <c r="C12" s="77"/>
      <c r="D12" s="77"/>
      <c r="E12" s="103"/>
      <c r="F12" s="77"/>
      <c r="G12" s="3"/>
      <c r="H12" s="3"/>
      <c r="I12" s="3"/>
      <c r="J12" s="102"/>
      <c r="K12" s="3"/>
      <c r="L12" s="3"/>
      <c r="M12" s="53"/>
      <c r="N12" s="53"/>
      <c r="O12" s="53"/>
      <c r="P12" s="53"/>
      <c r="Q12" s="53"/>
      <c r="R12" s="53"/>
      <c r="S12" s="53"/>
      <c r="T12" s="53"/>
    </row>
    <row r="13" spans="1:12" s="32" customFormat="1" ht="19.5" customHeight="1">
      <c r="A13" s="218" t="s">
        <v>275</v>
      </c>
      <c r="B13" s="281" t="s">
        <v>277</v>
      </c>
      <c r="C13" s="272" t="s">
        <v>107</v>
      </c>
      <c r="D13" s="273"/>
      <c r="E13" s="273"/>
      <c r="F13" s="274"/>
      <c r="G13" s="280" t="s">
        <v>210</v>
      </c>
      <c r="H13" s="280"/>
      <c r="I13" s="280"/>
      <c r="J13" s="280"/>
      <c r="K13" s="280"/>
      <c r="L13" s="280"/>
    </row>
    <row r="14" spans="1:12" s="32" customFormat="1" ht="30" customHeight="1">
      <c r="A14" s="104" t="s">
        <v>278</v>
      </c>
      <c r="B14" s="282"/>
      <c r="C14" s="275"/>
      <c r="D14" s="276"/>
      <c r="E14" s="276"/>
      <c r="F14" s="277"/>
      <c r="G14" s="283" t="s">
        <v>211</v>
      </c>
      <c r="H14" s="284"/>
      <c r="I14" s="283" t="s">
        <v>212</v>
      </c>
      <c r="J14" s="284"/>
      <c r="K14" s="291" t="s">
        <v>213</v>
      </c>
      <c r="L14" s="283"/>
    </row>
    <row r="15" spans="1:12" s="32" customFormat="1" ht="19.5" customHeight="1">
      <c r="A15" s="104"/>
      <c r="B15" s="285" t="s">
        <v>80</v>
      </c>
      <c r="C15" s="255" t="s">
        <v>205</v>
      </c>
      <c r="D15" s="261"/>
      <c r="E15" s="255" t="s">
        <v>214</v>
      </c>
      <c r="F15" s="261"/>
      <c r="G15" s="80" t="s">
        <v>205</v>
      </c>
      <c r="H15" s="80" t="s">
        <v>214</v>
      </c>
      <c r="I15" s="81" t="s">
        <v>205</v>
      </c>
      <c r="J15" s="81" t="s">
        <v>214</v>
      </c>
      <c r="K15" s="81" t="s">
        <v>205</v>
      </c>
      <c r="L15" s="79" t="s">
        <v>214</v>
      </c>
    </row>
    <row r="16" spans="1:12" s="32" customFormat="1" ht="34.5" customHeight="1" thickBot="1">
      <c r="A16" s="82" t="s">
        <v>276</v>
      </c>
      <c r="B16" s="286"/>
      <c r="C16" s="278" t="s">
        <v>33</v>
      </c>
      <c r="D16" s="279"/>
      <c r="E16" s="278" t="s">
        <v>7</v>
      </c>
      <c r="F16" s="279"/>
      <c r="G16" s="85" t="s">
        <v>34</v>
      </c>
      <c r="H16" s="83" t="s">
        <v>35</v>
      </c>
      <c r="I16" s="83" t="s">
        <v>36</v>
      </c>
      <c r="J16" s="83" t="s">
        <v>35</v>
      </c>
      <c r="K16" s="83" t="s">
        <v>8</v>
      </c>
      <c r="L16" s="83" t="s">
        <v>35</v>
      </c>
    </row>
    <row r="17" spans="1:12" s="32" customFormat="1" ht="43.5" customHeight="1">
      <c r="A17" s="33" t="s">
        <v>111</v>
      </c>
      <c r="B17" s="3">
        <v>8</v>
      </c>
      <c r="C17" s="216"/>
      <c r="D17" s="216">
        <v>9</v>
      </c>
      <c r="E17" s="215"/>
      <c r="F17" s="215">
        <f>D17/(B17*3)*100</f>
        <v>37.5</v>
      </c>
      <c r="G17" s="3">
        <v>4</v>
      </c>
      <c r="H17" s="86">
        <f>G17/$B17*100</f>
        <v>50</v>
      </c>
      <c r="I17" s="87">
        <v>2</v>
      </c>
      <c r="J17" s="86">
        <f>I17/$B17*100</f>
        <v>25</v>
      </c>
      <c r="K17" s="87">
        <v>3</v>
      </c>
      <c r="L17" s="86">
        <f>K17/$B17*100</f>
        <v>37.5</v>
      </c>
    </row>
    <row r="18" spans="1:12" s="32" customFormat="1" ht="43.5" customHeight="1">
      <c r="A18" s="33" t="s">
        <v>112</v>
      </c>
      <c r="B18" s="88">
        <v>12</v>
      </c>
      <c r="C18" s="98"/>
      <c r="D18" s="98">
        <v>5</v>
      </c>
      <c r="E18" s="215"/>
      <c r="F18" s="215">
        <f>D18/(B18*3)*100</f>
        <v>13.88888888888889</v>
      </c>
      <c r="G18" s="89">
        <v>2</v>
      </c>
      <c r="H18" s="86">
        <f>G18/$B18*100</f>
        <v>16.666666666666664</v>
      </c>
      <c r="I18" s="89" t="s">
        <v>4</v>
      </c>
      <c r="J18" s="89" t="s">
        <v>4</v>
      </c>
      <c r="K18" s="89">
        <v>3</v>
      </c>
      <c r="L18" s="86">
        <f>K18/$B18*100</f>
        <v>25</v>
      </c>
    </row>
    <row r="19" spans="1:12" s="32" customFormat="1" ht="43.5" customHeight="1">
      <c r="A19" s="33" t="s">
        <v>113</v>
      </c>
      <c r="B19" s="90">
        <v>12</v>
      </c>
      <c r="C19" s="271" t="s">
        <v>0</v>
      </c>
      <c r="D19" s="271"/>
      <c r="E19" s="271" t="s">
        <v>4</v>
      </c>
      <c r="F19" s="271"/>
      <c r="G19" s="89" t="s">
        <v>4</v>
      </c>
      <c r="H19" s="89" t="s">
        <v>4</v>
      </c>
      <c r="I19" s="89" t="s">
        <v>4</v>
      </c>
      <c r="J19" s="89" t="s">
        <v>4</v>
      </c>
      <c r="K19" s="89" t="s">
        <v>4</v>
      </c>
      <c r="L19" s="89" t="s">
        <v>4</v>
      </c>
    </row>
    <row r="20" spans="1:12" s="32" customFormat="1" ht="43.5" customHeight="1">
      <c r="A20" s="33" t="s">
        <v>215</v>
      </c>
      <c r="B20" s="90">
        <v>12</v>
      </c>
      <c r="C20" s="271" t="s">
        <v>0</v>
      </c>
      <c r="D20" s="271"/>
      <c r="E20" s="271" t="s">
        <v>0</v>
      </c>
      <c r="F20" s="271"/>
      <c r="G20" s="89" t="s">
        <v>0</v>
      </c>
      <c r="H20" s="89" t="s">
        <v>0</v>
      </c>
      <c r="I20" s="89" t="s">
        <v>0</v>
      </c>
      <c r="J20" s="89" t="s">
        <v>0</v>
      </c>
      <c r="K20" s="89" t="s">
        <v>0</v>
      </c>
      <c r="L20" s="89" t="s">
        <v>0</v>
      </c>
    </row>
    <row r="21" spans="1:12" s="32" customFormat="1" ht="43.5" customHeight="1">
      <c r="A21" s="33" t="s">
        <v>115</v>
      </c>
      <c r="B21" s="90">
        <v>12</v>
      </c>
      <c r="C21" s="271" t="s">
        <v>0</v>
      </c>
      <c r="D21" s="271"/>
      <c r="E21" s="271" t="s">
        <v>0</v>
      </c>
      <c r="F21" s="271"/>
      <c r="G21" s="89" t="s">
        <v>0</v>
      </c>
      <c r="H21" s="89" t="s">
        <v>0</v>
      </c>
      <c r="I21" s="89" t="s">
        <v>0</v>
      </c>
      <c r="J21" s="89" t="s">
        <v>0</v>
      </c>
      <c r="K21" s="89" t="s">
        <v>0</v>
      </c>
      <c r="L21" s="89" t="s">
        <v>0</v>
      </c>
    </row>
    <row r="22" spans="1:21" s="5" customFormat="1" ht="43.5" customHeight="1">
      <c r="A22" s="67" t="s">
        <v>216</v>
      </c>
      <c r="B22" s="91">
        <v>12</v>
      </c>
      <c r="C22" s="271" t="s">
        <v>0</v>
      </c>
      <c r="D22" s="271"/>
      <c r="E22" s="271" t="s">
        <v>0</v>
      </c>
      <c r="F22" s="271"/>
      <c r="G22" s="89" t="s">
        <v>0</v>
      </c>
      <c r="H22" s="89" t="s">
        <v>0</v>
      </c>
      <c r="I22" s="89" t="s">
        <v>0</v>
      </c>
      <c r="J22" s="89" t="s">
        <v>0</v>
      </c>
      <c r="K22" s="89" t="s">
        <v>0</v>
      </c>
      <c r="L22" s="89" t="s">
        <v>0</v>
      </c>
      <c r="M22" s="71"/>
      <c r="N22" s="72"/>
      <c r="O22" s="71"/>
      <c r="P22" s="72"/>
      <c r="Q22" s="71"/>
      <c r="R22" s="72"/>
      <c r="S22" s="71"/>
      <c r="T22" s="72"/>
      <c r="U22" s="4"/>
    </row>
    <row r="23" spans="1:21" s="5" customFormat="1" ht="43.5" customHeight="1">
      <c r="A23" s="67" t="s">
        <v>217</v>
      </c>
      <c r="B23" s="91">
        <v>12</v>
      </c>
      <c r="C23" s="88"/>
      <c r="D23" s="88">
        <f>SUM(G23,I23,K23)</f>
        <v>5</v>
      </c>
      <c r="E23" s="88"/>
      <c r="F23" s="214">
        <f>D23/(B23*3)*100</f>
        <v>13.88888888888889</v>
      </c>
      <c r="G23" s="89">
        <v>2</v>
      </c>
      <c r="H23" s="217">
        <f>G23/$B23*100</f>
        <v>16.666666666666664</v>
      </c>
      <c r="I23" s="89">
        <v>1</v>
      </c>
      <c r="J23" s="217">
        <f>I23/$B23*100</f>
        <v>8.333333333333332</v>
      </c>
      <c r="K23" s="89">
        <v>2</v>
      </c>
      <c r="L23" s="217">
        <f>K23/$B23*100</f>
        <v>16.666666666666664</v>
      </c>
      <c r="M23" s="71"/>
      <c r="N23" s="72"/>
      <c r="O23" s="71"/>
      <c r="P23" s="72"/>
      <c r="Q23" s="71"/>
      <c r="R23" s="72"/>
      <c r="S23" s="71"/>
      <c r="T23" s="72"/>
      <c r="U23" s="4"/>
    </row>
    <row r="24" spans="1:12" ht="3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49" s="97" customFormat="1" ht="14.25" customHeight="1">
      <c r="A25" s="95" t="s">
        <v>179</v>
      </c>
      <c r="B25" s="95"/>
      <c r="C25" s="95"/>
      <c r="D25" s="95"/>
      <c r="E25" s="95"/>
      <c r="F25" s="95"/>
      <c r="G25" s="105" t="s">
        <v>71</v>
      </c>
      <c r="H25" s="95"/>
      <c r="I25" s="95"/>
      <c r="J25" s="95"/>
      <c r="K25" s="105"/>
      <c r="L25" s="95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</row>
    <row r="26" spans="1:12" s="32" customFormat="1" ht="14.25" customHeight="1">
      <c r="A26" s="98" t="s">
        <v>270</v>
      </c>
      <c r="B26" s="98"/>
      <c r="C26" s="98"/>
      <c r="D26" s="98"/>
      <c r="E26" s="98"/>
      <c r="F26" s="99"/>
      <c r="G26" s="98" t="s">
        <v>271</v>
      </c>
      <c r="H26" s="99"/>
      <c r="I26" s="99"/>
      <c r="J26" s="99"/>
      <c r="K26" s="99"/>
      <c r="L26" s="99"/>
    </row>
    <row r="27" spans="1:12" s="32" customFormat="1" ht="14.25" customHeight="1">
      <c r="A27" s="1" t="s">
        <v>264</v>
      </c>
      <c r="B27" s="1"/>
      <c r="C27" s="1"/>
      <c r="D27" s="1"/>
      <c r="E27" s="1"/>
      <c r="F27" s="99"/>
      <c r="G27" s="98" t="s">
        <v>272</v>
      </c>
      <c r="H27" s="99"/>
      <c r="I27" s="99"/>
      <c r="J27" s="99"/>
      <c r="K27" s="99"/>
      <c r="L27" s="99"/>
    </row>
    <row r="28" spans="1:12" s="101" customFormat="1" ht="12" customHeight="1">
      <c r="A28" s="101" t="s">
        <v>283</v>
      </c>
      <c r="G28" s="269" t="s">
        <v>265</v>
      </c>
      <c r="H28" s="269"/>
      <c r="I28" s="269"/>
      <c r="J28" s="269"/>
      <c r="K28" s="269"/>
      <c r="L28" s="269"/>
    </row>
    <row r="29" spans="7:12" s="101" customFormat="1" ht="12" customHeight="1">
      <c r="G29" s="270"/>
      <c r="H29" s="270"/>
      <c r="I29" s="270"/>
      <c r="J29" s="270"/>
      <c r="K29" s="270"/>
      <c r="L29" s="270"/>
    </row>
    <row r="30" ht="12.75">
      <c r="G30" s="46" t="s">
        <v>266</v>
      </c>
    </row>
  </sheetData>
  <sheetProtection formatCells="0" formatRows="0" insertRows="0" deleteRows="0"/>
  <mergeCells count="47">
    <mergeCell ref="K5:L5"/>
    <mergeCell ref="B7:B8"/>
    <mergeCell ref="G6:H6"/>
    <mergeCell ref="A2:F2"/>
    <mergeCell ref="G2:L2"/>
    <mergeCell ref="B4:B6"/>
    <mergeCell ref="C4:D5"/>
    <mergeCell ref="E4:J4"/>
    <mergeCell ref="K4:L4"/>
    <mergeCell ref="C6:D6"/>
    <mergeCell ref="E6:F6"/>
    <mergeCell ref="I5:J5"/>
    <mergeCell ref="Q4:T4"/>
    <mergeCell ref="Q5:R5"/>
    <mergeCell ref="S5:T5"/>
    <mergeCell ref="S6:T6"/>
    <mergeCell ref="M6:N6"/>
    <mergeCell ref="M5:N5"/>
    <mergeCell ref="O5:P5"/>
    <mergeCell ref="Q6:R6"/>
    <mergeCell ref="O6:P6"/>
    <mergeCell ref="I6:J6"/>
    <mergeCell ref="C19:D19"/>
    <mergeCell ref="E19:F19"/>
    <mergeCell ref="C21:D21"/>
    <mergeCell ref="M4:P4"/>
    <mergeCell ref="K6:L6"/>
    <mergeCell ref="K14:L14"/>
    <mergeCell ref="E5:F5"/>
    <mergeCell ref="G5:H5"/>
    <mergeCell ref="G13:L13"/>
    <mergeCell ref="B13:B14"/>
    <mergeCell ref="C22:D22"/>
    <mergeCell ref="E22:F22"/>
    <mergeCell ref="G14:H14"/>
    <mergeCell ref="B15:B16"/>
    <mergeCell ref="I14:J14"/>
    <mergeCell ref="G28:L28"/>
    <mergeCell ref="G29:L29"/>
    <mergeCell ref="E21:F21"/>
    <mergeCell ref="C13:F14"/>
    <mergeCell ref="C15:D15"/>
    <mergeCell ref="E15:F15"/>
    <mergeCell ref="E20:F20"/>
    <mergeCell ref="C16:D16"/>
    <mergeCell ref="E16:F16"/>
    <mergeCell ref="C20:D20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5.625" style="46" customWidth="1"/>
    <col min="2" max="2" width="13.625" style="46" customWidth="1"/>
    <col min="3" max="12" width="14.625" style="46" customWidth="1"/>
    <col min="13" max="16384" width="9.00390625" style="4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51"/>
      <c r="L1" s="3" t="s">
        <v>17</v>
      </c>
      <c r="S1" s="4"/>
      <c r="T1" s="6"/>
      <c r="U1" s="4"/>
    </row>
    <row r="2" spans="1:20" s="10" customFormat="1" ht="31.5" customHeight="1">
      <c r="A2" s="296" t="s">
        <v>223</v>
      </c>
      <c r="B2" s="296"/>
      <c r="C2" s="296"/>
      <c r="D2" s="296"/>
      <c r="E2" s="296"/>
      <c r="F2" s="296"/>
      <c r="G2" s="296" t="s">
        <v>16</v>
      </c>
      <c r="H2" s="296"/>
      <c r="I2" s="296"/>
      <c r="J2" s="296"/>
      <c r="K2" s="296"/>
      <c r="L2" s="296"/>
      <c r="M2" s="52"/>
      <c r="O2" s="52"/>
      <c r="P2" s="52"/>
      <c r="Q2" s="52"/>
      <c r="R2" s="52"/>
      <c r="S2" s="52"/>
      <c r="T2" s="52"/>
    </row>
    <row r="3" spans="1:20" s="6" customFormat="1" ht="15" customHeight="1" thickBot="1">
      <c r="A3" s="3"/>
      <c r="B3" s="3"/>
      <c r="C3" s="3"/>
      <c r="D3" s="3"/>
      <c r="E3" s="3"/>
      <c r="F3" s="3" t="s">
        <v>222</v>
      </c>
      <c r="G3" s="3"/>
      <c r="H3" s="3"/>
      <c r="I3" s="3"/>
      <c r="J3" s="3"/>
      <c r="K3" s="3"/>
      <c r="L3" s="3" t="s">
        <v>37</v>
      </c>
      <c r="M3" s="53"/>
      <c r="N3" s="4"/>
      <c r="O3" s="53"/>
      <c r="P3" s="53"/>
      <c r="Q3" s="53"/>
      <c r="R3" s="53"/>
      <c r="S3" s="53"/>
      <c r="T3" s="53"/>
    </row>
    <row r="4" spans="1:21" s="57" customFormat="1" ht="19.5" customHeight="1">
      <c r="A4" s="54"/>
      <c r="B4" s="297" t="s">
        <v>218</v>
      </c>
      <c r="C4" s="299" t="s">
        <v>219</v>
      </c>
      <c r="D4" s="300"/>
      <c r="E4" s="303" t="s">
        <v>220</v>
      </c>
      <c r="F4" s="304"/>
      <c r="G4" s="305"/>
      <c r="H4" s="305"/>
      <c r="I4" s="304"/>
      <c r="J4" s="304"/>
      <c r="K4" s="306" t="s">
        <v>5</v>
      </c>
      <c r="L4" s="306"/>
      <c r="M4" s="290"/>
      <c r="N4" s="290"/>
      <c r="O4" s="290"/>
      <c r="P4" s="290"/>
      <c r="Q4" s="287"/>
      <c r="R4" s="287"/>
      <c r="S4" s="287"/>
      <c r="T4" s="287"/>
      <c r="U4" s="56"/>
    </row>
    <row r="5" spans="1:21" s="57" customFormat="1" ht="19.5" customHeight="1">
      <c r="A5" s="58" t="s">
        <v>200</v>
      </c>
      <c r="B5" s="298"/>
      <c r="C5" s="301"/>
      <c r="D5" s="302"/>
      <c r="E5" s="292" t="s">
        <v>201</v>
      </c>
      <c r="F5" s="293"/>
      <c r="G5" s="294" t="s">
        <v>202</v>
      </c>
      <c r="H5" s="293"/>
      <c r="I5" s="294" t="s">
        <v>203</v>
      </c>
      <c r="J5" s="293"/>
      <c r="K5" s="294" t="s">
        <v>204</v>
      </c>
      <c r="L5" s="294"/>
      <c r="M5" s="287"/>
      <c r="N5" s="287"/>
      <c r="O5" s="287"/>
      <c r="P5" s="287"/>
      <c r="Q5" s="287"/>
      <c r="R5" s="287"/>
      <c r="S5" s="287"/>
      <c r="T5" s="287"/>
      <c r="U5" s="56"/>
    </row>
    <row r="6" spans="1:21" s="57" customFormat="1" ht="19.5" customHeight="1">
      <c r="A6" s="58"/>
      <c r="B6" s="298"/>
      <c r="C6" s="295" t="s">
        <v>15</v>
      </c>
      <c r="D6" s="289"/>
      <c r="E6" s="295" t="s">
        <v>72</v>
      </c>
      <c r="F6" s="289"/>
      <c r="G6" s="288" t="s">
        <v>76</v>
      </c>
      <c r="H6" s="289"/>
      <c r="I6" s="288" t="s">
        <v>74</v>
      </c>
      <c r="J6" s="289"/>
      <c r="K6" s="288" t="s">
        <v>75</v>
      </c>
      <c r="L6" s="288"/>
      <c r="M6" s="287"/>
      <c r="N6" s="287"/>
      <c r="O6" s="287"/>
      <c r="P6" s="287"/>
      <c r="Q6" s="287"/>
      <c r="R6" s="287"/>
      <c r="S6" s="287"/>
      <c r="T6" s="287"/>
      <c r="U6" s="56"/>
    </row>
    <row r="7" spans="1:21" s="57" customFormat="1" ht="18" customHeight="1">
      <c r="A7" s="58" t="s">
        <v>14</v>
      </c>
      <c r="B7" s="285" t="s">
        <v>80</v>
      </c>
      <c r="C7" s="59" t="s">
        <v>205</v>
      </c>
      <c r="D7" s="59" t="s">
        <v>206</v>
      </c>
      <c r="E7" s="59" t="s">
        <v>205</v>
      </c>
      <c r="F7" s="60" t="s">
        <v>206</v>
      </c>
      <c r="G7" s="59" t="s">
        <v>205</v>
      </c>
      <c r="H7" s="59" t="s">
        <v>206</v>
      </c>
      <c r="I7" s="61" t="s">
        <v>205</v>
      </c>
      <c r="J7" s="59" t="s">
        <v>206</v>
      </c>
      <c r="K7" s="59" t="s">
        <v>205</v>
      </c>
      <c r="L7" s="62" t="s">
        <v>206</v>
      </c>
      <c r="M7" s="55"/>
      <c r="N7" s="55"/>
      <c r="O7" s="55"/>
      <c r="P7" s="55"/>
      <c r="Q7" s="55"/>
      <c r="R7" s="55"/>
      <c r="S7" s="55"/>
      <c r="T7" s="55"/>
      <c r="U7" s="56"/>
    </row>
    <row r="8" spans="1:21" s="57" customFormat="1" ht="31.5" customHeight="1" thickBot="1">
      <c r="A8" s="63"/>
      <c r="B8" s="286"/>
      <c r="C8" s="64" t="s">
        <v>13</v>
      </c>
      <c r="D8" s="64" t="s">
        <v>12</v>
      </c>
      <c r="E8" s="64" t="s">
        <v>13</v>
      </c>
      <c r="F8" s="65" t="s">
        <v>12</v>
      </c>
      <c r="G8" s="64" t="s">
        <v>65</v>
      </c>
      <c r="H8" s="64" t="s">
        <v>64</v>
      </c>
      <c r="I8" s="64" t="s">
        <v>13</v>
      </c>
      <c r="J8" s="64" t="s">
        <v>64</v>
      </c>
      <c r="K8" s="64" t="s">
        <v>13</v>
      </c>
      <c r="L8" s="66" t="s">
        <v>12</v>
      </c>
      <c r="M8" s="55"/>
      <c r="N8" s="55"/>
      <c r="O8" s="55"/>
      <c r="P8" s="55"/>
      <c r="Q8" s="55"/>
      <c r="R8" s="55"/>
      <c r="S8" s="55"/>
      <c r="T8" s="55"/>
      <c r="U8" s="56"/>
    </row>
    <row r="9" spans="1:21" s="5" customFormat="1" ht="43.5" customHeight="1">
      <c r="A9" s="67" t="s">
        <v>207</v>
      </c>
      <c r="B9" s="68">
        <v>10</v>
      </c>
      <c r="C9" s="69">
        <f>SUM(E9,G9,I9,K9)</f>
        <v>6</v>
      </c>
      <c r="D9" s="70">
        <v>15</v>
      </c>
      <c r="E9" s="69">
        <v>1</v>
      </c>
      <c r="F9" s="70">
        <v>10</v>
      </c>
      <c r="G9" s="69">
        <v>2</v>
      </c>
      <c r="H9" s="70">
        <v>20</v>
      </c>
      <c r="I9" s="69">
        <v>2</v>
      </c>
      <c r="J9" s="70">
        <v>20</v>
      </c>
      <c r="K9" s="69">
        <v>1</v>
      </c>
      <c r="L9" s="70">
        <v>10</v>
      </c>
      <c r="M9" s="71"/>
      <c r="N9" s="72"/>
      <c r="O9" s="71"/>
      <c r="P9" s="72"/>
      <c r="Q9" s="71"/>
      <c r="R9" s="72"/>
      <c r="S9" s="71"/>
      <c r="T9" s="72"/>
      <c r="U9" s="4"/>
    </row>
    <row r="10" spans="1:21" s="5" customFormat="1" ht="43.5" customHeight="1">
      <c r="A10" s="67" t="s">
        <v>208</v>
      </c>
      <c r="B10" s="68">
        <v>10</v>
      </c>
      <c r="C10" s="69">
        <f>SUM(E10,G10,I10,K10)</f>
        <v>6</v>
      </c>
      <c r="D10" s="70">
        <v>15</v>
      </c>
      <c r="E10" s="69">
        <v>1</v>
      </c>
      <c r="F10" s="70">
        <v>10</v>
      </c>
      <c r="G10" s="69">
        <v>2</v>
      </c>
      <c r="H10" s="70">
        <v>20</v>
      </c>
      <c r="I10" s="69">
        <v>2</v>
      </c>
      <c r="J10" s="70">
        <v>20</v>
      </c>
      <c r="K10" s="69">
        <v>1</v>
      </c>
      <c r="L10" s="70">
        <v>10</v>
      </c>
      <c r="M10" s="71"/>
      <c r="N10" s="72"/>
      <c r="O10" s="71"/>
      <c r="P10" s="72"/>
      <c r="Q10" s="71"/>
      <c r="R10" s="72"/>
      <c r="S10" s="71"/>
      <c r="T10" s="72"/>
      <c r="U10" s="4"/>
    </row>
    <row r="11" spans="1:21" s="5" customFormat="1" ht="43.5" customHeight="1" thickBot="1">
      <c r="A11" s="73" t="s">
        <v>209</v>
      </c>
      <c r="B11" s="74">
        <v>13</v>
      </c>
      <c r="C11" s="69">
        <f>SUM(E11,G11,I11,K11)</f>
        <v>12</v>
      </c>
      <c r="D11" s="70">
        <v>23.077499999999997</v>
      </c>
      <c r="E11" s="75">
        <v>3</v>
      </c>
      <c r="F11" s="76">
        <v>23.08</v>
      </c>
      <c r="G11" s="75">
        <v>4</v>
      </c>
      <c r="H11" s="76">
        <v>30.77</v>
      </c>
      <c r="I11" s="75">
        <v>3</v>
      </c>
      <c r="J11" s="76">
        <v>23.08</v>
      </c>
      <c r="K11" s="75">
        <v>2</v>
      </c>
      <c r="L11" s="76">
        <v>15.38</v>
      </c>
      <c r="M11" s="71"/>
      <c r="N11" s="72"/>
      <c r="O11" s="71"/>
      <c r="P11" s="72"/>
      <c r="Q11" s="71"/>
      <c r="R11" s="72"/>
      <c r="S11" s="71"/>
      <c r="T11" s="72"/>
      <c r="U11" s="4"/>
    </row>
    <row r="12" spans="1:20" s="6" customFormat="1" ht="19.5" customHeight="1" thickBot="1">
      <c r="A12" s="3"/>
      <c r="B12" s="3"/>
      <c r="C12" s="77"/>
      <c r="D12" s="77"/>
      <c r="E12" s="77"/>
      <c r="F12" s="77"/>
      <c r="G12" s="3"/>
      <c r="H12" s="3"/>
      <c r="I12" s="3"/>
      <c r="J12" s="3"/>
      <c r="K12" s="3"/>
      <c r="L12" s="3"/>
      <c r="M12" s="53"/>
      <c r="N12" s="53"/>
      <c r="O12" s="53"/>
      <c r="P12" s="53"/>
      <c r="Q12" s="53"/>
      <c r="R12" s="53"/>
      <c r="S12" s="53"/>
      <c r="T12" s="53"/>
    </row>
    <row r="13" spans="1:12" s="32" customFormat="1" ht="19.5" customHeight="1">
      <c r="A13" s="218" t="s">
        <v>275</v>
      </c>
      <c r="B13" s="281" t="s">
        <v>277</v>
      </c>
      <c r="C13" s="272" t="s">
        <v>107</v>
      </c>
      <c r="D13" s="273"/>
      <c r="E13" s="273"/>
      <c r="F13" s="274"/>
      <c r="G13" s="280" t="s">
        <v>210</v>
      </c>
      <c r="H13" s="280"/>
      <c r="I13" s="280"/>
      <c r="J13" s="280"/>
      <c r="K13" s="280"/>
      <c r="L13" s="280"/>
    </row>
    <row r="14" spans="1:12" s="32" customFormat="1" ht="30" customHeight="1">
      <c r="A14" s="104" t="s">
        <v>278</v>
      </c>
      <c r="B14" s="282"/>
      <c r="C14" s="275"/>
      <c r="D14" s="276"/>
      <c r="E14" s="276"/>
      <c r="F14" s="277"/>
      <c r="G14" s="283" t="s">
        <v>211</v>
      </c>
      <c r="H14" s="284"/>
      <c r="I14" s="283" t="s">
        <v>212</v>
      </c>
      <c r="J14" s="284"/>
      <c r="K14" s="291" t="s">
        <v>213</v>
      </c>
      <c r="L14" s="283"/>
    </row>
    <row r="15" spans="1:12" s="32" customFormat="1" ht="19.5" customHeight="1">
      <c r="A15" s="78"/>
      <c r="B15" s="285" t="s">
        <v>80</v>
      </c>
      <c r="C15" s="255" t="s">
        <v>205</v>
      </c>
      <c r="D15" s="261"/>
      <c r="E15" s="255" t="s">
        <v>214</v>
      </c>
      <c r="F15" s="261"/>
      <c r="G15" s="80" t="s">
        <v>205</v>
      </c>
      <c r="H15" s="80" t="s">
        <v>214</v>
      </c>
      <c r="I15" s="81" t="s">
        <v>205</v>
      </c>
      <c r="J15" s="81" t="s">
        <v>214</v>
      </c>
      <c r="K15" s="81" t="s">
        <v>205</v>
      </c>
      <c r="L15" s="79" t="s">
        <v>214</v>
      </c>
    </row>
    <row r="16" spans="1:12" s="32" customFormat="1" ht="34.5" customHeight="1" thickBot="1">
      <c r="A16" s="82" t="s">
        <v>276</v>
      </c>
      <c r="B16" s="286"/>
      <c r="C16" s="278" t="s">
        <v>33</v>
      </c>
      <c r="D16" s="279"/>
      <c r="E16" s="278" t="s">
        <v>7</v>
      </c>
      <c r="F16" s="279"/>
      <c r="G16" s="84" t="s">
        <v>65</v>
      </c>
      <c r="H16" s="84" t="s">
        <v>64</v>
      </c>
      <c r="I16" s="84" t="s">
        <v>8</v>
      </c>
      <c r="J16" s="84" t="s">
        <v>64</v>
      </c>
      <c r="K16" s="84" t="s">
        <v>8</v>
      </c>
      <c r="L16" s="85" t="s">
        <v>35</v>
      </c>
    </row>
    <row r="17" spans="1:12" s="32" customFormat="1" ht="43.5" customHeight="1">
      <c r="A17" s="33" t="s">
        <v>111</v>
      </c>
      <c r="B17" s="3">
        <v>10</v>
      </c>
      <c r="C17" s="308">
        <f>SUM(G17,I17,K17)</f>
        <v>3</v>
      </c>
      <c r="D17" s="308"/>
      <c r="E17" s="309">
        <v>10</v>
      </c>
      <c r="F17" s="309"/>
      <c r="G17" s="3">
        <v>1</v>
      </c>
      <c r="H17" s="86">
        <v>10</v>
      </c>
      <c r="I17" s="87">
        <v>1</v>
      </c>
      <c r="J17" s="86">
        <v>10</v>
      </c>
      <c r="K17" s="87">
        <v>1</v>
      </c>
      <c r="L17" s="86">
        <v>10</v>
      </c>
    </row>
    <row r="18" spans="1:12" s="32" customFormat="1" ht="43.5" customHeight="1">
      <c r="A18" s="33" t="s">
        <v>112</v>
      </c>
      <c r="B18" s="88">
        <v>12</v>
      </c>
      <c r="C18" s="271" t="s">
        <v>2</v>
      </c>
      <c r="D18" s="271"/>
      <c r="E18" s="307" t="s">
        <v>2</v>
      </c>
      <c r="F18" s="307"/>
      <c r="G18" s="89" t="s">
        <v>6</v>
      </c>
      <c r="H18" s="89" t="s">
        <v>6</v>
      </c>
      <c r="I18" s="89" t="s">
        <v>6</v>
      </c>
      <c r="J18" s="89" t="s">
        <v>6</v>
      </c>
      <c r="K18" s="89" t="s">
        <v>6</v>
      </c>
      <c r="L18" s="89" t="s">
        <v>6</v>
      </c>
    </row>
    <row r="19" spans="1:12" s="32" customFormat="1" ht="43.5" customHeight="1">
      <c r="A19" s="33" t="s">
        <v>113</v>
      </c>
      <c r="B19" s="90">
        <v>12</v>
      </c>
      <c r="C19" s="271" t="s">
        <v>2</v>
      </c>
      <c r="D19" s="271"/>
      <c r="E19" s="271" t="s">
        <v>2</v>
      </c>
      <c r="F19" s="271"/>
      <c r="G19" s="89" t="s">
        <v>6</v>
      </c>
      <c r="H19" s="89" t="s">
        <v>6</v>
      </c>
      <c r="I19" s="89" t="s">
        <v>6</v>
      </c>
      <c r="J19" s="89" t="s">
        <v>6</v>
      </c>
      <c r="K19" s="89" t="s">
        <v>6</v>
      </c>
      <c r="L19" s="89" t="s">
        <v>6</v>
      </c>
    </row>
    <row r="20" spans="1:12" s="32" customFormat="1" ht="43.5" customHeight="1">
      <c r="A20" s="33" t="s">
        <v>215</v>
      </c>
      <c r="B20" s="90">
        <v>12</v>
      </c>
      <c r="C20" s="271" t="s">
        <v>0</v>
      </c>
      <c r="D20" s="271"/>
      <c r="E20" s="271" t="s">
        <v>0</v>
      </c>
      <c r="F20" s="271"/>
      <c r="G20" s="89" t="s">
        <v>6</v>
      </c>
      <c r="H20" s="89" t="s">
        <v>6</v>
      </c>
      <c r="I20" s="89" t="s">
        <v>6</v>
      </c>
      <c r="J20" s="89" t="s">
        <v>6</v>
      </c>
      <c r="K20" s="89" t="s">
        <v>6</v>
      </c>
      <c r="L20" s="89" t="s">
        <v>6</v>
      </c>
    </row>
    <row r="21" spans="1:12" s="32" customFormat="1" ht="43.5" customHeight="1">
      <c r="A21" s="33" t="s">
        <v>115</v>
      </c>
      <c r="B21" s="90">
        <v>12</v>
      </c>
      <c r="C21" s="271" t="s">
        <v>2</v>
      </c>
      <c r="D21" s="271"/>
      <c r="E21" s="271" t="s">
        <v>2</v>
      </c>
      <c r="F21" s="271"/>
      <c r="G21" s="89" t="s">
        <v>6</v>
      </c>
      <c r="H21" s="89" t="s">
        <v>6</v>
      </c>
      <c r="I21" s="89" t="s">
        <v>6</v>
      </c>
      <c r="J21" s="89" t="s">
        <v>6</v>
      </c>
      <c r="K21" s="89" t="s">
        <v>6</v>
      </c>
      <c r="L21" s="89" t="s">
        <v>6</v>
      </c>
    </row>
    <row r="22" spans="1:21" s="5" customFormat="1" ht="43.5" customHeight="1">
      <c r="A22" s="67" t="s">
        <v>216</v>
      </c>
      <c r="B22" s="91">
        <v>12</v>
      </c>
      <c r="C22" s="271" t="s">
        <v>0</v>
      </c>
      <c r="D22" s="271"/>
      <c r="E22" s="271" t="s">
        <v>0</v>
      </c>
      <c r="F22" s="271"/>
      <c r="G22" s="89" t="s">
        <v>6</v>
      </c>
      <c r="H22" s="89" t="s">
        <v>6</v>
      </c>
      <c r="I22" s="89" t="s">
        <v>6</v>
      </c>
      <c r="J22" s="89" t="s">
        <v>6</v>
      </c>
      <c r="K22" s="89" t="s">
        <v>6</v>
      </c>
      <c r="L22" s="89" t="s">
        <v>6</v>
      </c>
      <c r="M22" s="71"/>
      <c r="N22" s="72"/>
      <c r="O22" s="71"/>
      <c r="P22" s="72"/>
      <c r="Q22" s="71"/>
      <c r="R22" s="72"/>
      <c r="S22" s="71"/>
      <c r="T22" s="72"/>
      <c r="U22" s="4"/>
    </row>
    <row r="23" spans="1:21" s="5" customFormat="1" ht="43.5" customHeight="1">
      <c r="A23" s="67" t="s">
        <v>217</v>
      </c>
      <c r="B23" s="91">
        <v>12</v>
      </c>
      <c r="C23" s="88"/>
      <c r="D23" s="88">
        <f>SUM(G23,I23,K23)</f>
        <v>2</v>
      </c>
      <c r="E23" s="88"/>
      <c r="F23" s="92">
        <v>5.56</v>
      </c>
      <c r="G23" s="89" t="s">
        <v>6</v>
      </c>
      <c r="H23" s="89" t="s">
        <v>6</v>
      </c>
      <c r="I23" s="89">
        <v>1</v>
      </c>
      <c r="J23" s="89">
        <v>8.33</v>
      </c>
      <c r="K23" s="89">
        <v>1</v>
      </c>
      <c r="L23" s="89">
        <v>8.33</v>
      </c>
      <c r="M23" s="71"/>
      <c r="N23" s="72"/>
      <c r="O23" s="71"/>
      <c r="P23" s="72"/>
      <c r="Q23" s="71"/>
      <c r="R23" s="72"/>
      <c r="S23" s="71"/>
      <c r="T23" s="72"/>
      <c r="U23" s="4"/>
    </row>
    <row r="24" spans="1:12" ht="3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49" s="97" customFormat="1" ht="14.25" customHeight="1">
      <c r="A25" s="95" t="s">
        <v>179</v>
      </c>
      <c r="B25" s="95"/>
      <c r="C25" s="95"/>
      <c r="D25" s="95"/>
      <c r="E25" s="95"/>
      <c r="F25" s="95"/>
      <c r="G25" s="95" t="s">
        <v>71</v>
      </c>
      <c r="H25" s="95"/>
      <c r="I25" s="95"/>
      <c r="J25" s="95"/>
      <c r="K25" s="95"/>
      <c r="L25" s="95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</row>
    <row r="26" spans="1:12" s="32" customFormat="1" ht="14.25" customHeight="1">
      <c r="A26" s="98" t="s">
        <v>279</v>
      </c>
      <c r="B26" s="98"/>
      <c r="C26" s="98"/>
      <c r="D26" s="98"/>
      <c r="E26" s="98"/>
      <c r="F26" s="99"/>
      <c r="G26" s="98" t="s">
        <v>273</v>
      </c>
      <c r="H26" s="99"/>
      <c r="I26" s="99"/>
      <c r="J26" s="99"/>
      <c r="K26" s="99"/>
      <c r="L26" s="99"/>
    </row>
    <row r="27" spans="1:12" s="32" customFormat="1" ht="14.25" customHeight="1">
      <c r="A27" s="100"/>
      <c r="B27" s="100"/>
      <c r="C27" s="100"/>
      <c r="D27" s="100"/>
      <c r="E27" s="100"/>
      <c r="F27" s="99"/>
      <c r="G27" s="98" t="s">
        <v>274</v>
      </c>
      <c r="H27" s="99"/>
      <c r="I27" s="99"/>
      <c r="J27" s="99"/>
      <c r="K27" s="99"/>
      <c r="L27" s="99"/>
    </row>
    <row r="28" spans="1:12" s="101" customFormat="1" ht="12" customHeight="1">
      <c r="A28" s="46" t="s">
        <v>267</v>
      </c>
      <c r="B28" s="46"/>
      <c r="C28" s="46"/>
      <c r="D28" s="46"/>
      <c r="E28" s="46"/>
      <c r="F28" s="46"/>
      <c r="G28" s="270" t="s">
        <v>268</v>
      </c>
      <c r="H28" s="270"/>
      <c r="I28" s="270"/>
      <c r="J28" s="270"/>
      <c r="K28" s="270"/>
      <c r="L28" s="270"/>
    </row>
    <row r="29" spans="7:12" s="101" customFormat="1" ht="12" customHeight="1">
      <c r="G29" s="46" t="s">
        <v>269</v>
      </c>
      <c r="H29" s="46"/>
      <c r="I29" s="46"/>
      <c r="J29" s="46"/>
      <c r="K29" s="46"/>
      <c r="L29" s="46"/>
    </row>
    <row r="30" ht="12.75">
      <c r="G30" s="46" t="s">
        <v>266</v>
      </c>
    </row>
  </sheetData>
  <sheetProtection formatCells="0" formatRows="0" insertRows="0" deleteRows="0"/>
  <mergeCells count="50">
    <mergeCell ref="B15:B16"/>
    <mergeCell ref="B13:B14"/>
    <mergeCell ref="C18:D18"/>
    <mergeCell ref="E18:F18"/>
    <mergeCell ref="C17:D17"/>
    <mergeCell ref="E17:F17"/>
    <mergeCell ref="A2:F2"/>
    <mergeCell ref="B7:B8"/>
    <mergeCell ref="C13:F14"/>
    <mergeCell ref="C15:D15"/>
    <mergeCell ref="E15:F15"/>
    <mergeCell ref="G2:L2"/>
    <mergeCell ref="B4:B6"/>
    <mergeCell ref="C4:D5"/>
    <mergeCell ref="E4:J4"/>
    <mergeCell ref="K4:L4"/>
    <mergeCell ref="C6:D6"/>
    <mergeCell ref="E6:F6"/>
    <mergeCell ref="G6:H6"/>
    <mergeCell ref="M4:P4"/>
    <mergeCell ref="Q4:T4"/>
    <mergeCell ref="E5:F5"/>
    <mergeCell ref="G5:H5"/>
    <mergeCell ref="I5:J5"/>
    <mergeCell ref="K5:L5"/>
    <mergeCell ref="M5:N5"/>
    <mergeCell ref="O5:P5"/>
    <mergeCell ref="Q5:R5"/>
    <mergeCell ref="S5:T5"/>
    <mergeCell ref="I6:J6"/>
    <mergeCell ref="K6:L6"/>
    <mergeCell ref="M6:N6"/>
    <mergeCell ref="O6:P6"/>
    <mergeCell ref="Q6:R6"/>
    <mergeCell ref="S6:T6"/>
    <mergeCell ref="G14:H14"/>
    <mergeCell ref="I14:J14"/>
    <mergeCell ref="K14:L14"/>
    <mergeCell ref="G13:L13"/>
    <mergeCell ref="C19:D19"/>
    <mergeCell ref="E19:F19"/>
    <mergeCell ref="C16:D16"/>
    <mergeCell ref="E16:F16"/>
    <mergeCell ref="G28:L28"/>
    <mergeCell ref="C20:D20"/>
    <mergeCell ref="E20:F20"/>
    <mergeCell ref="C21:D21"/>
    <mergeCell ref="C22:D22"/>
    <mergeCell ref="E22:F22"/>
    <mergeCell ref="E21:F21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showGridLines="0" tabSelected="1" view="pageBreakPreview" zoomScale="80" zoomScaleNormal="5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7" sqref="A6:IV27"/>
    </sheetView>
  </sheetViews>
  <sheetFormatPr defaultColWidth="9.00390625" defaultRowHeight="16.5"/>
  <cols>
    <col min="1" max="1" width="14.625" style="47" customWidth="1"/>
    <col min="2" max="2" width="16.625" style="47" customWidth="1"/>
    <col min="3" max="3" width="22.625" style="47" customWidth="1"/>
    <col min="4" max="5" width="16.625" style="47" customWidth="1"/>
    <col min="6" max="10" width="17.625" style="47" customWidth="1"/>
    <col min="11" max="13" width="9.00390625" style="47" customWidth="1"/>
    <col min="14" max="14" width="9.50390625" style="47" customWidth="1"/>
    <col min="15" max="15" width="8.625" style="47" customWidth="1"/>
    <col min="16" max="16" width="8.875" style="47" customWidth="1"/>
    <col min="17" max="17" width="9.25390625" style="47" customWidth="1"/>
    <col min="18" max="18" width="8.75390625" style="47" customWidth="1"/>
    <col min="19" max="20" width="9.25390625" style="47" customWidth="1"/>
    <col min="21" max="21" width="11.125" style="47" customWidth="1"/>
    <col min="22" max="23" width="9.50390625" style="47" customWidth="1"/>
    <col min="24" max="24" width="10.25390625" style="47" customWidth="1"/>
    <col min="25" max="25" width="9.375" style="47" customWidth="1"/>
    <col min="26" max="26" width="10.875" style="47" customWidth="1"/>
    <col min="27" max="16384" width="9.00390625" style="47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3" t="s">
        <v>20</v>
      </c>
      <c r="K1" s="4"/>
      <c r="L1" s="4"/>
      <c r="S1" s="4"/>
      <c r="T1" s="6"/>
      <c r="U1" s="4"/>
    </row>
    <row r="2" spans="1:22" s="10" customFormat="1" ht="24.75" customHeight="1">
      <c r="A2" s="310" t="s">
        <v>236</v>
      </c>
      <c r="B2" s="311"/>
      <c r="C2" s="311"/>
      <c r="D2" s="311"/>
      <c r="E2" s="311"/>
      <c r="F2" s="312" t="s">
        <v>19</v>
      </c>
      <c r="G2" s="312"/>
      <c r="H2" s="312"/>
      <c r="I2" s="312"/>
      <c r="J2" s="312"/>
      <c r="K2" s="7"/>
      <c r="L2" s="8"/>
      <c r="M2" s="8"/>
      <c r="N2" s="8"/>
      <c r="O2" s="9"/>
      <c r="P2" s="9"/>
      <c r="Q2" s="9"/>
      <c r="R2" s="9"/>
      <c r="S2" s="9"/>
      <c r="T2" s="9"/>
      <c r="U2" s="9"/>
      <c r="V2" s="9"/>
    </row>
    <row r="3" spans="1:22" s="6" customFormat="1" ht="15" customHeight="1" thickBot="1">
      <c r="A3" s="3"/>
      <c r="B3" s="11" t="s">
        <v>18</v>
      </c>
      <c r="C3" s="12"/>
      <c r="D3" s="12"/>
      <c r="E3" s="3" t="s">
        <v>224</v>
      </c>
      <c r="F3" s="12"/>
      <c r="G3" s="12"/>
      <c r="H3" s="12"/>
      <c r="I3" s="12"/>
      <c r="J3" s="13" t="s">
        <v>66</v>
      </c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5" customFormat="1" ht="31.5" customHeight="1">
      <c r="A4" s="16" t="s">
        <v>226</v>
      </c>
      <c r="B4" s="17" t="s">
        <v>227</v>
      </c>
      <c r="C4" s="18" t="s">
        <v>228</v>
      </c>
      <c r="D4" s="18" t="s">
        <v>229</v>
      </c>
      <c r="E4" s="19" t="s">
        <v>230</v>
      </c>
      <c r="F4" s="17" t="s">
        <v>231</v>
      </c>
      <c r="G4" s="17" t="s">
        <v>232</v>
      </c>
      <c r="H4" s="17" t="s">
        <v>233</v>
      </c>
      <c r="I4" s="17" t="s">
        <v>234</v>
      </c>
      <c r="J4" s="20" t="s">
        <v>235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5" customFormat="1" ht="34.5" customHeight="1" thickBot="1">
      <c r="A5" s="23" t="s">
        <v>46</v>
      </c>
      <c r="B5" s="24" t="s">
        <v>38</v>
      </c>
      <c r="C5" s="25" t="s">
        <v>47</v>
      </c>
      <c r="D5" s="24" t="s">
        <v>39</v>
      </c>
      <c r="E5" s="26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7" t="s">
        <v>45</v>
      </c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32" customFormat="1" ht="28.5" customHeight="1">
      <c r="A6" s="28" t="s">
        <v>108</v>
      </c>
      <c r="B6" s="29">
        <f>SUM('10-5'!C6:J6)</f>
        <v>12006</v>
      </c>
      <c r="C6" s="29">
        <v>498</v>
      </c>
      <c r="D6" s="29">
        <v>4917</v>
      </c>
      <c r="E6" s="29">
        <v>2833</v>
      </c>
      <c r="F6" s="29">
        <v>1811</v>
      </c>
      <c r="G6" s="29">
        <v>909</v>
      </c>
      <c r="H6" s="29">
        <v>8</v>
      </c>
      <c r="I6" s="29">
        <v>883</v>
      </c>
      <c r="J6" s="29">
        <v>147</v>
      </c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32" customFormat="1" ht="28.5" customHeight="1">
      <c r="A7" s="28" t="s">
        <v>109</v>
      </c>
      <c r="B7" s="29">
        <f>SUM('10-5'!C7:J7)</f>
        <v>11882</v>
      </c>
      <c r="C7" s="29">
        <v>1115</v>
      </c>
      <c r="D7" s="29">
        <v>5050</v>
      </c>
      <c r="E7" s="29">
        <v>2762</v>
      </c>
      <c r="F7" s="29">
        <v>1563</v>
      </c>
      <c r="G7" s="29">
        <v>696</v>
      </c>
      <c r="H7" s="29">
        <v>11</v>
      </c>
      <c r="I7" s="29">
        <v>561</v>
      </c>
      <c r="J7" s="29">
        <v>124</v>
      </c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s="32" customFormat="1" ht="28.5" customHeight="1">
      <c r="A8" s="28" t="s">
        <v>110</v>
      </c>
      <c r="B8" s="29">
        <f>SUM('10-5'!C8:J8)</f>
        <v>11317</v>
      </c>
      <c r="C8" s="29">
        <v>1801</v>
      </c>
      <c r="D8" s="29">
        <v>4241</v>
      </c>
      <c r="E8" s="29">
        <v>2518</v>
      </c>
      <c r="F8" s="29">
        <v>1165</v>
      </c>
      <c r="G8" s="29">
        <v>509</v>
      </c>
      <c r="H8" s="29">
        <v>9</v>
      </c>
      <c r="I8" s="29">
        <v>969</v>
      </c>
      <c r="J8" s="29">
        <v>105</v>
      </c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32" customFormat="1" ht="28.5" customHeight="1">
      <c r="A9" s="28" t="s">
        <v>111</v>
      </c>
      <c r="B9" s="29">
        <f>SUM('10-5'!C9:J9)</f>
        <v>11077</v>
      </c>
      <c r="C9" s="29">
        <v>1521</v>
      </c>
      <c r="D9" s="29">
        <v>3962</v>
      </c>
      <c r="E9" s="29">
        <v>2708</v>
      </c>
      <c r="F9" s="29">
        <v>1108</v>
      </c>
      <c r="G9" s="29">
        <v>530</v>
      </c>
      <c r="H9" s="29">
        <v>1</v>
      </c>
      <c r="I9" s="29">
        <v>1174</v>
      </c>
      <c r="J9" s="29">
        <v>73</v>
      </c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s="32" customFormat="1" ht="28.5" customHeight="1">
      <c r="A10" s="28" t="s">
        <v>112</v>
      </c>
      <c r="B10" s="29">
        <f>SUM('10-5'!C10:J10)</f>
        <v>9832</v>
      </c>
      <c r="C10" s="29">
        <v>1540</v>
      </c>
      <c r="D10" s="29">
        <v>3389</v>
      </c>
      <c r="E10" s="29">
        <v>2432</v>
      </c>
      <c r="F10" s="29">
        <v>930</v>
      </c>
      <c r="G10" s="29">
        <v>410</v>
      </c>
      <c r="H10" s="29">
        <v>3</v>
      </c>
      <c r="I10" s="29">
        <v>1018</v>
      </c>
      <c r="J10" s="29">
        <v>110</v>
      </c>
      <c r="K10" s="3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s="37" customFormat="1" ht="28.5" customHeight="1">
      <c r="A11" s="33" t="s">
        <v>113</v>
      </c>
      <c r="B11" s="29">
        <f>SUM('10-5'!C11:J11)</f>
        <v>8056</v>
      </c>
      <c r="C11" s="34">
        <v>941</v>
      </c>
      <c r="D11" s="34">
        <v>3216</v>
      </c>
      <c r="E11" s="34">
        <v>1931</v>
      </c>
      <c r="F11" s="34">
        <v>966</v>
      </c>
      <c r="G11" s="34">
        <v>356</v>
      </c>
      <c r="H11" s="29">
        <v>5</v>
      </c>
      <c r="I11" s="34">
        <v>527</v>
      </c>
      <c r="J11" s="29">
        <v>114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2" customFormat="1" ht="28.5" customHeight="1">
      <c r="A12" s="33" t="s">
        <v>114</v>
      </c>
      <c r="B12" s="29">
        <f>SUM('10-5'!C12:J12)</f>
        <v>9710</v>
      </c>
      <c r="C12" s="34">
        <v>940</v>
      </c>
      <c r="D12" s="34">
        <v>4220</v>
      </c>
      <c r="E12" s="34">
        <v>2337</v>
      </c>
      <c r="F12" s="34">
        <v>1188</v>
      </c>
      <c r="G12" s="29">
        <v>314</v>
      </c>
      <c r="H12" s="29">
        <v>18</v>
      </c>
      <c r="I12" s="29">
        <v>539</v>
      </c>
      <c r="J12" s="29">
        <v>154</v>
      </c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32" customFormat="1" ht="28.5" customHeight="1">
      <c r="A13" s="38" t="s">
        <v>115</v>
      </c>
      <c r="B13" s="29">
        <f>SUM('10-5'!C13:J13)</f>
        <v>10141</v>
      </c>
      <c r="C13" s="34">
        <v>733</v>
      </c>
      <c r="D13" s="34">
        <v>4555</v>
      </c>
      <c r="E13" s="34">
        <v>2546</v>
      </c>
      <c r="F13" s="34">
        <v>1204</v>
      </c>
      <c r="G13" s="29">
        <v>313</v>
      </c>
      <c r="H13" s="29">
        <v>25</v>
      </c>
      <c r="I13" s="29">
        <v>580</v>
      </c>
      <c r="J13" s="29">
        <v>185</v>
      </c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32" customFormat="1" ht="28.5" customHeight="1">
      <c r="A14" s="38" t="s">
        <v>280</v>
      </c>
      <c r="B14" s="29">
        <f>SUM('10-5'!C14:J14)</f>
        <v>10355</v>
      </c>
      <c r="C14" s="34">
        <v>620</v>
      </c>
      <c r="D14" s="34">
        <v>5049</v>
      </c>
      <c r="E14" s="34">
        <v>2519</v>
      </c>
      <c r="F14" s="34">
        <v>1099</v>
      </c>
      <c r="G14" s="29">
        <v>331</v>
      </c>
      <c r="H14" s="29">
        <v>16</v>
      </c>
      <c r="I14" s="29">
        <v>565</v>
      </c>
      <c r="J14" s="29">
        <v>156</v>
      </c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32" customFormat="1" ht="28.5" customHeight="1">
      <c r="A15" s="28" t="s">
        <v>116</v>
      </c>
      <c r="B15" s="49">
        <f>SUM(C15:J15)</f>
        <v>11571</v>
      </c>
      <c r="C15" s="49">
        <f>SUM(C16:C27)</f>
        <v>591</v>
      </c>
      <c r="D15" s="49">
        <f aca="true" t="shared" si="0" ref="D15:J15">SUM(D16:D27)</f>
        <v>5555</v>
      </c>
      <c r="E15" s="49">
        <f t="shared" si="0"/>
        <v>2883</v>
      </c>
      <c r="F15" s="49">
        <f t="shared" si="0"/>
        <v>1132</v>
      </c>
      <c r="G15" s="49">
        <f t="shared" si="0"/>
        <v>411</v>
      </c>
      <c r="H15" s="49">
        <f t="shared" si="0"/>
        <v>20</v>
      </c>
      <c r="I15" s="49">
        <f t="shared" si="0"/>
        <v>772</v>
      </c>
      <c r="J15" s="49">
        <f t="shared" si="0"/>
        <v>207</v>
      </c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8.5" customHeight="1">
      <c r="A16" s="33" t="s">
        <v>225</v>
      </c>
      <c r="B16" s="50">
        <f>SUM(C16:J16)</f>
        <v>642</v>
      </c>
      <c r="C16" s="34">
        <v>29</v>
      </c>
      <c r="D16" s="34">
        <v>276</v>
      </c>
      <c r="E16" s="34">
        <v>188</v>
      </c>
      <c r="F16" s="34">
        <v>67</v>
      </c>
      <c r="G16" s="29">
        <v>36</v>
      </c>
      <c r="H16" s="29">
        <v>4</v>
      </c>
      <c r="I16" s="29">
        <v>26</v>
      </c>
      <c r="J16" s="29">
        <v>16</v>
      </c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28.5" customHeight="1">
      <c r="A17" s="33" t="s">
        <v>168</v>
      </c>
      <c r="B17" s="50">
        <f aca="true" t="shared" si="1" ref="B17:B27">SUM(C17:J17)</f>
        <v>427</v>
      </c>
      <c r="C17" s="34">
        <v>14</v>
      </c>
      <c r="D17" s="34">
        <v>168</v>
      </c>
      <c r="E17" s="34">
        <v>125</v>
      </c>
      <c r="F17" s="34">
        <v>58</v>
      </c>
      <c r="G17" s="29">
        <v>19</v>
      </c>
      <c r="H17" s="29">
        <v>2</v>
      </c>
      <c r="I17" s="29">
        <v>30</v>
      </c>
      <c r="J17" s="29">
        <v>11</v>
      </c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28.5" customHeight="1">
      <c r="A18" s="33" t="s">
        <v>169</v>
      </c>
      <c r="B18" s="50">
        <f t="shared" si="1"/>
        <v>768</v>
      </c>
      <c r="C18" s="34">
        <v>40</v>
      </c>
      <c r="D18" s="34">
        <v>299</v>
      </c>
      <c r="E18" s="34">
        <v>219</v>
      </c>
      <c r="F18" s="34">
        <v>95</v>
      </c>
      <c r="G18" s="29">
        <v>39</v>
      </c>
      <c r="H18" s="29">
        <v>0</v>
      </c>
      <c r="I18" s="29">
        <v>58</v>
      </c>
      <c r="J18" s="29">
        <v>18</v>
      </c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33" t="s">
        <v>170</v>
      </c>
      <c r="B19" s="50">
        <f t="shared" si="1"/>
        <v>896</v>
      </c>
      <c r="C19" s="34">
        <v>38</v>
      </c>
      <c r="D19" s="34">
        <v>343</v>
      </c>
      <c r="E19" s="34">
        <v>287</v>
      </c>
      <c r="F19" s="34">
        <v>110</v>
      </c>
      <c r="G19" s="29">
        <v>27</v>
      </c>
      <c r="H19" s="29">
        <v>2</v>
      </c>
      <c r="I19" s="29">
        <v>72</v>
      </c>
      <c r="J19" s="29">
        <v>17</v>
      </c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2" customFormat="1" ht="28.5" customHeight="1">
      <c r="A20" s="33" t="s">
        <v>171</v>
      </c>
      <c r="B20" s="50">
        <f t="shared" si="1"/>
        <v>883</v>
      </c>
      <c r="C20" s="34">
        <v>45</v>
      </c>
      <c r="D20" s="34">
        <v>349</v>
      </c>
      <c r="E20" s="34">
        <v>247</v>
      </c>
      <c r="F20" s="34">
        <v>103</v>
      </c>
      <c r="G20" s="29">
        <v>47</v>
      </c>
      <c r="H20" s="29">
        <v>3</v>
      </c>
      <c r="I20" s="29">
        <v>78</v>
      </c>
      <c r="J20" s="29">
        <v>11</v>
      </c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32" customFormat="1" ht="28.5" customHeight="1">
      <c r="A21" s="33" t="s">
        <v>172</v>
      </c>
      <c r="B21" s="50">
        <f t="shared" si="1"/>
        <v>964</v>
      </c>
      <c r="C21" s="34">
        <v>37</v>
      </c>
      <c r="D21" s="34">
        <v>490</v>
      </c>
      <c r="E21" s="34">
        <v>180</v>
      </c>
      <c r="F21" s="34">
        <v>117</v>
      </c>
      <c r="G21" s="29">
        <v>31</v>
      </c>
      <c r="H21" s="29">
        <v>0</v>
      </c>
      <c r="I21" s="29">
        <v>87</v>
      </c>
      <c r="J21" s="29">
        <v>22</v>
      </c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32" customFormat="1" ht="28.5" customHeight="1">
      <c r="A22" s="33" t="s">
        <v>173</v>
      </c>
      <c r="B22" s="50">
        <f t="shared" si="1"/>
        <v>1194</v>
      </c>
      <c r="C22" s="34">
        <v>65</v>
      </c>
      <c r="D22" s="34">
        <v>621</v>
      </c>
      <c r="E22" s="34">
        <v>234</v>
      </c>
      <c r="F22" s="34">
        <v>107</v>
      </c>
      <c r="G22" s="29">
        <v>33</v>
      </c>
      <c r="H22" s="29">
        <v>3</v>
      </c>
      <c r="I22" s="29">
        <v>106</v>
      </c>
      <c r="J22" s="29">
        <v>25</v>
      </c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32" customFormat="1" ht="28.5" customHeight="1">
      <c r="A23" s="33" t="s">
        <v>174</v>
      </c>
      <c r="B23" s="50">
        <f t="shared" si="1"/>
        <v>1296</v>
      </c>
      <c r="C23" s="34">
        <v>77</v>
      </c>
      <c r="D23" s="34">
        <v>678</v>
      </c>
      <c r="E23" s="34">
        <v>206</v>
      </c>
      <c r="F23" s="34">
        <v>151</v>
      </c>
      <c r="G23" s="29">
        <v>50</v>
      </c>
      <c r="H23" s="29">
        <v>4</v>
      </c>
      <c r="I23" s="29">
        <v>110</v>
      </c>
      <c r="J23" s="29">
        <v>20</v>
      </c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s="32" customFormat="1" ht="28.5" customHeight="1">
      <c r="A24" s="33" t="s">
        <v>175</v>
      </c>
      <c r="B24" s="50">
        <f t="shared" si="1"/>
        <v>968</v>
      </c>
      <c r="C24" s="34">
        <v>44</v>
      </c>
      <c r="D24" s="34">
        <v>527</v>
      </c>
      <c r="E24" s="34">
        <v>219</v>
      </c>
      <c r="F24" s="34">
        <v>94</v>
      </c>
      <c r="G24" s="29">
        <v>25</v>
      </c>
      <c r="H24" s="29">
        <v>0</v>
      </c>
      <c r="I24" s="29">
        <v>49</v>
      </c>
      <c r="J24" s="29">
        <v>10</v>
      </c>
      <c r="K24" s="3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32" customFormat="1" ht="28.5" customHeight="1">
      <c r="A25" s="33" t="s">
        <v>176</v>
      </c>
      <c r="B25" s="50">
        <f t="shared" si="1"/>
        <v>1163</v>
      </c>
      <c r="C25" s="34">
        <v>63</v>
      </c>
      <c r="D25" s="34">
        <v>641</v>
      </c>
      <c r="E25" s="34">
        <v>286</v>
      </c>
      <c r="F25" s="34">
        <v>54</v>
      </c>
      <c r="G25" s="29">
        <v>40</v>
      </c>
      <c r="H25" s="29">
        <v>1</v>
      </c>
      <c r="I25" s="29">
        <v>55</v>
      </c>
      <c r="J25" s="29">
        <v>23</v>
      </c>
      <c r="K25" s="30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s="32" customFormat="1" ht="28.5" customHeight="1">
      <c r="A26" s="33" t="s">
        <v>177</v>
      </c>
      <c r="B26" s="50">
        <f t="shared" si="1"/>
        <v>1247</v>
      </c>
      <c r="C26" s="34">
        <v>79</v>
      </c>
      <c r="D26" s="34">
        <v>639</v>
      </c>
      <c r="E26" s="34">
        <v>355</v>
      </c>
      <c r="F26" s="34">
        <v>74</v>
      </c>
      <c r="G26" s="29">
        <v>27</v>
      </c>
      <c r="H26" s="29">
        <v>1</v>
      </c>
      <c r="I26" s="29">
        <v>50</v>
      </c>
      <c r="J26" s="29">
        <v>22</v>
      </c>
      <c r="K26" s="30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32" customFormat="1" ht="28.5" customHeight="1" thickBot="1">
      <c r="A27" s="93" t="s">
        <v>178</v>
      </c>
      <c r="B27" s="332">
        <f t="shared" si="1"/>
        <v>1123</v>
      </c>
      <c r="C27" s="333">
        <v>60</v>
      </c>
      <c r="D27" s="333">
        <v>524</v>
      </c>
      <c r="E27" s="333">
        <v>337</v>
      </c>
      <c r="F27" s="333">
        <v>102</v>
      </c>
      <c r="G27" s="334">
        <v>37</v>
      </c>
      <c r="H27" s="334">
        <v>0</v>
      </c>
      <c r="I27" s="334">
        <v>51</v>
      </c>
      <c r="J27" s="334">
        <v>12</v>
      </c>
      <c r="K27" s="3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11" s="44" customFormat="1" ht="15" customHeight="1">
      <c r="A28" s="41" t="s">
        <v>281</v>
      </c>
      <c r="B28" s="40"/>
      <c r="C28" s="40"/>
      <c r="D28" s="40"/>
      <c r="E28" s="40"/>
      <c r="F28" s="41" t="s">
        <v>78</v>
      </c>
      <c r="G28" s="40"/>
      <c r="H28" s="40"/>
      <c r="I28" s="40"/>
      <c r="J28" s="42"/>
      <c r="K28" s="43"/>
    </row>
    <row r="29" spans="1:10" s="44" customFormat="1" ht="15" customHeight="1">
      <c r="A29" s="41"/>
      <c r="B29" s="40"/>
      <c r="C29" s="40"/>
      <c r="D29" s="40"/>
      <c r="E29" s="40"/>
      <c r="F29" s="45" t="s">
        <v>79</v>
      </c>
      <c r="G29" s="40"/>
      <c r="H29" s="40"/>
      <c r="I29" s="40"/>
      <c r="J29" s="42"/>
    </row>
    <row r="30" ht="15.75">
      <c r="A30" s="46"/>
    </row>
    <row r="31" ht="15.75">
      <c r="G31" s="48"/>
    </row>
    <row r="32" ht="15.75">
      <c r="G32" s="47" t="s">
        <v>262</v>
      </c>
    </row>
  </sheetData>
  <sheetProtection formatCells="0" formatRows="0" insertRows="0" deleteRows="0"/>
  <mergeCells count="2">
    <mergeCell ref="A2:E2"/>
    <mergeCell ref="F2:J2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90" zoomScaleNormal="55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6.625" style="190" customWidth="1"/>
    <col min="2" max="5" width="17.625" style="190" customWidth="1"/>
    <col min="6" max="11" width="14.625" style="190" customWidth="1"/>
    <col min="12" max="12" width="9.375" style="190" customWidth="1"/>
    <col min="13" max="13" width="10.875" style="190" customWidth="1"/>
    <col min="14" max="16384" width="9.00390625" style="190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22</v>
      </c>
      <c r="L1" s="4"/>
      <c r="S1" s="4"/>
      <c r="T1" s="6"/>
      <c r="U1" s="4"/>
    </row>
    <row r="2" spans="1:11" s="170" customFormat="1" ht="24.75" customHeight="1">
      <c r="A2" s="317" t="s">
        <v>244</v>
      </c>
      <c r="B2" s="317"/>
      <c r="C2" s="317"/>
      <c r="D2" s="317"/>
      <c r="E2" s="317"/>
      <c r="F2" s="317" t="s">
        <v>21</v>
      </c>
      <c r="G2" s="317"/>
      <c r="H2" s="317"/>
      <c r="I2" s="317"/>
      <c r="J2" s="317"/>
      <c r="K2" s="317"/>
    </row>
    <row r="3" spans="1:11" s="173" customFormat="1" ht="15" customHeight="1" thickBot="1">
      <c r="A3" s="116"/>
      <c r="B3" s="171"/>
      <c r="C3" s="171"/>
      <c r="D3" s="171"/>
      <c r="E3" s="116" t="s">
        <v>237</v>
      </c>
      <c r="F3" s="172"/>
      <c r="G3" s="172"/>
      <c r="H3" s="172"/>
      <c r="I3" s="171"/>
      <c r="J3" s="318" t="s">
        <v>56</v>
      </c>
      <c r="K3" s="318"/>
    </row>
    <row r="4" spans="1:11" s="174" customFormat="1" ht="45" customHeight="1">
      <c r="A4" s="319" t="s">
        <v>180</v>
      </c>
      <c r="B4" s="313" t="s">
        <v>107</v>
      </c>
      <c r="C4" s="314"/>
      <c r="D4" s="314"/>
      <c r="E4" s="314"/>
      <c r="F4" s="315" t="s">
        <v>238</v>
      </c>
      <c r="G4" s="315"/>
      <c r="H4" s="315"/>
      <c r="I4" s="316"/>
      <c r="J4" s="322" t="s">
        <v>239</v>
      </c>
      <c r="K4" s="323"/>
    </row>
    <row r="5" spans="1:11" s="174" customFormat="1" ht="21" customHeight="1">
      <c r="A5" s="320"/>
      <c r="B5" s="175" t="s">
        <v>240</v>
      </c>
      <c r="C5" s="176" t="s">
        <v>241</v>
      </c>
      <c r="D5" s="176" t="s">
        <v>242</v>
      </c>
      <c r="E5" s="177" t="s">
        <v>243</v>
      </c>
      <c r="F5" s="178" t="s">
        <v>240</v>
      </c>
      <c r="G5" s="176" t="s">
        <v>241</v>
      </c>
      <c r="H5" s="176" t="s">
        <v>242</v>
      </c>
      <c r="I5" s="177" t="s">
        <v>243</v>
      </c>
      <c r="J5" s="176" t="s">
        <v>240</v>
      </c>
      <c r="K5" s="179" t="s">
        <v>241</v>
      </c>
    </row>
    <row r="6" spans="1:11" s="174" customFormat="1" ht="21" customHeight="1" thickBot="1">
      <c r="A6" s="321"/>
      <c r="B6" s="180" t="s">
        <v>48</v>
      </c>
      <c r="C6" s="181" t="s">
        <v>49</v>
      </c>
      <c r="D6" s="181" t="s">
        <v>50</v>
      </c>
      <c r="E6" s="182" t="s">
        <v>51</v>
      </c>
      <c r="F6" s="183" t="s">
        <v>48</v>
      </c>
      <c r="G6" s="181" t="s">
        <v>52</v>
      </c>
      <c r="H6" s="181" t="s">
        <v>53</v>
      </c>
      <c r="I6" s="182" t="s">
        <v>51</v>
      </c>
      <c r="J6" s="181" t="s">
        <v>54</v>
      </c>
      <c r="K6" s="184" t="s">
        <v>52</v>
      </c>
    </row>
    <row r="7" spans="1:11" s="37" customFormat="1" ht="27.75" customHeight="1">
      <c r="A7" s="28" t="s">
        <v>108</v>
      </c>
      <c r="B7" s="34">
        <f>SUM(F7,J7,'10-6 續1'!D7,'10-6 續1'!H7,'10-6 續2'!B7,'10-6 續2'!F7,'10-6 續2'!J7,'10-6 續3'!D7,'10-6 續3'!H7,'10-6 續4完'!B7,'10-6 續4完'!F7)</f>
        <v>33344</v>
      </c>
      <c r="C7" s="34">
        <f>SUM(G7,K7,'10-6 續1'!E7,'10-6 續1'!I7,'10-6 續2'!C7,'10-6 續2'!G7,'10-6 續2'!K7,'10-6 續3'!E7,'10-6 續3'!I7,'10-6 續4完'!C7,'10-6 續4完'!G7)</f>
        <v>1972</v>
      </c>
      <c r="D7" s="34">
        <f>SUM(H7,'10-6 續1'!B7,'10-6 續1'!F7,'10-6 續1'!J7,'10-6 續2'!D7,'10-6 續2'!H7,'10-6 續3'!B7,'10-6 續3'!F7,'10-6 續3'!J7,'10-6 續4完'!D7,'10-6 續4完'!H7)</f>
        <v>141980.2</v>
      </c>
      <c r="E7" s="34">
        <v>132843.48</v>
      </c>
      <c r="F7" s="34">
        <v>2391</v>
      </c>
      <c r="G7" s="34">
        <v>660</v>
      </c>
      <c r="H7" s="34">
        <v>114436</v>
      </c>
      <c r="I7" s="34">
        <v>91572.38</v>
      </c>
      <c r="J7" s="34">
        <v>7906</v>
      </c>
      <c r="K7" s="34">
        <v>222</v>
      </c>
    </row>
    <row r="8" spans="1:11" s="37" customFormat="1" ht="27.75" customHeight="1">
      <c r="A8" s="28" t="s">
        <v>109</v>
      </c>
      <c r="B8" s="34">
        <f>SUM(F8,J8,'10-6 續1'!D8,'10-6 續1'!H8,'10-6 續2'!B8,'10-6 續2'!F8,'10-6 續2'!J8,'10-6 續3'!D8,'10-6 續3'!H8,'10-6 續4完'!B8,'10-6 續4完'!F8)</f>
        <v>115702</v>
      </c>
      <c r="C8" s="34">
        <f>SUM(G8,K8,'10-6 續1'!E8,'10-6 續1'!I8,'10-6 續2'!C8,'10-6 續2'!G8,'10-6 續2'!K8,'10-6 續3'!E8,'10-6 續3'!I8,'10-6 續4完'!C8,'10-6 續4完'!G8)</f>
        <v>8074</v>
      </c>
      <c r="D8" s="34">
        <f>SUM(H8,'10-6 續1'!B8,'10-6 續1'!F8,'10-6 續1'!J8,'10-6 續2'!D8,'10-6 續2'!H8,'10-6 續3'!B8,'10-6 續3'!F8,'10-6 續3'!J8,'10-6 續4完'!D8,'10-6 續4完'!H8)</f>
        <v>140957.5</v>
      </c>
      <c r="E8" s="34">
        <v>133652.77</v>
      </c>
      <c r="F8" s="34">
        <v>3902</v>
      </c>
      <c r="G8" s="34">
        <v>549</v>
      </c>
      <c r="H8" s="34">
        <v>75259</v>
      </c>
      <c r="I8" s="34">
        <v>86834.88</v>
      </c>
      <c r="J8" s="34">
        <v>24351</v>
      </c>
      <c r="K8" s="34">
        <v>3518</v>
      </c>
    </row>
    <row r="9" spans="1:11" s="37" customFormat="1" ht="27.75" customHeight="1">
      <c r="A9" s="28" t="s">
        <v>110</v>
      </c>
      <c r="B9" s="34">
        <f>SUM(F9,J9,'10-6 續1'!D9,'10-6 續1'!H9,'10-6 續2'!B9,'10-6 續2'!F9,'10-6 續2'!J9,'10-6 續3'!D9,'10-6 續3'!H9,'10-6 續4完'!B9,'10-6 續4完'!F9)</f>
        <v>80714</v>
      </c>
      <c r="C9" s="34">
        <f>SUM(G9,K9,'10-6 續1'!E9,'10-6 續1'!I9,'10-6 續2'!C9,'10-6 續2'!G9,'10-6 續2'!K9,'10-6 續3'!E9,'10-6 續3'!I9,'10-6 續4完'!C9,'10-6 續4完'!G9)</f>
        <v>23180</v>
      </c>
      <c r="D9" s="34">
        <f>SUM(H9,'10-6 續1'!B9,'10-6 續1'!F9,'10-6 續1'!J9,'10-6 續2'!D9,'10-6 續2'!H9,'10-6 續3'!B9,'10-6 續3'!F9,'10-6 續3'!J9,'10-6 續4完'!D9,'10-6 續4完'!H9)</f>
        <v>135629.41</v>
      </c>
      <c r="E9" s="34">
        <v>128490.5</v>
      </c>
      <c r="F9" s="34">
        <v>4645</v>
      </c>
      <c r="G9" s="34">
        <v>397</v>
      </c>
      <c r="H9" s="34">
        <v>43585.2</v>
      </c>
      <c r="I9" s="34">
        <v>53036.21</v>
      </c>
      <c r="J9" s="34">
        <v>9272</v>
      </c>
      <c r="K9" s="34">
        <v>12394</v>
      </c>
    </row>
    <row r="10" spans="1:11" s="37" customFormat="1" ht="27.75" customHeight="1">
      <c r="A10" s="28" t="s">
        <v>111</v>
      </c>
      <c r="B10" s="34">
        <f>SUM(F10,J10,'10-6 續1'!D10,'10-6 續1'!H10,'10-6 續2'!B10,'10-6 續2'!F10,'10-6 續2'!J10,'10-6 續3'!D10,'10-6 續3'!H10,'10-6 續4完'!B10,'10-6 續4完'!F10)</f>
        <v>217556</v>
      </c>
      <c r="C10" s="34">
        <f>SUM(G10,K10,'10-6 續1'!E10,'10-6 續1'!I10,'10-6 續2'!C10,'10-6 續2'!G10,'10-6 續2'!K10,'10-6 續3'!E10,'10-6 續3'!I10,'10-6 續4完'!C10,'10-6 續4完'!G10)</f>
        <v>27250</v>
      </c>
      <c r="D10" s="34">
        <f>SUM(H10,'10-6 續1'!B10,'10-6 續1'!F10,'10-6 續1'!J10,'10-6 續2'!D10,'10-6 續2'!H10,'10-6 續3'!B10,'10-6 續3'!F10,'10-6 續3'!J10,'10-6 續4完'!D10,'10-6 續4完'!H10)</f>
        <v>144466.5</v>
      </c>
      <c r="E10" s="34">
        <v>137401.69</v>
      </c>
      <c r="F10" s="34">
        <v>5875</v>
      </c>
      <c r="G10" s="34">
        <v>431</v>
      </c>
      <c r="H10" s="34">
        <v>45562</v>
      </c>
      <c r="I10" s="34">
        <v>49388.75</v>
      </c>
      <c r="J10" s="34">
        <v>21230</v>
      </c>
      <c r="K10" s="34">
        <v>13712</v>
      </c>
    </row>
    <row r="11" spans="1:11" s="37" customFormat="1" ht="27.75" customHeight="1">
      <c r="A11" s="28" t="s">
        <v>112</v>
      </c>
      <c r="B11" s="34">
        <f>SUM(F11,J11,'10-6 續1'!D11,'10-6 續1'!H11,'10-6 續2'!B11,'10-6 續2'!F11,'10-6 續2'!J11,'10-6 續3'!D11,'10-6 續3'!H11,'10-6 續4完'!B11,'10-6 續4完'!F11)</f>
        <v>297478</v>
      </c>
      <c r="C11" s="34">
        <f>SUM(G11,K11,'10-6 續1'!E11,'10-6 續1'!I11,'10-6 續2'!C11,'10-6 續2'!G11,'10-6 續2'!K11,'10-6 續3'!E11,'10-6 續3'!I11,'10-6 續4完'!C11,'10-6 續4完'!G11)</f>
        <v>25361</v>
      </c>
      <c r="D11" s="34">
        <f>SUM(H11,'10-6 續1'!B11,'10-6 續1'!F11,'10-6 續1'!J11,'10-6 續2'!D11,'10-6 續2'!H11,'10-6 續3'!B11,'10-6 續3'!F11,'10-6 續3'!J11,'10-6 續4完'!D11,'10-6 續4完'!H11)</f>
        <v>124561.09999999999</v>
      </c>
      <c r="E11" s="34">
        <v>121749.33</v>
      </c>
      <c r="F11" s="34">
        <v>4654</v>
      </c>
      <c r="G11" s="34">
        <v>280</v>
      </c>
      <c r="H11" s="34">
        <v>28678.2</v>
      </c>
      <c r="I11" s="34">
        <v>34142.15</v>
      </c>
      <c r="J11" s="34">
        <v>32577</v>
      </c>
      <c r="K11" s="34">
        <v>11061</v>
      </c>
    </row>
    <row r="12" spans="1:11" s="37" customFormat="1" ht="27.75" customHeight="1">
      <c r="A12" s="33" t="s">
        <v>113</v>
      </c>
      <c r="B12" s="34">
        <f>SUM(F12,J12,'10-6 續1'!D12,'10-6 續1'!H12,'10-6 續2'!B12,'10-6 續2'!F12,'10-6 續2'!J12,'10-6 續3'!D12,'10-6 續3'!H12,'10-6 續4完'!B12,'10-6 續4完'!F12)</f>
        <v>129525</v>
      </c>
      <c r="C12" s="34">
        <f>SUM(G12,K12,'10-6 續1'!E12,'10-6 續1'!I12,'10-6 續2'!C12,'10-6 續2'!G12,'10-6 續2'!K12,'10-6 續3'!E12,'10-6 續3'!I12,'10-6 續4完'!C12,'10-6 續4完'!G12)</f>
        <v>26375</v>
      </c>
      <c r="D12" s="34">
        <f>SUM(H12,'10-6 續1'!B12,'10-6 續1'!F12,'10-6 續1'!J12,'10-6 續2'!D12,'10-6 續2'!H12,'10-6 續3'!B12,'10-6 續3'!F12,'10-6 續3'!J12,'10-6 續4完'!D12,'10-6 續4完'!H12)</f>
        <v>122146.9</v>
      </c>
      <c r="E12" s="34">
        <v>112967.39</v>
      </c>
      <c r="F12" s="34">
        <v>4787</v>
      </c>
      <c r="G12" s="34">
        <v>356</v>
      </c>
      <c r="H12" s="34">
        <v>43827</v>
      </c>
      <c r="I12" s="34">
        <v>38220.94</v>
      </c>
      <c r="J12" s="34">
        <v>17776</v>
      </c>
      <c r="K12" s="34">
        <v>17012</v>
      </c>
    </row>
    <row r="13" spans="1:11" s="37" customFormat="1" ht="27.75" customHeight="1">
      <c r="A13" s="33" t="s">
        <v>114</v>
      </c>
      <c r="B13" s="34">
        <f>SUM(F13,J13,'10-6 續1'!D13,'10-6 續1'!H13,'10-6 續2'!B13,'10-6 續2'!F13,'10-6 續2'!J13,'10-6 續3'!D13,'10-6 續3'!H13,'10-6 續4完'!B13,'10-6 續4完'!F13)</f>
        <v>46375</v>
      </c>
      <c r="C13" s="34">
        <f>SUM(G13,K13,'10-6 續1'!E13,'10-6 續1'!I13,'10-6 續2'!C13,'10-6 續2'!G13,'10-6 續2'!K13,'10-6 續3'!E13,'10-6 續3'!I13,'10-6 續4完'!C13,'10-6 續4完'!G13)</f>
        <v>19137</v>
      </c>
      <c r="D13" s="34">
        <f>SUM(H13,'10-6 續1'!B13,'10-6 續1'!F13,'10-6 續1'!J13,'10-6 續2'!D13,'10-6 續2'!H13,'10-6 續3'!B13,'10-6 續3'!F13,'10-6 續3'!J13,'10-6 續4完'!D13,'10-6 續4完'!H13)</f>
        <v>154107.6</v>
      </c>
      <c r="E13" s="34">
        <v>136486.77</v>
      </c>
      <c r="F13" s="34">
        <v>3710</v>
      </c>
      <c r="G13" s="34">
        <v>392</v>
      </c>
      <c r="H13" s="34">
        <v>63213.2</v>
      </c>
      <c r="I13" s="34">
        <v>52961.93</v>
      </c>
      <c r="J13" s="34">
        <v>10364</v>
      </c>
      <c r="K13" s="34">
        <v>15579</v>
      </c>
    </row>
    <row r="14" spans="1:11" s="37" customFormat="1" ht="27.75" customHeight="1">
      <c r="A14" s="38" t="s">
        <v>115</v>
      </c>
      <c r="B14" s="34">
        <f>SUM(F14,J14,'10-6 續1'!D14,'10-6 續1'!H14,'10-6 續2'!B14,'10-6 續2'!F14,'10-6 續2'!J14,'10-6 續3'!D14,'10-6 續3'!H14,'10-6 續4完'!B14,'10-6 續4完'!F14)</f>
        <v>47138</v>
      </c>
      <c r="C14" s="34">
        <f>SUM(G14,K14,'10-6 續1'!E14,'10-6 續1'!I14,'10-6 續2'!C14,'10-6 續2'!G14,'10-6 續2'!K14,'10-6 續3'!E14,'10-6 續3'!I14,'10-6 續4完'!C14,'10-6 續4完'!G14)</f>
        <v>4306</v>
      </c>
      <c r="D14" s="34">
        <f>SUM(H14,'10-6 續1'!B14,'10-6 續1'!F14,'10-6 續1'!J14,'10-6 續2'!D14,'10-6 續2'!H14,'10-6 續3'!B14,'10-6 續3'!F14,'10-6 續3'!J14,'10-6 續4完'!D14,'10-6 續4完'!H14)</f>
        <v>170018.5</v>
      </c>
      <c r="E14" s="34">
        <v>133904.57</v>
      </c>
      <c r="F14" s="34">
        <v>4422</v>
      </c>
      <c r="G14" s="34">
        <v>570</v>
      </c>
      <c r="H14" s="34">
        <v>80596.4</v>
      </c>
      <c r="I14" s="34">
        <v>61957.13</v>
      </c>
      <c r="J14" s="34">
        <v>14952</v>
      </c>
      <c r="K14" s="34">
        <v>1208</v>
      </c>
    </row>
    <row r="15" spans="1:11" s="37" customFormat="1" ht="27.75" customHeight="1">
      <c r="A15" s="38" t="s">
        <v>280</v>
      </c>
      <c r="B15" s="34">
        <f>SUM(F15,J15,'10-6 續1'!D15,'10-6 續1'!H15,'10-6 續2'!B15,'10-6 續2'!F15,'10-6 續2'!J15,'10-6 續3'!D15,'10-6 續3'!H15,'10-6 續4完'!B15,'10-6 續4完'!F15)</f>
        <v>44622</v>
      </c>
      <c r="C15" s="34">
        <f>SUM(G15,K15,'10-6 續1'!E15,'10-6 續1'!I15,'10-6 續2'!C15,'10-6 續2'!G15,'10-6 續2'!K15,'10-6 續3'!E15,'10-6 續3'!I15,'10-6 續4完'!C15,'10-6 續4完'!G15)</f>
        <v>4047</v>
      </c>
      <c r="D15" s="34">
        <f>SUM(H15,'10-6 續1'!B15,'10-6 續1'!F15,'10-6 續1'!J15,'10-6 續2'!D15,'10-6 續2'!H15,'10-6 續3'!B15,'10-6 續3'!F15,'10-6 續3'!J15,'10-6 續4完'!D15,'10-6 續4完'!H15)</f>
        <v>168240.96</v>
      </c>
      <c r="E15" s="34">
        <v>142886.63</v>
      </c>
      <c r="F15" s="34">
        <v>4352</v>
      </c>
      <c r="G15" s="34">
        <v>616</v>
      </c>
      <c r="H15" s="34">
        <v>58050.26</v>
      </c>
      <c r="I15" s="34">
        <v>65419.58</v>
      </c>
      <c r="J15" s="34">
        <v>12493</v>
      </c>
      <c r="K15" s="34">
        <v>1229</v>
      </c>
    </row>
    <row r="16" spans="1:11" s="37" customFormat="1" ht="27.75" customHeight="1">
      <c r="A16" s="28" t="s">
        <v>116</v>
      </c>
      <c r="B16" s="50">
        <f>SUM(F16,J16,'10-6 續1'!D16,'10-6 續1'!H16,'10-6 續2'!B16,'10-6 續2'!F16,'10-6 續2'!J16,'10-6 續3'!D16,'10-6 續3'!H16,'10-6 續4完'!B16,'10-6 續4完'!F16)</f>
        <v>37903</v>
      </c>
      <c r="C16" s="50">
        <f>SUM(G16,K16,'10-6 續1'!E16,'10-6 續1'!I16,'10-6 續2'!C16,'10-6 續2'!G16,'10-6 續2'!K16,'10-6 續3'!E16,'10-6 續3'!I16,'10-6 續4完'!C16,'10-6 續4完'!G16)</f>
        <v>3461</v>
      </c>
      <c r="D16" s="34">
        <f>SUM(H16,'10-6 續1'!B16,'10-6 續1'!F16,'10-6 續1'!J16,'10-6 續2'!D16,'10-6 續2'!H16,'10-6 續3'!B16,'10-6 續3'!F16,'10-6 續3'!J16,'10-6 續4完'!D16,'10-6 續4完'!H16)</f>
        <v>167002</v>
      </c>
      <c r="E16" s="34">
        <v>126997</v>
      </c>
      <c r="F16" s="34">
        <v>5294</v>
      </c>
      <c r="G16" s="34">
        <v>422</v>
      </c>
      <c r="H16" s="34">
        <v>96565</v>
      </c>
      <c r="I16" s="34">
        <v>61775</v>
      </c>
      <c r="J16" s="34">
        <v>7930</v>
      </c>
      <c r="K16" s="34">
        <v>1166</v>
      </c>
    </row>
    <row r="17" spans="1:11" s="37" customFormat="1" ht="27.75" customHeight="1">
      <c r="A17" s="33" t="s">
        <v>225</v>
      </c>
      <c r="B17" s="50">
        <f>SUM(F17,J17,'10-6 續1'!D17,'10-6 續1'!H17,'10-6 續2'!B17,'10-6 續2'!F17,'10-6 續2'!J17,'10-6 續3'!D17,'10-6 續3'!H17,'10-6 續4完'!B17,'10-6 續4完'!F17)</f>
        <v>2309</v>
      </c>
      <c r="C17" s="50">
        <f>SUM(G17,K17,'10-6 續1'!E17,'10-6 續1'!I17,'10-6 續2'!C17,'10-6 續2'!G17,'10-6 續2'!K17,'10-6 續3'!E17,'10-6 續3'!I17,'10-6 續4完'!C17,'10-6 續4完'!G17)</f>
        <v>207</v>
      </c>
      <c r="D17" s="34">
        <f>SUM(H17,'10-6 續1'!B17,'10-6 續1'!F17,'10-6 續1'!J17,'10-6 續2'!D17,'10-6 續2'!H17,'10-6 續3'!B17,'10-6 續3'!F17,'10-6 續3'!J17,'10-6 續4完'!D17,'10-6 續4完'!H17)</f>
        <v>7320</v>
      </c>
      <c r="E17" s="34">
        <v>9978</v>
      </c>
      <c r="F17" s="34">
        <v>285</v>
      </c>
      <c r="G17" s="34">
        <v>25</v>
      </c>
      <c r="H17" s="34">
        <v>2891</v>
      </c>
      <c r="I17" s="34">
        <v>4094</v>
      </c>
      <c r="J17" s="34">
        <v>609</v>
      </c>
      <c r="K17" s="34">
        <v>96</v>
      </c>
    </row>
    <row r="18" spans="1:11" s="37" customFormat="1" ht="27.75" customHeight="1">
      <c r="A18" s="33" t="s">
        <v>168</v>
      </c>
      <c r="B18" s="50">
        <f>SUM(F18,J18,'10-6 續1'!D18,'10-6 續1'!H18,'10-6 續2'!B18,'10-6 續2'!F18,'10-6 續2'!J18,'10-6 續3'!D18,'10-6 續3'!H18,'10-6 續4完'!B18,'10-6 續4完'!F18)</f>
        <v>1789</v>
      </c>
      <c r="C18" s="50">
        <f>SUM(G18,K18,'10-6 續1'!E18,'10-6 續1'!I18,'10-6 續2'!C18,'10-6 續2'!G18,'10-6 續2'!K18,'10-6 續3'!E18,'10-6 續3'!I18,'10-6 續4完'!C18,'10-6 續4完'!G18)</f>
        <v>187</v>
      </c>
      <c r="D18" s="34">
        <f>SUM(H18,'10-6 續1'!B18,'10-6 續1'!F18,'10-6 續1'!J18,'10-6 續2'!D18,'10-6 續2'!H18,'10-6 續3'!B18,'10-6 續3'!F18,'10-6 續3'!J18,'10-6 續4完'!D18,'10-6 續4完'!H18)</f>
        <v>8631</v>
      </c>
      <c r="E18" s="34">
        <v>7898</v>
      </c>
      <c r="F18" s="34">
        <v>257</v>
      </c>
      <c r="G18" s="34">
        <v>24</v>
      </c>
      <c r="H18" s="34">
        <v>6402</v>
      </c>
      <c r="I18" s="34">
        <v>4622</v>
      </c>
      <c r="J18" s="34">
        <v>600</v>
      </c>
      <c r="K18" s="34">
        <v>92</v>
      </c>
    </row>
    <row r="19" spans="1:11" s="37" customFormat="1" ht="27.75" customHeight="1">
      <c r="A19" s="33" t="s">
        <v>169</v>
      </c>
      <c r="B19" s="50">
        <f>SUM(F19,J19,'10-6 續1'!D19,'10-6 續1'!H19,'10-6 續2'!B19,'10-6 續2'!F19,'10-6 續2'!J19,'10-6 續3'!D19,'10-6 續3'!H19,'10-6 續4完'!B19,'10-6 續4完'!F19)</f>
        <v>3018</v>
      </c>
      <c r="C19" s="50">
        <f>SUM(G19,K19,'10-6 續1'!E19,'10-6 續1'!I19,'10-6 續2'!C19,'10-6 續2'!G19,'10-6 續2'!K19,'10-6 續3'!E19,'10-6 續3'!I19,'10-6 續4完'!C19,'10-6 續4完'!G19)</f>
        <v>252</v>
      </c>
      <c r="D19" s="34">
        <v>13485</v>
      </c>
      <c r="E19" s="34">
        <v>10911</v>
      </c>
      <c r="F19" s="34">
        <v>439</v>
      </c>
      <c r="G19" s="34">
        <v>41</v>
      </c>
      <c r="H19" s="34">
        <v>9375</v>
      </c>
      <c r="I19" s="34">
        <v>6749</v>
      </c>
      <c r="J19" s="34">
        <v>954</v>
      </c>
      <c r="K19" s="34">
        <v>99</v>
      </c>
    </row>
    <row r="20" spans="1:11" s="37" customFormat="1" ht="27.75" customHeight="1">
      <c r="A20" s="33" t="s">
        <v>170</v>
      </c>
      <c r="B20" s="50">
        <f>SUM(F20,J20,'10-6 續1'!D20,'10-6 續1'!H20,'10-6 續2'!B20,'10-6 續2'!F20,'10-6 續2'!J20,'10-6 續3'!D20,'10-6 續3'!H20,'10-6 續4完'!B20,'10-6 續4完'!F20)</f>
        <v>3117</v>
      </c>
      <c r="C20" s="50">
        <f>SUM(G20,K20,'10-6 續1'!E20,'10-6 續1'!I20,'10-6 續2'!C20,'10-6 續2'!G20,'10-6 續2'!K20,'10-6 續3'!E20,'10-6 續3'!I20,'10-6 續4完'!C20,'10-6 續4完'!G20)</f>
        <v>215</v>
      </c>
      <c r="D20" s="34">
        <f>SUM(H20,'10-6 續1'!B20,'10-6 續1'!F20,'10-6 續1'!J20,'10-6 續2'!D20,'10-6 續2'!H20,'10-6 續3'!B20,'10-6 續3'!F20,'10-6 續3'!J20,'10-6 續4完'!D20,'10-6 續4完'!H20)</f>
        <v>8018</v>
      </c>
      <c r="E20" s="34">
        <v>7331</v>
      </c>
      <c r="F20" s="34">
        <v>374</v>
      </c>
      <c r="G20" s="34">
        <v>30</v>
      </c>
      <c r="H20" s="34">
        <v>2759</v>
      </c>
      <c r="I20" s="34">
        <v>4051</v>
      </c>
      <c r="J20" s="34">
        <v>717</v>
      </c>
      <c r="K20" s="34">
        <v>76</v>
      </c>
    </row>
    <row r="21" spans="1:11" s="37" customFormat="1" ht="27.75" customHeight="1">
      <c r="A21" s="33" t="s">
        <v>171</v>
      </c>
      <c r="B21" s="50">
        <f>SUM(F21,J21,'10-6 續1'!D21,'10-6 續1'!H21,'10-6 續2'!B21,'10-6 續2'!F21,'10-6 續2'!J21,'10-6 續3'!D21,'10-6 續3'!H21,'10-6 續4完'!B21,'10-6 續4完'!F21)</f>
        <v>3743</v>
      </c>
      <c r="C21" s="50">
        <f>SUM(G21,K21,'10-6 續1'!E21,'10-6 續1'!I21,'10-6 續2'!C21,'10-6 續2'!G21,'10-6 續2'!K21,'10-6 續3'!E21,'10-6 續3'!I21,'10-6 續4完'!C21,'10-6 續4完'!G21)</f>
        <v>324</v>
      </c>
      <c r="D21" s="34">
        <v>17599</v>
      </c>
      <c r="E21" s="34">
        <v>13074</v>
      </c>
      <c r="F21" s="34">
        <v>380</v>
      </c>
      <c r="G21" s="34">
        <v>47</v>
      </c>
      <c r="H21" s="34">
        <v>10484</v>
      </c>
      <c r="I21" s="34">
        <v>6133</v>
      </c>
      <c r="J21" s="34">
        <v>625</v>
      </c>
      <c r="K21" s="34">
        <v>75</v>
      </c>
    </row>
    <row r="22" spans="1:11" s="37" customFormat="1" ht="27.75" customHeight="1">
      <c r="A22" s="33" t="s">
        <v>172</v>
      </c>
      <c r="B22" s="50">
        <f>SUM(F22,J22,'10-6 續1'!D22,'10-6 續1'!H22,'10-6 續2'!B22,'10-6 續2'!F22,'10-6 續2'!J22,'10-6 續3'!D22,'10-6 續3'!H22,'10-6 續4完'!B22,'10-6 續4完'!F22)</f>
        <v>3206</v>
      </c>
      <c r="C22" s="50">
        <f>SUM(G22,K22,'10-6 續1'!E22,'10-6 續1'!I22,'10-6 續2'!C22,'10-6 續2'!G22,'10-6 續2'!K22,'10-6 續3'!E22,'10-6 續3'!I22,'10-6 續4完'!C22,'10-6 續4完'!G22)</f>
        <v>316</v>
      </c>
      <c r="D22" s="34">
        <f>SUM(H22,'10-6 續1'!B22,'10-6 續1'!F22,'10-6 續1'!J22,'10-6 續2'!D22,'10-6 續2'!H22,'10-6 續3'!B22,'10-6 續3'!F22,'10-6 續3'!J22,'10-6 續4完'!D22,'10-6 續4完'!H22)</f>
        <v>25130</v>
      </c>
      <c r="E22" s="34">
        <v>8520</v>
      </c>
      <c r="F22" s="34">
        <v>481</v>
      </c>
      <c r="G22" s="34">
        <v>55</v>
      </c>
      <c r="H22" s="34">
        <v>17527</v>
      </c>
      <c r="I22" s="34">
        <v>3527</v>
      </c>
      <c r="J22" s="34">
        <v>561</v>
      </c>
      <c r="K22" s="34">
        <v>97</v>
      </c>
    </row>
    <row r="23" spans="1:11" s="37" customFormat="1" ht="27.75" customHeight="1">
      <c r="A23" s="33" t="s">
        <v>173</v>
      </c>
      <c r="B23" s="50">
        <f>SUM(F23,J23,'10-6 續1'!D23,'10-6 續1'!H23,'10-6 續2'!B23,'10-6 續2'!F23,'10-6 續2'!J23,'10-6 續3'!D23,'10-6 續3'!H23,'10-6 續4完'!B23,'10-6 續4完'!F23)</f>
        <v>3776</v>
      </c>
      <c r="C23" s="50">
        <f>SUM(G23,K23,'10-6 續1'!E23,'10-6 續1'!I23,'10-6 續2'!C23,'10-6 續2'!G23,'10-6 續2'!K23,'10-6 續3'!E23,'10-6 續3'!I23,'10-6 續4完'!C23,'10-6 續4完'!G23)</f>
        <v>276</v>
      </c>
      <c r="D23" s="34">
        <f>SUM(H23,'10-6 續1'!B23,'10-6 續1'!F23,'10-6 續1'!J23,'10-6 續2'!D23,'10-6 續2'!H23,'10-6 續3'!B23,'10-6 續3'!F23,'10-6 續3'!J23,'10-6 續4完'!D23,'10-6 續4完'!H23)</f>
        <v>9845</v>
      </c>
      <c r="E23" s="34">
        <v>9753</v>
      </c>
      <c r="F23" s="34">
        <v>559</v>
      </c>
      <c r="G23" s="34">
        <v>28</v>
      </c>
      <c r="H23" s="34">
        <v>4498</v>
      </c>
      <c r="I23" s="34">
        <v>2607</v>
      </c>
      <c r="J23" s="34">
        <v>582</v>
      </c>
      <c r="K23" s="34">
        <v>84</v>
      </c>
    </row>
    <row r="24" spans="1:11" s="37" customFormat="1" ht="27.75" customHeight="1">
      <c r="A24" s="33" t="s">
        <v>174</v>
      </c>
      <c r="B24" s="50">
        <f>SUM(F24,J24,'10-6 續1'!D24,'10-6 續1'!H24,'10-6 續2'!B24,'10-6 續2'!F24,'10-6 續2'!J24,'10-6 續3'!D24,'10-6 續3'!H24,'10-6 續4完'!B24,'10-6 續4完'!F24)</f>
        <v>4116</v>
      </c>
      <c r="C24" s="50">
        <f>SUM(G24,K24,'10-6 續1'!E24,'10-6 續1'!I24,'10-6 續2'!C24,'10-6 續2'!G24,'10-6 續2'!K24,'10-6 續3'!E24,'10-6 續3'!I24,'10-6 續4完'!C24,'10-6 續4完'!G24)</f>
        <v>360</v>
      </c>
      <c r="D24" s="34">
        <v>13445</v>
      </c>
      <c r="E24" s="34">
        <v>11189</v>
      </c>
      <c r="F24" s="34">
        <v>592</v>
      </c>
      <c r="G24" s="34">
        <v>37</v>
      </c>
      <c r="H24" s="34">
        <v>5322</v>
      </c>
      <c r="I24" s="34">
        <v>5115</v>
      </c>
      <c r="J24" s="34">
        <v>829</v>
      </c>
      <c r="K24" s="34">
        <v>106</v>
      </c>
    </row>
    <row r="25" spans="1:11" s="37" customFormat="1" ht="27.75" customHeight="1">
      <c r="A25" s="33" t="s">
        <v>175</v>
      </c>
      <c r="B25" s="50">
        <f>SUM(F25,J25,'10-6 續1'!D25,'10-6 續1'!H25,'10-6 續2'!B25,'10-6 續2'!F25,'10-6 續2'!J25,'10-6 續3'!D25,'10-6 續3'!H25,'10-6 續4完'!B25,'10-6 續4完'!F25)</f>
        <v>3071</v>
      </c>
      <c r="C25" s="50">
        <f>SUM(G25,K25,'10-6 續1'!E25,'10-6 續1'!I25,'10-6 續2'!C25,'10-6 續2'!G25,'10-6 續2'!K25,'10-6 續3'!E25,'10-6 續3'!I25,'10-6 續4完'!C25,'10-6 續4完'!G25)</f>
        <v>287</v>
      </c>
      <c r="D25" s="34">
        <f>SUM(H25,'10-6 續1'!B25,'10-6 續1'!F25,'10-6 續1'!J25,'10-6 續2'!D25,'10-6 續2'!H25,'10-6 續3'!B25,'10-6 續3'!F25,'10-6 續3'!J25,'10-6 續4完'!D25,'10-6 續4完'!H25)</f>
        <v>17169</v>
      </c>
      <c r="E25" s="34">
        <v>14806</v>
      </c>
      <c r="F25" s="34">
        <v>429</v>
      </c>
      <c r="G25" s="34">
        <v>32</v>
      </c>
      <c r="H25" s="34">
        <v>10152</v>
      </c>
      <c r="I25" s="34">
        <v>8728</v>
      </c>
      <c r="J25" s="34">
        <v>525</v>
      </c>
      <c r="K25" s="34">
        <v>61</v>
      </c>
    </row>
    <row r="26" spans="1:11" s="37" customFormat="1" ht="27.75" customHeight="1">
      <c r="A26" s="33" t="s">
        <v>176</v>
      </c>
      <c r="B26" s="50">
        <f>SUM(F26,J26,'10-6 續1'!D26,'10-6 續1'!H26,'10-6 續2'!B26,'10-6 續2'!F26,'10-6 續2'!J26,'10-6 續3'!D26,'10-6 續3'!H26,'10-6 續4完'!B26,'10-6 續4完'!F26)</f>
        <v>3354</v>
      </c>
      <c r="C26" s="50">
        <f>SUM(G26,K26,'10-6 續1'!E26,'10-6 續1'!I26,'10-6 續2'!C26,'10-6 續2'!G26,'10-6 續2'!K26,'10-6 續3'!E26,'10-6 續3'!I26,'10-6 續4完'!C26,'10-6 續4完'!G26)</f>
        <v>338</v>
      </c>
      <c r="D26" s="34">
        <f>SUM(H26,'10-6 續1'!B26,'10-6 續1'!F26,'10-6 續1'!J26,'10-6 續2'!D26,'10-6 續2'!H26,'10-6 續3'!B26,'10-6 續3'!F26,'10-6 續3'!J26,'10-6 續4完'!D26,'10-6 續4完'!H26)</f>
        <v>18438</v>
      </c>
      <c r="E26" s="34">
        <v>9090</v>
      </c>
      <c r="F26" s="34">
        <v>482</v>
      </c>
      <c r="G26" s="34">
        <v>44</v>
      </c>
      <c r="H26" s="34">
        <v>12335</v>
      </c>
      <c r="I26" s="34">
        <v>3624</v>
      </c>
      <c r="J26" s="34">
        <v>687</v>
      </c>
      <c r="K26" s="34">
        <v>93</v>
      </c>
    </row>
    <row r="27" spans="1:11" s="37" customFormat="1" ht="27.75" customHeight="1">
      <c r="A27" s="33" t="s">
        <v>177</v>
      </c>
      <c r="B27" s="50">
        <f>SUM(F27,J27,'10-6 續1'!D27,'10-6 續1'!H27,'10-6 續2'!B27,'10-6 續2'!F27,'10-6 續2'!J27,'10-6 續3'!D27,'10-6 續3'!H27,'10-6 續4完'!B27,'10-6 續4完'!F27)</f>
        <v>3088</v>
      </c>
      <c r="C27" s="50">
        <f>SUM(G27,K27,'10-6 續1'!E27,'10-6 續1'!I27,'10-6 續2'!C27,'10-6 續2'!G27,'10-6 續2'!K27,'10-6 續3'!E27,'10-6 續3'!I27,'10-6 續4完'!C27,'10-6 續4完'!G27)</f>
        <v>360</v>
      </c>
      <c r="D27" s="34">
        <f>SUM(H27,'10-6 續1'!B27,'10-6 續1'!F27,'10-6 續1'!J27,'10-6 續2'!D27,'10-6 續2'!H27,'10-6 續3'!B27,'10-6 續3'!F27,'10-6 續3'!J27,'10-6 續4完'!D27,'10-6 續4完'!H27)</f>
        <v>15933</v>
      </c>
      <c r="E27" s="34">
        <v>11177</v>
      </c>
      <c r="F27" s="34">
        <v>500</v>
      </c>
      <c r="G27" s="34">
        <v>37</v>
      </c>
      <c r="H27" s="34">
        <v>8540</v>
      </c>
      <c r="I27" s="34">
        <v>6757</v>
      </c>
      <c r="J27" s="34">
        <v>582</v>
      </c>
      <c r="K27" s="34">
        <v>146</v>
      </c>
    </row>
    <row r="28" spans="1:11" s="37" customFormat="1" ht="27.75" customHeight="1">
      <c r="A28" s="33" t="s">
        <v>178</v>
      </c>
      <c r="B28" s="50">
        <f>SUM(F28,J28,'10-6 續1'!D28,'10-6 續1'!H28,'10-6 續2'!B28,'10-6 續2'!F28,'10-6 續2'!J28,'10-6 續3'!D28,'10-6 續3'!H28,'10-6 續4完'!B28,'10-6 續4完'!F28)</f>
        <v>3316</v>
      </c>
      <c r="C28" s="50">
        <f>SUM(G28,K28,'10-6 續1'!E28,'10-6 續1'!I28,'10-6 續2'!C28,'10-6 續2'!G28,'10-6 續2'!K28,'10-6 續3'!E28,'10-6 續3'!I28,'10-6 續4完'!C28,'10-6 續4完'!G28)</f>
        <v>339</v>
      </c>
      <c r="D28" s="34">
        <f>SUM(H28,'10-6 續1'!B28,'10-6 續1'!F28,'10-6 續1'!J28,'10-6 續2'!D28,'10-6 續2'!H28,'10-6 續3'!B28,'10-6 續3'!F28,'10-6 續3'!J28,'10-6 續4完'!D28,'10-6 續4完'!H28)</f>
        <v>11991</v>
      </c>
      <c r="E28" s="34">
        <v>13271</v>
      </c>
      <c r="F28" s="34">
        <v>516</v>
      </c>
      <c r="G28" s="34">
        <v>22</v>
      </c>
      <c r="H28" s="34">
        <v>6281</v>
      </c>
      <c r="I28" s="34">
        <v>5768</v>
      </c>
      <c r="J28" s="34">
        <v>659</v>
      </c>
      <c r="K28" s="34">
        <v>141</v>
      </c>
    </row>
    <row r="29" spans="1:11" s="188" customFormat="1" ht="3" customHeight="1" thickBot="1">
      <c r="A29" s="185"/>
      <c r="B29" s="186"/>
      <c r="C29" s="186"/>
      <c r="D29" s="186"/>
      <c r="E29" s="187"/>
      <c r="F29" s="187"/>
      <c r="G29" s="187"/>
      <c r="H29" s="187"/>
      <c r="I29" s="187"/>
      <c r="J29" s="187"/>
      <c r="K29" s="187"/>
    </row>
    <row r="30" spans="1:21" s="97" customFormat="1" ht="15" customHeight="1">
      <c r="A30" s="189" t="s">
        <v>179</v>
      </c>
      <c r="B30" s="95"/>
      <c r="C30" s="95"/>
      <c r="D30" s="95"/>
      <c r="E30" s="95"/>
      <c r="F30" s="41" t="s">
        <v>71</v>
      </c>
      <c r="G30" s="95"/>
      <c r="H30" s="95"/>
      <c r="I30" s="189"/>
      <c r="J30" s="189"/>
      <c r="K30" s="41"/>
      <c r="L30" s="96"/>
      <c r="S30" s="96"/>
      <c r="T30" s="96"/>
      <c r="U30" s="96"/>
    </row>
  </sheetData>
  <sheetProtection formatCells="0" formatRows="0" insertRows="0" deleteRows="0"/>
  <mergeCells count="7">
    <mergeCell ref="B4:E4"/>
    <mergeCell ref="F4:I4"/>
    <mergeCell ref="A2:E2"/>
    <mergeCell ref="F2:K2"/>
    <mergeCell ref="J3:K3"/>
    <mergeCell ref="A4:A6"/>
    <mergeCell ref="J4:K4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85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6.625" style="190" customWidth="1"/>
    <col min="2" max="5" width="17.625" style="190" customWidth="1"/>
    <col min="6" max="11" width="14.625" style="190" customWidth="1"/>
    <col min="12" max="16384" width="9.00390625" style="190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23</v>
      </c>
      <c r="L1" s="4"/>
      <c r="S1" s="4"/>
      <c r="T1" s="6"/>
      <c r="U1" s="4"/>
    </row>
    <row r="2" spans="1:11" s="170" customFormat="1" ht="24.75" customHeight="1">
      <c r="A2" s="324" t="s">
        <v>247</v>
      </c>
      <c r="B2" s="324"/>
      <c r="C2" s="324"/>
      <c r="D2" s="324"/>
      <c r="E2" s="324"/>
      <c r="F2" s="317" t="s">
        <v>55</v>
      </c>
      <c r="G2" s="317"/>
      <c r="H2" s="317"/>
      <c r="I2" s="317"/>
      <c r="J2" s="317"/>
      <c r="K2" s="317"/>
    </row>
    <row r="3" spans="1:11" s="173" customFormat="1" ht="15" customHeight="1" thickBot="1">
      <c r="A3" s="171"/>
      <c r="B3" s="171"/>
      <c r="C3" s="171"/>
      <c r="D3" s="171"/>
      <c r="E3" s="116" t="s">
        <v>237</v>
      </c>
      <c r="F3" s="116"/>
      <c r="G3" s="116"/>
      <c r="H3" s="116"/>
      <c r="I3" s="171"/>
      <c r="J3" s="318" t="s">
        <v>56</v>
      </c>
      <c r="K3" s="318"/>
    </row>
    <row r="4" spans="1:11" s="174" customFormat="1" ht="45" customHeight="1">
      <c r="A4" s="319" t="s">
        <v>180</v>
      </c>
      <c r="B4" s="315" t="s">
        <v>239</v>
      </c>
      <c r="C4" s="325"/>
      <c r="D4" s="322" t="s">
        <v>245</v>
      </c>
      <c r="E4" s="323"/>
      <c r="F4" s="315" t="s">
        <v>26</v>
      </c>
      <c r="G4" s="325"/>
      <c r="H4" s="322" t="s">
        <v>246</v>
      </c>
      <c r="I4" s="323"/>
      <c r="J4" s="323"/>
      <c r="K4" s="326"/>
    </row>
    <row r="5" spans="1:11" s="174" customFormat="1" ht="21" customHeight="1">
      <c r="A5" s="320"/>
      <c r="B5" s="208" t="s">
        <v>242</v>
      </c>
      <c r="C5" s="209" t="s">
        <v>243</v>
      </c>
      <c r="D5" s="208" t="s">
        <v>240</v>
      </c>
      <c r="E5" s="210" t="s">
        <v>241</v>
      </c>
      <c r="F5" s="208" t="s">
        <v>242</v>
      </c>
      <c r="G5" s="209" t="s">
        <v>243</v>
      </c>
      <c r="H5" s="177" t="s">
        <v>240</v>
      </c>
      <c r="I5" s="209" t="s">
        <v>241</v>
      </c>
      <c r="J5" s="209" t="s">
        <v>242</v>
      </c>
      <c r="K5" s="211" t="s">
        <v>243</v>
      </c>
    </row>
    <row r="6" spans="1:11" s="174" customFormat="1" ht="21" customHeight="1" thickBot="1">
      <c r="A6" s="321"/>
      <c r="B6" s="180" t="s">
        <v>50</v>
      </c>
      <c r="C6" s="182" t="s">
        <v>51</v>
      </c>
      <c r="D6" s="181" t="s">
        <v>48</v>
      </c>
      <c r="E6" s="181" t="s">
        <v>49</v>
      </c>
      <c r="F6" s="183" t="s">
        <v>53</v>
      </c>
      <c r="G6" s="182" t="s">
        <v>51</v>
      </c>
      <c r="H6" s="181" t="s">
        <v>54</v>
      </c>
      <c r="I6" s="181" t="s">
        <v>52</v>
      </c>
      <c r="J6" s="181" t="s">
        <v>53</v>
      </c>
      <c r="K6" s="201" t="s">
        <v>51</v>
      </c>
    </row>
    <row r="7" spans="1:11" s="37" customFormat="1" ht="28.5" customHeight="1">
      <c r="A7" s="28" t="s">
        <v>108</v>
      </c>
      <c r="B7" s="34">
        <v>3818.2</v>
      </c>
      <c r="C7" s="34">
        <v>14056.53</v>
      </c>
      <c r="D7" s="34">
        <v>14481</v>
      </c>
      <c r="E7" s="34">
        <v>1060</v>
      </c>
      <c r="F7" s="34">
        <v>22568</v>
      </c>
      <c r="G7" s="34">
        <v>24318.04</v>
      </c>
      <c r="H7" s="34">
        <v>2787</v>
      </c>
      <c r="I7" s="34">
        <v>16</v>
      </c>
      <c r="J7" s="34">
        <v>108</v>
      </c>
      <c r="K7" s="34">
        <v>72</v>
      </c>
    </row>
    <row r="8" spans="1:11" s="37" customFormat="1" ht="28.5" customHeight="1">
      <c r="A8" s="28" t="s">
        <v>109</v>
      </c>
      <c r="B8" s="34">
        <v>18895</v>
      </c>
      <c r="C8" s="34">
        <v>13533.84</v>
      </c>
      <c r="D8" s="34">
        <v>81676</v>
      </c>
      <c r="E8" s="34">
        <v>3960</v>
      </c>
      <c r="F8" s="34">
        <v>43381.5</v>
      </c>
      <c r="G8" s="34">
        <v>31729.41</v>
      </c>
      <c r="H8" s="34">
        <v>3039</v>
      </c>
      <c r="I8" s="34">
        <v>20</v>
      </c>
      <c r="J8" s="34">
        <v>99</v>
      </c>
      <c r="K8" s="34">
        <v>84.65</v>
      </c>
    </row>
    <row r="9" spans="1:11" s="37" customFormat="1" ht="28.5" customHeight="1">
      <c r="A9" s="28" t="s">
        <v>110</v>
      </c>
      <c r="B9" s="34">
        <v>29991.2</v>
      </c>
      <c r="C9" s="34">
        <v>25574.63</v>
      </c>
      <c r="D9" s="34">
        <v>61177</v>
      </c>
      <c r="E9" s="34">
        <v>10314</v>
      </c>
      <c r="F9" s="34">
        <v>56982.01</v>
      </c>
      <c r="G9" s="34">
        <v>45113.72</v>
      </c>
      <c r="H9" s="34">
        <v>2808</v>
      </c>
      <c r="I9" s="34">
        <v>35</v>
      </c>
      <c r="J9" s="34">
        <v>173.6</v>
      </c>
      <c r="K9" s="34">
        <v>114.8</v>
      </c>
    </row>
    <row r="10" spans="1:11" s="37" customFormat="1" ht="28.5" customHeight="1">
      <c r="A10" s="28" t="s">
        <v>111</v>
      </c>
      <c r="B10" s="34">
        <v>35332.8</v>
      </c>
      <c r="C10" s="34">
        <v>27022.5</v>
      </c>
      <c r="D10" s="34">
        <v>183765</v>
      </c>
      <c r="E10" s="34">
        <v>13000</v>
      </c>
      <c r="F10" s="34">
        <v>60302.5</v>
      </c>
      <c r="G10" s="34">
        <v>57681.94</v>
      </c>
      <c r="H10" s="34">
        <v>3202</v>
      </c>
      <c r="I10" s="34">
        <v>59</v>
      </c>
      <c r="J10" s="34">
        <v>184.2</v>
      </c>
      <c r="K10" s="34">
        <v>103.5</v>
      </c>
    </row>
    <row r="11" spans="1:11" s="37" customFormat="1" ht="28.5" customHeight="1">
      <c r="A11" s="28" t="s">
        <v>112</v>
      </c>
      <c r="B11" s="34">
        <v>27967.7</v>
      </c>
      <c r="C11" s="34">
        <v>24360.46</v>
      </c>
      <c r="D11" s="34">
        <v>253858</v>
      </c>
      <c r="E11" s="34">
        <v>13792</v>
      </c>
      <c r="F11" s="34">
        <v>60728.5</v>
      </c>
      <c r="G11" s="34">
        <v>56518.87</v>
      </c>
      <c r="H11" s="34">
        <v>3313</v>
      </c>
      <c r="I11" s="34">
        <v>122</v>
      </c>
      <c r="J11" s="34">
        <v>682.2</v>
      </c>
      <c r="K11" s="34">
        <v>363.3</v>
      </c>
    </row>
    <row r="12" spans="1:11" s="37" customFormat="1" ht="28.5" customHeight="1">
      <c r="A12" s="33" t="s">
        <v>113</v>
      </c>
      <c r="B12" s="34">
        <v>30615.8</v>
      </c>
      <c r="C12" s="34">
        <v>27516.26</v>
      </c>
      <c r="D12" s="34">
        <v>99721</v>
      </c>
      <c r="E12" s="34">
        <v>8835</v>
      </c>
      <c r="F12" s="34">
        <v>41219</v>
      </c>
      <c r="G12" s="34">
        <v>41043.06</v>
      </c>
      <c r="H12" s="34">
        <v>3435</v>
      </c>
      <c r="I12" s="34">
        <v>106</v>
      </c>
      <c r="J12" s="34">
        <v>489.9</v>
      </c>
      <c r="K12" s="34">
        <v>693.28</v>
      </c>
    </row>
    <row r="13" spans="1:11" s="37" customFormat="1" ht="28.5" customHeight="1">
      <c r="A13" s="33" t="s">
        <v>114</v>
      </c>
      <c r="B13" s="34">
        <v>30458</v>
      </c>
      <c r="C13" s="34">
        <v>28164.42</v>
      </c>
      <c r="D13" s="34">
        <v>24191</v>
      </c>
      <c r="E13" s="34">
        <v>3020</v>
      </c>
      <c r="F13" s="34">
        <v>52541.5</v>
      </c>
      <c r="G13" s="34">
        <v>48223.9</v>
      </c>
      <c r="H13" s="34">
        <v>4225</v>
      </c>
      <c r="I13" s="34">
        <v>78</v>
      </c>
      <c r="J13" s="34">
        <v>1071.9</v>
      </c>
      <c r="K13" s="34">
        <v>1059.15</v>
      </c>
    </row>
    <row r="14" spans="1:11" s="37" customFormat="1" ht="28.5" customHeight="1">
      <c r="A14" s="38" t="s">
        <v>115</v>
      </c>
      <c r="B14" s="34">
        <v>32177.4</v>
      </c>
      <c r="C14" s="34">
        <v>13870.85</v>
      </c>
      <c r="D14" s="34">
        <v>20033</v>
      </c>
      <c r="E14" s="34">
        <v>2391</v>
      </c>
      <c r="F14" s="34">
        <v>52802</v>
      </c>
      <c r="G14" s="34">
        <v>53463.05</v>
      </c>
      <c r="H14" s="34">
        <v>4418</v>
      </c>
      <c r="I14" s="34">
        <v>102</v>
      </c>
      <c r="J14" s="34">
        <v>614.7</v>
      </c>
      <c r="K14" s="34">
        <v>494.76</v>
      </c>
    </row>
    <row r="15" spans="1:11" s="37" customFormat="1" ht="28.5" customHeight="1">
      <c r="A15" s="38" t="s">
        <v>280</v>
      </c>
      <c r="B15" s="34">
        <v>33758.4</v>
      </c>
      <c r="C15" s="34">
        <v>12232.16</v>
      </c>
      <c r="D15" s="34">
        <v>19715</v>
      </c>
      <c r="E15" s="34">
        <v>2095</v>
      </c>
      <c r="F15" s="34">
        <v>66508.5</v>
      </c>
      <c r="G15" s="34">
        <v>58438.76</v>
      </c>
      <c r="H15" s="34">
        <v>4621</v>
      </c>
      <c r="I15" s="34">
        <v>45</v>
      </c>
      <c r="J15" s="34">
        <v>856.8</v>
      </c>
      <c r="K15" s="34">
        <v>936.2</v>
      </c>
    </row>
    <row r="16" spans="1:11" s="37" customFormat="1" ht="28.5" customHeight="1">
      <c r="A16" s="28" t="s">
        <v>116</v>
      </c>
      <c r="B16" s="34">
        <v>12855</v>
      </c>
      <c r="C16" s="34">
        <v>12847</v>
      </c>
      <c r="D16" s="34">
        <v>14778</v>
      </c>
      <c r="E16" s="34">
        <v>1733</v>
      </c>
      <c r="F16" s="34">
        <v>46985</v>
      </c>
      <c r="G16" s="34">
        <v>44880</v>
      </c>
      <c r="H16" s="34">
        <v>6268</v>
      </c>
      <c r="I16" s="34">
        <v>81</v>
      </c>
      <c r="J16" s="34">
        <v>1677</v>
      </c>
      <c r="K16" s="34">
        <v>1367</v>
      </c>
    </row>
    <row r="17" spans="1:11" s="37" customFormat="1" ht="28.5" customHeight="1">
      <c r="A17" s="33" t="s">
        <v>225</v>
      </c>
      <c r="B17" s="34">
        <v>603</v>
      </c>
      <c r="C17" s="34">
        <v>748</v>
      </c>
      <c r="D17" s="34">
        <v>914</v>
      </c>
      <c r="E17" s="34">
        <v>73</v>
      </c>
      <c r="F17" s="34">
        <v>2103</v>
      </c>
      <c r="G17" s="34">
        <v>4762</v>
      </c>
      <c r="H17" s="34">
        <v>383</v>
      </c>
      <c r="I17" s="34">
        <v>6</v>
      </c>
      <c r="J17" s="34">
        <v>18</v>
      </c>
      <c r="K17" s="34">
        <v>15</v>
      </c>
    </row>
    <row r="18" spans="1:11" s="37" customFormat="1" ht="28.5" customHeight="1">
      <c r="A18" s="33" t="s">
        <v>168</v>
      </c>
      <c r="B18" s="34">
        <v>943</v>
      </c>
      <c r="C18" s="34">
        <v>406</v>
      </c>
      <c r="D18" s="34">
        <v>380</v>
      </c>
      <c r="E18" s="34">
        <v>66</v>
      </c>
      <c r="F18" s="34">
        <v>1031</v>
      </c>
      <c r="G18" s="34">
        <v>2546</v>
      </c>
      <c r="H18" s="34">
        <v>234</v>
      </c>
      <c r="I18" s="34">
        <v>2</v>
      </c>
      <c r="J18" s="34">
        <v>15</v>
      </c>
      <c r="K18" s="34">
        <v>9</v>
      </c>
    </row>
    <row r="19" spans="1:11" s="37" customFormat="1" ht="28.5" customHeight="1">
      <c r="A19" s="33" t="s">
        <v>169</v>
      </c>
      <c r="B19" s="34">
        <v>1902</v>
      </c>
      <c r="C19" s="34">
        <v>1372</v>
      </c>
      <c r="D19" s="34">
        <v>765</v>
      </c>
      <c r="E19" s="34">
        <v>106</v>
      </c>
      <c r="F19" s="34">
        <v>1883</v>
      </c>
      <c r="G19" s="34">
        <v>2464</v>
      </c>
      <c r="H19" s="34">
        <v>400</v>
      </c>
      <c r="I19" s="34">
        <v>2</v>
      </c>
      <c r="J19" s="34">
        <v>6</v>
      </c>
      <c r="K19" s="34">
        <v>9</v>
      </c>
    </row>
    <row r="20" spans="1:11" s="37" customFormat="1" ht="28.5" customHeight="1">
      <c r="A20" s="33" t="s">
        <v>170</v>
      </c>
      <c r="B20" s="34">
        <v>750</v>
      </c>
      <c r="C20" s="34">
        <v>945</v>
      </c>
      <c r="D20" s="34">
        <v>932</v>
      </c>
      <c r="E20" s="34">
        <v>106</v>
      </c>
      <c r="F20" s="34">
        <v>3281</v>
      </c>
      <c r="G20" s="34">
        <v>2136</v>
      </c>
      <c r="H20" s="34">
        <v>536</v>
      </c>
      <c r="I20" s="34">
        <v>1</v>
      </c>
      <c r="J20" s="34">
        <v>3</v>
      </c>
      <c r="K20" s="34">
        <v>3</v>
      </c>
    </row>
    <row r="21" spans="1:11" s="37" customFormat="1" ht="28.5" customHeight="1">
      <c r="A21" s="33" t="s">
        <v>171</v>
      </c>
      <c r="B21" s="34">
        <v>1356</v>
      </c>
      <c r="C21" s="34">
        <v>1223</v>
      </c>
      <c r="D21" s="34">
        <v>1710</v>
      </c>
      <c r="E21" s="34">
        <v>192</v>
      </c>
      <c r="F21" s="34">
        <v>4853</v>
      </c>
      <c r="G21" s="34">
        <v>3961</v>
      </c>
      <c r="H21" s="34">
        <v>610</v>
      </c>
      <c r="I21" s="34">
        <v>6</v>
      </c>
      <c r="J21" s="34">
        <v>87</v>
      </c>
      <c r="K21" s="34">
        <v>6</v>
      </c>
    </row>
    <row r="22" spans="1:11" s="37" customFormat="1" ht="28.5" customHeight="1">
      <c r="A22" s="33" t="s">
        <v>172</v>
      </c>
      <c r="B22" s="34">
        <v>1194</v>
      </c>
      <c r="C22" s="34">
        <v>713</v>
      </c>
      <c r="D22" s="34">
        <v>1344</v>
      </c>
      <c r="E22" s="34">
        <v>155</v>
      </c>
      <c r="F22" s="34">
        <v>4928</v>
      </c>
      <c r="G22" s="34">
        <v>3889</v>
      </c>
      <c r="H22" s="34">
        <v>550</v>
      </c>
      <c r="I22" s="34">
        <v>4</v>
      </c>
      <c r="J22" s="34">
        <v>21</v>
      </c>
      <c r="K22" s="34">
        <v>84</v>
      </c>
    </row>
    <row r="23" spans="1:11" s="37" customFormat="1" ht="28.5" customHeight="1">
      <c r="A23" s="33" t="s">
        <v>173</v>
      </c>
      <c r="B23" s="34">
        <v>815</v>
      </c>
      <c r="C23" s="34">
        <v>2322</v>
      </c>
      <c r="D23" s="34">
        <v>1740</v>
      </c>
      <c r="E23" s="34">
        <v>155</v>
      </c>
      <c r="F23" s="34">
        <v>4287</v>
      </c>
      <c r="G23" s="34">
        <v>3948</v>
      </c>
      <c r="H23" s="34">
        <v>625</v>
      </c>
      <c r="I23" s="34">
        <v>8</v>
      </c>
      <c r="J23" s="34">
        <v>240</v>
      </c>
      <c r="K23" s="34">
        <v>48</v>
      </c>
    </row>
    <row r="24" spans="1:11" s="37" customFormat="1" ht="28.5" customHeight="1">
      <c r="A24" s="33" t="s">
        <v>174</v>
      </c>
      <c r="B24" s="34">
        <v>964</v>
      </c>
      <c r="C24" s="34">
        <v>951</v>
      </c>
      <c r="D24" s="34">
        <v>1819</v>
      </c>
      <c r="E24" s="34">
        <v>202</v>
      </c>
      <c r="F24" s="34">
        <v>6442</v>
      </c>
      <c r="G24" s="34">
        <v>4645</v>
      </c>
      <c r="H24" s="34">
        <v>566</v>
      </c>
      <c r="I24" s="34">
        <v>10</v>
      </c>
      <c r="J24" s="34">
        <v>348</v>
      </c>
      <c r="K24" s="34">
        <v>186</v>
      </c>
    </row>
    <row r="25" spans="1:11" s="37" customFormat="1" ht="28.5" customHeight="1">
      <c r="A25" s="33" t="s">
        <v>175</v>
      </c>
      <c r="B25" s="34">
        <v>617</v>
      </c>
      <c r="C25" s="34">
        <v>1411</v>
      </c>
      <c r="D25" s="34">
        <v>1454</v>
      </c>
      <c r="E25" s="34">
        <v>176</v>
      </c>
      <c r="F25" s="34">
        <v>4754</v>
      </c>
      <c r="G25" s="34">
        <v>4410</v>
      </c>
      <c r="H25" s="34">
        <v>485</v>
      </c>
      <c r="I25" s="34">
        <v>13</v>
      </c>
      <c r="J25" s="34">
        <v>366</v>
      </c>
      <c r="K25" s="34">
        <v>45</v>
      </c>
    </row>
    <row r="26" spans="1:11" s="37" customFormat="1" ht="28.5" customHeight="1">
      <c r="A26" s="33" t="s">
        <v>176</v>
      </c>
      <c r="B26" s="34">
        <v>694</v>
      </c>
      <c r="C26" s="34">
        <v>754</v>
      </c>
      <c r="D26" s="34">
        <v>1462</v>
      </c>
      <c r="E26" s="34">
        <v>192</v>
      </c>
      <c r="F26" s="34">
        <v>5013</v>
      </c>
      <c r="G26" s="34">
        <v>4175</v>
      </c>
      <c r="H26" s="34">
        <v>564</v>
      </c>
      <c r="I26" s="34">
        <v>6</v>
      </c>
      <c r="J26" s="34">
        <v>231</v>
      </c>
      <c r="K26" s="34">
        <v>489</v>
      </c>
    </row>
    <row r="27" spans="1:11" s="37" customFormat="1" ht="28.5" customHeight="1">
      <c r="A27" s="33" t="s">
        <v>177</v>
      </c>
      <c r="B27" s="34">
        <v>1389</v>
      </c>
      <c r="C27" s="34">
        <v>909</v>
      </c>
      <c r="D27" s="34">
        <v>1207</v>
      </c>
      <c r="E27" s="34">
        <v>147</v>
      </c>
      <c r="F27" s="34">
        <v>4494</v>
      </c>
      <c r="G27" s="34">
        <v>3115</v>
      </c>
      <c r="H27" s="34">
        <v>632</v>
      </c>
      <c r="I27" s="34">
        <v>15</v>
      </c>
      <c r="J27" s="34">
        <v>300</v>
      </c>
      <c r="K27" s="34">
        <v>38</v>
      </c>
    </row>
    <row r="28" spans="1:11" s="37" customFormat="1" ht="28.5" customHeight="1">
      <c r="A28" s="33" t="s">
        <v>178</v>
      </c>
      <c r="B28" s="34">
        <v>1628</v>
      </c>
      <c r="C28" s="34">
        <v>1091</v>
      </c>
      <c r="D28" s="34">
        <v>1051</v>
      </c>
      <c r="E28" s="34">
        <v>163</v>
      </c>
      <c r="F28" s="34">
        <v>3920</v>
      </c>
      <c r="G28" s="34">
        <v>4828</v>
      </c>
      <c r="H28" s="34">
        <v>683</v>
      </c>
      <c r="I28" s="34">
        <v>8</v>
      </c>
      <c r="J28" s="34">
        <v>42</v>
      </c>
      <c r="K28" s="34">
        <v>435</v>
      </c>
    </row>
    <row r="29" spans="1:11" s="37" customFormat="1" ht="3" customHeight="1" thickBot="1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</sheetData>
  <sheetProtection formatCells="0" formatRows="0" insertRows="0" deleteRows="0"/>
  <mergeCells count="8">
    <mergeCell ref="A2:E2"/>
    <mergeCell ref="F2:K2"/>
    <mergeCell ref="J3:K3"/>
    <mergeCell ref="D4:E4"/>
    <mergeCell ref="F4:G4"/>
    <mergeCell ref="H4:K4"/>
    <mergeCell ref="A4:A6"/>
    <mergeCell ref="B4:C4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6.625" style="190" customWidth="1"/>
    <col min="2" max="5" width="17.625" style="190" customWidth="1"/>
    <col min="6" max="11" width="14.625" style="190" customWidth="1"/>
    <col min="12" max="12" width="9.50390625" style="190" customWidth="1"/>
    <col min="13" max="13" width="10.25390625" style="190" customWidth="1"/>
    <col min="14" max="14" width="9.375" style="190" customWidth="1"/>
    <col min="15" max="15" width="10.875" style="190" customWidth="1"/>
    <col min="16" max="16384" width="9.00390625" style="190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4"/>
      <c r="S1" s="4"/>
      <c r="T1" s="6"/>
      <c r="U1" s="4"/>
    </row>
    <row r="2" spans="1:11" s="170" customFormat="1" ht="24.75" customHeight="1">
      <c r="A2" s="317" t="s">
        <v>251</v>
      </c>
      <c r="B2" s="317"/>
      <c r="C2" s="317"/>
      <c r="D2" s="317"/>
      <c r="E2" s="317"/>
      <c r="F2" s="317" t="s">
        <v>57</v>
      </c>
      <c r="G2" s="317"/>
      <c r="H2" s="317"/>
      <c r="I2" s="317"/>
      <c r="J2" s="317"/>
      <c r="K2" s="317"/>
    </row>
    <row r="3" spans="1:11" s="173" customFormat="1" ht="15" customHeight="1" thickBot="1">
      <c r="A3" s="171"/>
      <c r="B3" s="171"/>
      <c r="C3" s="171"/>
      <c r="D3" s="171"/>
      <c r="E3" s="116" t="s">
        <v>237</v>
      </c>
      <c r="F3" s="171"/>
      <c r="G3" s="171"/>
      <c r="H3" s="171"/>
      <c r="I3" s="171"/>
      <c r="J3" s="318" t="s">
        <v>56</v>
      </c>
      <c r="K3" s="318"/>
    </row>
    <row r="4" spans="1:11" s="174" customFormat="1" ht="45" customHeight="1">
      <c r="A4" s="319" t="s">
        <v>180</v>
      </c>
      <c r="B4" s="327" t="s">
        <v>248</v>
      </c>
      <c r="C4" s="323"/>
      <c r="D4" s="323"/>
      <c r="E4" s="259"/>
      <c r="F4" s="316" t="s">
        <v>249</v>
      </c>
      <c r="G4" s="314"/>
      <c r="H4" s="314"/>
      <c r="I4" s="314"/>
      <c r="J4" s="322" t="s">
        <v>250</v>
      </c>
      <c r="K4" s="315"/>
    </row>
    <row r="5" spans="1:11" s="174" customFormat="1" ht="21" customHeight="1">
      <c r="A5" s="320"/>
      <c r="B5" s="175" t="s">
        <v>240</v>
      </c>
      <c r="C5" s="179" t="s">
        <v>241</v>
      </c>
      <c r="D5" s="179" t="s">
        <v>242</v>
      </c>
      <c r="E5" s="81" t="s">
        <v>243</v>
      </c>
      <c r="F5" s="178" t="s">
        <v>240</v>
      </c>
      <c r="G5" s="176" t="s">
        <v>241</v>
      </c>
      <c r="H5" s="176" t="s">
        <v>242</v>
      </c>
      <c r="I5" s="177" t="s">
        <v>243</v>
      </c>
      <c r="J5" s="176" t="s">
        <v>240</v>
      </c>
      <c r="K5" s="176" t="s">
        <v>241</v>
      </c>
    </row>
    <row r="6" spans="1:11" s="174" customFormat="1" ht="21" customHeight="1" thickBot="1">
      <c r="A6" s="321"/>
      <c r="B6" s="180" t="s">
        <v>48</v>
      </c>
      <c r="C6" s="181" t="s">
        <v>49</v>
      </c>
      <c r="D6" s="181" t="s">
        <v>50</v>
      </c>
      <c r="E6" s="182" t="s">
        <v>51</v>
      </c>
      <c r="F6" s="183" t="s">
        <v>54</v>
      </c>
      <c r="G6" s="181" t="s">
        <v>52</v>
      </c>
      <c r="H6" s="181" t="s">
        <v>53</v>
      </c>
      <c r="I6" s="182" t="s">
        <v>51</v>
      </c>
      <c r="J6" s="181" t="s">
        <v>54</v>
      </c>
      <c r="K6" s="184" t="s">
        <v>52</v>
      </c>
    </row>
    <row r="7" spans="1:11" s="37" customFormat="1" ht="28.5" customHeight="1">
      <c r="A7" s="28" t="s">
        <v>108</v>
      </c>
      <c r="B7" s="34">
        <v>770</v>
      </c>
      <c r="C7" s="34">
        <v>13</v>
      </c>
      <c r="D7" s="34">
        <v>1020</v>
      </c>
      <c r="E7" s="34">
        <v>2200</v>
      </c>
      <c r="F7" s="34">
        <v>3591</v>
      </c>
      <c r="G7" s="34">
        <v>1</v>
      </c>
      <c r="H7" s="34">
        <v>30</v>
      </c>
      <c r="I7" s="34">
        <v>180</v>
      </c>
      <c r="J7" s="34">
        <v>1142</v>
      </c>
      <c r="K7" s="34">
        <v>0</v>
      </c>
    </row>
    <row r="8" spans="1:11" s="37" customFormat="1" ht="28.5" customHeight="1">
      <c r="A8" s="28" t="s">
        <v>109</v>
      </c>
      <c r="B8" s="34">
        <v>858</v>
      </c>
      <c r="C8" s="34">
        <v>18</v>
      </c>
      <c r="D8" s="34">
        <v>1440</v>
      </c>
      <c r="E8" s="34">
        <v>1240</v>
      </c>
      <c r="F8" s="34">
        <v>1434</v>
      </c>
      <c r="G8" s="34">
        <v>1</v>
      </c>
      <c r="H8" s="34">
        <v>30</v>
      </c>
      <c r="I8" s="34">
        <v>110</v>
      </c>
      <c r="J8" s="34">
        <v>399</v>
      </c>
      <c r="K8" s="34">
        <v>4</v>
      </c>
    </row>
    <row r="9" spans="1:11" s="37" customFormat="1" ht="28.5" customHeight="1">
      <c r="A9" s="28" t="s">
        <v>110</v>
      </c>
      <c r="B9" s="34">
        <v>1006</v>
      </c>
      <c r="C9" s="34">
        <v>26</v>
      </c>
      <c r="D9" s="34">
        <v>2110</v>
      </c>
      <c r="E9" s="34">
        <v>2010</v>
      </c>
      <c r="F9" s="34">
        <v>1225</v>
      </c>
      <c r="G9" s="34">
        <v>6</v>
      </c>
      <c r="H9" s="34">
        <v>570</v>
      </c>
      <c r="I9" s="34">
        <v>199.86</v>
      </c>
      <c r="J9" s="34">
        <v>565</v>
      </c>
      <c r="K9" s="34">
        <v>0</v>
      </c>
    </row>
    <row r="10" spans="1:11" s="37" customFormat="1" ht="28.5" customHeight="1">
      <c r="A10" s="28" t="s">
        <v>111</v>
      </c>
      <c r="B10" s="34">
        <v>914</v>
      </c>
      <c r="C10" s="34">
        <v>26</v>
      </c>
      <c r="D10" s="34">
        <v>1770</v>
      </c>
      <c r="E10" s="34">
        <v>1810</v>
      </c>
      <c r="F10" s="34">
        <v>1384</v>
      </c>
      <c r="G10" s="34">
        <v>5</v>
      </c>
      <c r="H10" s="34">
        <v>510</v>
      </c>
      <c r="I10" s="34">
        <v>605</v>
      </c>
      <c r="J10" s="34">
        <v>594</v>
      </c>
      <c r="K10" s="34">
        <v>0</v>
      </c>
    </row>
    <row r="11" spans="1:11" s="37" customFormat="1" ht="28.5" customHeight="1">
      <c r="A11" s="28" t="s">
        <v>112</v>
      </c>
      <c r="B11" s="34">
        <v>854</v>
      </c>
      <c r="C11" s="34">
        <v>78</v>
      </c>
      <c r="D11" s="34">
        <v>5910</v>
      </c>
      <c r="E11" s="34">
        <v>5085</v>
      </c>
      <c r="F11" s="34">
        <v>1353</v>
      </c>
      <c r="G11" s="34">
        <v>3</v>
      </c>
      <c r="H11" s="34">
        <v>120</v>
      </c>
      <c r="I11" s="34">
        <v>198.42</v>
      </c>
      <c r="J11" s="34">
        <v>607</v>
      </c>
      <c r="K11" s="34">
        <v>1</v>
      </c>
    </row>
    <row r="12" spans="1:11" s="37" customFormat="1" ht="28.5" customHeight="1">
      <c r="A12" s="33" t="s">
        <v>113</v>
      </c>
      <c r="B12" s="34">
        <v>977</v>
      </c>
      <c r="C12" s="34">
        <v>51</v>
      </c>
      <c r="D12" s="34">
        <v>3265.2</v>
      </c>
      <c r="E12" s="34">
        <v>3532.2</v>
      </c>
      <c r="F12" s="34">
        <v>1832</v>
      </c>
      <c r="G12" s="34">
        <v>2</v>
      </c>
      <c r="H12" s="34">
        <v>420</v>
      </c>
      <c r="I12" s="34">
        <v>50.46</v>
      </c>
      <c r="J12" s="34">
        <v>656</v>
      </c>
      <c r="K12" s="34">
        <v>1</v>
      </c>
    </row>
    <row r="13" spans="1:11" s="37" customFormat="1" ht="28.5" customHeight="1">
      <c r="A13" s="33" t="s">
        <v>114</v>
      </c>
      <c r="B13" s="34">
        <v>794</v>
      </c>
      <c r="C13" s="34">
        <v>40</v>
      </c>
      <c r="D13" s="34">
        <v>3518</v>
      </c>
      <c r="E13" s="34">
        <v>3180.79</v>
      </c>
      <c r="F13" s="34">
        <v>1828</v>
      </c>
      <c r="G13" s="34">
        <v>4</v>
      </c>
      <c r="H13" s="34">
        <v>150</v>
      </c>
      <c r="I13" s="34">
        <v>454.58</v>
      </c>
      <c r="J13" s="34">
        <v>607</v>
      </c>
      <c r="K13" s="34">
        <v>1</v>
      </c>
    </row>
    <row r="14" spans="1:11" s="37" customFormat="1" ht="28.5" customHeight="1">
      <c r="A14" s="38" t="s">
        <v>115</v>
      </c>
      <c r="B14" s="34">
        <v>828</v>
      </c>
      <c r="C14" s="34">
        <v>14</v>
      </c>
      <c r="D14" s="34">
        <v>1038</v>
      </c>
      <c r="E14" s="34">
        <v>1702.85</v>
      </c>
      <c r="F14" s="34">
        <v>1365</v>
      </c>
      <c r="G14" s="34">
        <v>1</v>
      </c>
      <c r="H14" s="34">
        <v>30</v>
      </c>
      <c r="I14" s="34">
        <v>65.95</v>
      </c>
      <c r="J14" s="34">
        <v>602</v>
      </c>
      <c r="K14" s="34" t="s">
        <v>68</v>
      </c>
    </row>
    <row r="15" spans="1:11" s="37" customFormat="1" ht="28.5" customHeight="1">
      <c r="A15" s="38" t="s">
        <v>280</v>
      </c>
      <c r="B15" s="34">
        <v>871</v>
      </c>
      <c r="C15" s="34">
        <v>29</v>
      </c>
      <c r="D15" s="34">
        <v>2532</v>
      </c>
      <c r="E15" s="34">
        <v>2776.96</v>
      </c>
      <c r="F15" s="34">
        <v>1437</v>
      </c>
      <c r="G15" s="34">
        <v>2</v>
      </c>
      <c r="H15" s="34">
        <v>120</v>
      </c>
      <c r="I15" s="34">
        <v>90</v>
      </c>
      <c r="J15" s="34">
        <v>613</v>
      </c>
      <c r="K15" s="34">
        <v>0</v>
      </c>
    </row>
    <row r="16" spans="1:11" s="37" customFormat="1" ht="28.5" customHeight="1">
      <c r="A16" s="28" t="s">
        <v>116</v>
      </c>
      <c r="B16" s="34">
        <v>1045</v>
      </c>
      <c r="C16" s="34">
        <v>15</v>
      </c>
      <c r="D16" s="34">
        <v>1180</v>
      </c>
      <c r="E16" s="34">
        <v>1131</v>
      </c>
      <c r="F16" s="34">
        <v>1407</v>
      </c>
      <c r="G16" s="34">
        <v>8</v>
      </c>
      <c r="H16" s="34">
        <v>390</v>
      </c>
      <c r="I16" s="34">
        <v>392</v>
      </c>
      <c r="J16" s="34">
        <v>651</v>
      </c>
      <c r="K16" s="34">
        <v>0</v>
      </c>
    </row>
    <row r="17" spans="1:11" s="37" customFormat="1" ht="28.5" customHeight="1">
      <c r="A17" s="33" t="s">
        <v>225</v>
      </c>
      <c r="B17" s="34">
        <v>34</v>
      </c>
      <c r="C17" s="34">
        <v>1</v>
      </c>
      <c r="D17" s="34">
        <v>100</v>
      </c>
      <c r="E17" s="34">
        <v>0</v>
      </c>
      <c r="F17" s="34">
        <v>2</v>
      </c>
      <c r="G17" s="34">
        <v>0</v>
      </c>
      <c r="H17" s="34">
        <v>0</v>
      </c>
      <c r="I17" s="34">
        <v>60</v>
      </c>
      <c r="J17" s="34">
        <v>50</v>
      </c>
      <c r="K17" s="34">
        <v>0</v>
      </c>
    </row>
    <row r="18" spans="1:11" s="37" customFormat="1" ht="28.5" customHeight="1">
      <c r="A18" s="33" t="s">
        <v>168</v>
      </c>
      <c r="B18" s="34">
        <v>81</v>
      </c>
      <c r="C18" s="34">
        <v>0</v>
      </c>
      <c r="D18" s="34">
        <v>0</v>
      </c>
      <c r="E18" s="34">
        <v>100</v>
      </c>
      <c r="F18" s="34">
        <v>160</v>
      </c>
      <c r="G18" s="34">
        <v>2</v>
      </c>
      <c r="H18" s="34">
        <v>90</v>
      </c>
      <c r="I18" s="34">
        <v>0</v>
      </c>
      <c r="J18" s="34">
        <v>50</v>
      </c>
      <c r="K18" s="34">
        <v>0</v>
      </c>
    </row>
    <row r="19" spans="1:11" s="37" customFormat="1" ht="28.5" customHeight="1">
      <c r="A19" s="33" t="s">
        <v>169</v>
      </c>
      <c r="B19" s="34">
        <v>142</v>
      </c>
      <c r="C19" s="34">
        <v>0</v>
      </c>
      <c r="D19" s="34">
        <v>0</v>
      </c>
      <c r="E19" s="34">
        <v>0</v>
      </c>
      <c r="F19" s="34">
        <v>219</v>
      </c>
      <c r="G19" s="34">
        <v>2</v>
      </c>
      <c r="H19" s="34">
        <v>120</v>
      </c>
      <c r="I19" s="34">
        <v>60</v>
      </c>
      <c r="J19" s="34">
        <v>50</v>
      </c>
      <c r="K19" s="34">
        <v>0</v>
      </c>
    </row>
    <row r="20" spans="1:11" s="37" customFormat="1" ht="28.5" customHeight="1">
      <c r="A20" s="33" t="s">
        <v>170</v>
      </c>
      <c r="B20" s="34">
        <v>221</v>
      </c>
      <c r="C20" s="34">
        <v>1</v>
      </c>
      <c r="D20" s="34">
        <v>100</v>
      </c>
      <c r="E20" s="34">
        <v>0</v>
      </c>
      <c r="F20" s="34">
        <v>222</v>
      </c>
      <c r="G20" s="34">
        <v>0</v>
      </c>
      <c r="H20" s="34">
        <v>0</v>
      </c>
      <c r="I20" s="34">
        <v>90</v>
      </c>
      <c r="J20" s="34">
        <v>62</v>
      </c>
      <c r="K20" s="34">
        <v>0</v>
      </c>
    </row>
    <row r="21" spans="1:11" s="37" customFormat="1" ht="28.5" customHeight="1">
      <c r="A21" s="33" t="s">
        <v>171</v>
      </c>
      <c r="B21" s="34">
        <v>94</v>
      </c>
      <c r="C21" s="34">
        <v>2</v>
      </c>
      <c r="D21" s="34">
        <v>120</v>
      </c>
      <c r="E21" s="34">
        <v>160</v>
      </c>
      <c r="F21" s="34">
        <v>227</v>
      </c>
      <c r="G21" s="34">
        <v>0</v>
      </c>
      <c r="H21" s="34">
        <v>0</v>
      </c>
      <c r="I21" s="34">
        <v>60</v>
      </c>
      <c r="J21" s="34">
        <v>50</v>
      </c>
      <c r="K21" s="34">
        <v>0</v>
      </c>
    </row>
    <row r="22" spans="1:11" s="37" customFormat="1" ht="28.5" customHeight="1">
      <c r="A22" s="33" t="s">
        <v>172</v>
      </c>
      <c r="B22" s="34">
        <v>63</v>
      </c>
      <c r="C22" s="34">
        <v>3</v>
      </c>
      <c r="D22" s="34">
        <v>260</v>
      </c>
      <c r="E22" s="34">
        <v>100</v>
      </c>
      <c r="F22" s="34">
        <v>92</v>
      </c>
      <c r="G22" s="34">
        <v>0</v>
      </c>
      <c r="H22" s="34">
        <v>0</v>
      </c>
      <c r="I22" s="34">
        <v>0</v>
      </c>
      <c r="J22" s="34">
        <v>61</v>
      </c>
      <c r="K22" s="34">
        <v>0</v>
      </c>
    </row>
    <row r="23" spans="1:11" s="37" customFormat="1" ht="28.5" customHeight="1">
      <c r="A23" s="33" t="s">
        <v>173</v>
      </c>
      <c r="B23" s="34">
        <v>55</v>
      </c>
      <c r="C23" s="34">
        <v>0</v>
      </c>
      <c r="D23" s="34">
        <v>0</v>
      </c>
      <c r="E23" s="34">
        <v>9</v>
      </c>
      <c r="F23" s="34">
        <v>121</v>
      </c>
      <c r="G23" s="34">
        <v>0</v>
      </c>
      <c r="H23" s="34">
        <v>0</v>
      </c>
      <c r="I23" s="34">
        <v>0</v>
      </c>
      <c r="J23" s="34">
        <v>49</v>
      </c>
      <c r="K23" s="34">
        <v>0</v>
      </c>
    </row>
    <row r="24" spans="1:11" s="37" customFormat="1" ht="28.5" customHeight="1">
      <c r="A24" s="33" t="s">
        <v>174</v>
      </c>
      <c r="B24" s="34">
        <v>75</v>
      </c>
      <c r="C24" s="34">
        <v>1</v>
      </c>
      <c r="D24" s="34">
        <v>60</v>
      </c>
      <c r="E24" s="34">
        <v>129</v>
      </c>
      <c r="F24" s="34">
        <v>139</v>
      </c>
      <c r="G24" s="34">
        <v>0</v>
      </c>
      <c r="H24" s="34">
        <v>0</v>
      </c>
      <c r="I24" s="34">
        <v>0</v>
      </c>
      <c r="J24" s="34">
        <v>52</v>
      </c>
      <c r="K24" s="34">
        <v>0</v>
      </c>
    </row>
    <row r="25" spans="1:11" s="37" customFormat="1" ht="28.5" customHeight="1">
      <c r="A25" s="33" t="s">
        <v>175</v>
      </c>
      <c r="B25" s="34">
        <v>67</v>
      </c>
      <c r="C25" s="34">
        <v>2</v>
      </c>
      <c r="D25" s="34">
        <v>200</v>
      </c>
      <c r="E25" s="34">
        <v>169</v>
      </c>
      <c r="F25" s="34">
        <v>5</v>
      </c>
      <c r="G25" s="34">
        <v>1</v>
      </c>
      <c r="H25" s="34">
        <v>30</v>
      </c>
      <c r="I25" s="34">
        <v>0</v>
      </c>
      <c r="J25" s="34">
        <v>57</v>
      </c>
      <c r="K25" s="34">
        <v>0</v>
      </c>
    </row>
    <row r="26" spans="1:11" s="37" customFormat="1" ht="28.5" customHeight="1">
      <c r="A26" s="33" t="s">
        <v>176</v>
      </c>
      <c r="B26" s="34">
        <v>50</v>
      </c>
      <c r="C26" s="34">
        <v>1</v>
      </c>
      <c r="D26" s="34">
        <v>60</v>
      </c>
      <c r="E26" s="34">
        <v>9</v>
      </c>
      <c r="F26" s="34">
        <v>4</v>
      </c>
      <c r="G26" s="34">
        <v>0</v>
      </c>
      <c r="H26" s="34">
        <v>0</v>
      </c>
      <c r="I26" s="34">
        <v>0</v>
      </c>
      <c r="J26" s="34">
        <v>57</v>
      </c>
      <c r="K26" s="34">
        <v>0</v>
      </c>
    </row>
    <row r="27" spans="1:11" s="37" customFormat="1" ht="28.5" customHeight="1">
      <c r="A27" s="33" t="s">
        <v>177</v>
      </c>
      <c r="B27" s="34">
        <v>67</v>
      </c>
      <c r="C27" s="34">
        <v>4</v>
      </c>
      <c r="D27" s="34">
        <v>280</v>
      </c>
      <c r="E27" s="34">
        <v>169</v>
      </c>
      <c r="F27" s="34">
        <v>1</v>
      </c>
      <c r="G27" s="34">
        <v>3</v>
      </c>
      <c r="H27" s="34">
        <v>150</v>
      </c>
      <c r="I27" s="34">
        <v>60</v>
      </c>
      <c r="J27" s="34">
        <v>50</v>
      </c>
      <c r="K27" s="34">
        <v>0</v>
      </c>
    </row>
    <row r="28" spans="1:11" s="37" customFormat="1" ht="28.5" customHeight="1">
      <c r="A28" s="33" t="s">
        <v>178</v>
      </c>
      <c r="B28" s="34">
        <v>96</v>
      </c>
      <c r="C28" s="34">
        <v>0</v>
      </c>
      <c r="D28" s="34">
        <v>0</v>
      </c>
      <c r="E28" s="34">
        <v>289</v>
      </c>
      <c r="F28" s="34">
        <v>215</v>
      </c>
      <c r="G28" s="34">
        <v>0</v>
      </c>
      <c r="H28" s="34">
        <v>0</v>
      </c>
      <c r="I28" s="34">
        <v>62</v>
      </c>
      <c r="J28" s="34">
        <v>63</v>
      </c>
      <c r="K28" s="34">
        <v>0</v>
      </c>
    </row>
    <row r="29" spans="1:11" s="188" customFormat="1" ht="3" customHeight="1" thickBot="1">
      <c r="A29" s="205"/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</sheetData>
  <sheetProtection formatCells="0" formatRows="0" insertRows="0" deleteRows="0"/>
  <mergeCells count="7">
    <mergeCell ref="F4:I4"/>
    <mergeCell ref="J4:K4"/>
    <mergeCell ref="A2:E2"/>
    <mergeCell ref="F2:K2"/>
    <mergeCell ref="B4:E4"/>
    <mergeCell ref="J3:K3"/>
    <mergeCell ref="A4:A6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桃園市政府主計處</dc:creator>
  <cp:keywords/>
  <dc:description/>
  <cp:lastModifiedBy>簡呈澔</cp:lastModifiedBy>
  <cp:lastPrinted>2017-09-05T01:35:02Z</cp:lastPrinted>
  <dcterms:created xsi:type="dcterms:W3CDTF">2002-08-12T02:29:45Z</dcterms:created>
  <dcterms:modified xsi:type="dcterms:W3CDTF">2017-09-05T01:35:18Z</dcterms:modified>
  <cp:category/>
  <cp:version/>
  <cp:contentType/>
  <cp:contentStatus/>
</cp:coreProperties>
</file>