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新增資料夾\!公務統計\!網頁編修\1050930(104統計年報\"/>
    </mc:Choice>
  </mc:AlternateContent>
  <bookViews>
    <workbookView xWindow="0" yWindow="0" windowWidth="15585" windowHeight="12315" tabRatio="730"/>
  </bookViews>
  <sheets>
    <sheet name="2-1" sheetId="26" r:id="rId1"/>
    <sheet name="2-2" sheetId="2" r:id="rId2"/>
    <sheet name="2-2 續1" sheetId="3" r:id="rId3"/>
    <sheet name="2-2 續2完" sheetId="4" r:id="rId4"/>
    <sheet name="2-3" sheetId="5" r:id="rId5"/>
    <sheet name="2-3 續" sheetId="6" r:id="rId6"/>
    <sheet name="2-4" sheetId="7" r:id="rId7"/>
    <sheet name="2-5" sheetId="8" r:id="rId8"/>
    <sheet name="2-5 續" sheetId="9" r:id="rId9"/>
    <sheet name="2-6" sheetId="10" r:id="rId10"/>
    <sheet name="2-7" sheetId="11" r:id="rId11"/>
    <sheet name="2-8" sheetId="12" r:id="rId12"/>
    <sheet name="2-9" sheetId="40" r:id="rId13"/>
    <sheet name="2-10" sheetId="41" r:id="rId14"/>
    <sheet name="2-10 續1" sheetId="42" r:id="rId15"/>
    <sheet name="2-10 續2" sheetId="43" r:id="rId16"/>
    <sheet name="2-10 續3完" sheetId="44" r:id="rId17"/>
    <sheet name="2-11" sheetId="45" r:id="rId18"/>
    <sheet name="2-11 續1" sheetId="46" r:id="rId19"/>
    <sheet name="2-11 續2" sheetId="47" r:id="rId20"/>
    <sheet name="2-11 續3" sheetId="48" r:id="rId21"/>
    <sheet name="2-11 續4" sheetId="49" r:id="rId22"/>
    <sheet name="2-11 續5完" sheetId="53" r:id="rId23"/>
    <sheet name="2-12" sheetId="51" r:id="rId24"/>
    <sheet name="2-12 續" sheetId="52" r:id="rId25"/>
  </sheets>
  <definedNames>
    <definedName name="_xlnm.Print_Area" localSheetId="0">'2-1'!$A$1:$K$31</definedName>
    <definedName name="_xlnm.Print_Area" localSheetId="13">'2-10'!$A$1:$V$28</definedName>
    <definedName name="_xlnm.Print_Area" localSheetId="14">'2-10 續1'!$A$1:$U$36</definedName>
    <definedName name="_xlnm.Print_Area" localSheetId="15">'2-10 續2'!$A$1:$U$47</definedName>
    <definedName name="_xlnm.Print_Area" localSheetId="16">'2-10 續3完'!$A$1:$U$48</definedName>
    <definedName name="_xlnm.Print_Area" localSheetId="17">'2-11'!$A$1:$O$42</definedName>
    <definedName name="_xlnm.Print_Area" localSheetId="18">'2-11 續1'!$A$1:$N$40</definedName>
    <definedName name="_xlnm.Print_Area" localSheetId="19">'2-11 續2'!$A$1:$O$33</definedName>
    <definedName name="_xlnm.Print_Area" localSheetId="20">'2-11 續3'!$A$1:$N$33</definedName>
    <definedName name="_xlnm.Print_Area" localSheetId="21">'2-11 續4'!$A$1:$Z$52</definedName>
    <definedName name="_xlnm.Print_Area" localSheetId="22">'2-11 續5完'!$A$1:$Z$52</definedName>
    <definedName name="_xlnm.Print_Area" localSheetId="23">'2-12'!$A$1:$Q$41</definedName>
    <definedName name="_xlnm.Print_Area" localSheetId="1">'2-2'!$A$1:$Q$35</definedName>
    <definedName name="_xlnm.Print_Area" localSheetId="2">'2-2 續1'!$A$1:$Q$30</definedName>
    <definedName name="_xlnm.Print_Area" localSheetId="3">'2-2 續2完'!$A$1:$S$32</definedName>
    <definedName name="_xlnm.Print_Area" localSheetId="5">'2-3 續'!$A$1:$X$47</definedName>
    <definedName name="_xlnm.Print_Area" localSheetId="6">'2-4'!$A$1:$K$35</definedName>
    <definedName name="_xlnm.Print_Area" localSheetId="8">'2-5 續'!$A$1:$AA$45</definedName>
  </definedNames>
  <calcPr calcId="152511"/>
</workbook>
</file>

<file path=xl/calcChain.xml><?xml version="1.0" encoding="utf-8"?>
<calcChain xmlns="http://schemas.openxmlformats.org/spreadsheetml/2006/main">
  <c r="C16" i="40" l="1"/>
  <c r="D16" i="40"/>
  <c r="I16" i="40"/>
  <c r="J16" i="40"/>
  <c r="L16" i="40"/>
  <c r="M16" i="40"/>
  <c r="B17" i="40"/>
  <c r="B16" i="40" s="1"/>
  <c r="E17" i="40"/>
  <c r="F17" i="40"/>
  <c r="F16" i="40" s="1"/>
  <c r="G17" i="40"/>
  <c r="H17" i="40"/>
  <c r="H16" i="40" s="1"/>
  <c r="K17" i="40"/>
  <c r="K16" i="40" s="1"/>
  <c r="B18" i="40"/>
  <c r="F18" i="40"/>
  <c r="E18" i="40" s="1"/>
  <c r="G18" i="40"/>
  <c r="G16" i="40" s="1"/>
  <c r="H18" i="40"/>
  <c r="K18" i="40"/>
  <c r="B19" i="40"/>
  <c r="E19" i="40"/>
  <c r="F19" i="40"/>
  <c r="G19" i="40"/>
  <c r="H19" i="40"/>
  <c r="K19" i="40"/>
  <c r="B20" i="40"/>
  <c r="F20" i="40"/>
  <c r="E20" i="40" s="1"/>
  <c r="G20" i="40"/>
  <c r="H20" i="40"/>
  <c r="K20" i="40"/>
  <c r="B21" i="40"/>
  <c r="E21" i="40"/>
  <c r="F21" i="40"/>
  <c r="G21" i="40"/>
  <c r="H21" i="40"/>
  <c r="K21" i="40"/>
  <c r="B22" i="40"/>
  <c r="F22" i="40"/>
  <c r="E22" i="40" s="1"/>
  <c r="G22" i="40"/>
  <c r="H22" i="40"/>
  <c r="K22" i="40"/>
  <c r="B23" i="40"/>
  <c r="E23" i="40"/>
  <c r="F23" i="40"/>
  <c r="G23" i="40"/>
  <c r="H23" i="40"/>
  <c r="K23" i="40"/>
  <c r="B24" i="40"/>
  <c r="F24" i="40"/>
  <c r="G24" i="40"/>
  <c r="E24" i="40" s="1"/>
  <c r="H24" i="40"/>
  <c r="K24" i="40"/>
  <c r="B25" i="40"/>
  <c r="E25" i="40"/>
  <c r="F25" i="40"/>
  <c r="G25" i="40"/>
  <c r="H25" i="40"/>
  <c r="K25" i="40"/>
  <c r="B26" i="40"/>
  <c r="F26" i="40"/>
  <c r="G26" i="40"/>
  <c r="E26" i="40" s="1"/>
  <c r="H26" i="40"/>
  <c r="K26" i="40"/>
  <c r="B27" i="40"/>
  <c r="E27" i="40"/>
  <c r="F27" i="40"/>
  <c r="G27" i="40"/>
  <c r="H27" i="40"/>
  <c r="K27" i="40"/>
  <c r="B28" i="40"/>
  <c r="F28" i="40"/>
  <c r="E28" i="40" s="1"/>
  <c r="G28" i="40"/>
  <c r="H28" i="40"/>
  <c r="K28" i="40"/>
  <c r="B29" i="40"/>
  <c r="E29" i="40"/>
  <c r="F29" i="40"/>
  <c r="G29" i="40"/>
  <c r="H29" i="40"/>
  <c r="K29" i="40"/>
  <c r="E16" i="40" l="1"/>
  <c r="J19" i="7"/>
  <c r="K19" i="7"/>
  <c r="D6" i="6"/>
  <c r="C6" i="6"/>
  <c r="F7" i="52" l="1"/>
  <c r="G7" i="52"/>
  <c r="D7" i="52" s="1"/>
  <c r="H7" i="52"/>
  <c r="E7" i="52" s="1"/>
  <c r="J7" i="52"/>
  <c r="K7" i="52"/>
  <c r="M7" i="52"/>
  <c r="N7" i="52"/>
  <c r="N31" i="51" s="1"/>
  <c r="P7" i="52"/>
  <c r="Q7" i="52"/>
  <c r="D8" i="52"/>
  <c r="E8" i="52"/>
  <c r="F8" i="52"/>
  <c r="I8" i="52"/>
  <c r="C8" i="52" s="1"/>
  <c r="L8" i="52"/>
  <c r="L7" i="52" s="1"/>
  <c r="O8" i="52"/>
  <c r="O7" i="52" s="1"/>
  <c r="D9" i="52"/>
  <c r="E9" i="52"/>
  <c r="F9" i="52"/>
  <c r="C9" i="52" s="1"/>
  <c r="I9" i="52"/>
  <c r="L9" i="52"/>
  <c r="O9" i="52"/>
  <c r="G10" i="52"/>
  <c r="D10" i="52" s="1"/>
  <c r="H10" i="52"/>
  <c r="J10" i="52"/>
  <c r="K10" i="52"/>
  <c r="M10" i="52"/>
  <c r="N10" i="52"/>
  <c r="P10" i="52"/>
  <c r="Q10" i="52"/>
  <c r="E10" i="52" s="1"/>
  <c r="D11" i="52"/>
  <c r="E11" i="52"/>
  <c r="F11" i="52"/>
  <c r="F10" i="52" s="1"/>
  <c r="I11" i="52"/>
  <c r="L11" i="52"/>
  <c r="L10" i="52" s="1"/>
  <c r="O11" i="52"/>
  <c r="O10" i="52" s="1"/>
  <c r="D12" i="52"/>
  <c r="E12" i="52"/>
  <c r="F12" i="52"/>
  <c r="I12" i="52"/>
  <c r="C12" i="52" s="1"/>
  <c r="L12" i="52"/>
  <c r="O12" i="52"/>
  <c r="G13" i="52"/>
  <c r="H13" i="52"/>
  <c r="E13" i="52" s="1"/>
  <c r="J13" i="52"/>
  <c r="K13" i="52"/>
  <c r="L13" i="52"/>
  <c r="M13" i="52"/>
  <c r="N13" i="52"/>
  <c r="P13" i="52"/>
  <c r="D13" i="52" s="1"/>
  <c r="Q13" i="52"/>
  <c r="D14" i="52"/>
  <c r="E14" i="52"/>
  <c r="F14" i="52"/>
  <c r="F13" i="52" s="1"/>
  <c r="I14" i="52"/>
  <c r="I13" i="52" s="1"/>
  <c r="L14" i="52"/>
  <c r="O14" i="52"/>
  <c r="O13" i="52" s="1"/>
  <c r="D15" i="52"/>
  <c r="E15" i="52"/>
  <c r="F15" i="52"/>
  <c r="C15" i="52" s="1"/>
  <c r="I15" i="52"/>
  <c r="L15" i="52"/>
  <c r="O15" i="52"/>
  <c r="G16" i="52"/>
  <c r="D16" i="52" s="1"/>
  <c r="H16" i="52"/>
  <c r="E16" i="52" s="1"/>
  <c r="J16" i="52"/>
  <c r="K16" i="52"/>
  <c r="M16" i="52"/>
  <c r="N16" i="52"/>
  <c r="P16" i="52"/>
  <c r="Q16" i="52"/>
  <c r="D17" i="52"/>
  <c r="E17" i="52"/>
  <c r="F17" i="52"/>
  <c r="F16" i="52" s="1"/>
  <c r="I17" i="52"/>
  <c r="I16" i="52" s="1"/>
  <c r="L17" i="52"/>
  <c r="L16" i="52" s="1"/>
  <c r="O17" i="52"/>
  <c r="D18" i="52"/>
  <c r="E18" i="52"/>
  <c r="F18" i="52"/>
  <c r="C18" i="52" s="1"/>
  <c r="I18" i="52"/>
  <c r="L18" i="52"/>
  <c r="O18" i="52"/>
  <c r="O16" i="52" s="1"/>
  <c r="F19" i="52"/>
  <c r="G19" i="52"/>
  <c r="D19" i="52" s="1"/>
  <c r="H19" i="52"/>
  <c r="E19" i="52" s="1"/>
  <c r="J19" i="52"/>
  <c r="K19" i="52"/>
  <c r="M19" i="52"/>
  <c r="N19" i="52"/>
  <c r="P19" i="52"/>
  <c r="Q19" i="52"/>
  <c r="D20" i="52"/>
  <c r="E20" i="52"/>
  <c r="F20" i="52"/>
  <c r="I20" i="52"/>
  <c r="C20" i="52" s="1"/>
  <c r="L20" i="52"/>
  <c r="L19" i="52" s="1"/>
  <c r="O20" i="52"/>
  <c r="O19" i="52" s="1"/>
  <c r="D21" i="52"/>
  <c r="E21" i="52"/>
  <c r="F21" i="52"/>
  <c r="C21" i="52" s="1"/>
  <c r="I21" i="52"/>
  <c r="L21" i="52"/>
  <c r="O21" i="52"/>
  <c r="G22" i="52"/>
  <c r="D22" i="52" s="1"/>
  <c r="H22" i="52"/>
  <c r="J22" i="52"/>
  <c r="K22" i="52"/>
  <c r="M22" i="52"/>
  <c r="N22" i="52"/>
  <c r="P22" i="52"/>
  <c r="Q22" i="52"/>
  <c r="E22" i="52" s="1"/>
  <c r="D23" i="52"/>
  <c r="E23" i="52"/>
  <c r="F23" i="52"/>
  <c r="F22" i="52" s="1"/>
  <c r="I23" i="52"/>
  <c r="L23" i="52"/>
  <c r="L22" i="52" s="1"/>
  <c r="O23" i="52"/>
  <c r="O22" i="52" s="1"/>
  <c r="D24" i="52"/>
  <c r="E24" i="52"/>
  <c r="F24" i="52"/>
  <c r="I24" i="52"/>
  <c r="I22" i="52" s="1"/>
  <c r="L24" i="52"/>
  <c r="O24" i="52"/>
  <c r="G25" i="52"/>
  <c r="H25" i="52"/>
  <c r="E25" i="52" s="1"/>
  <c r="J25" i="52"/>
  <c r="K25" i="52"/>
  <c r="L25" i="52"/>
  <c r="M25" i="52"/>
  <c r="N25" i="52"/>
  <c r="P25" i="52"/>
  <c r="D25" i="52" s="1"/>
  <c r="Q25" i="52"/>
  <c r="D26" i="52"/>
  <c r="E26" i="52"/>
  <c r="F26" i="52"/>
  <c r="F25" i="52" s="1"/>
  <c r="I26" i="52"/>
  <c r="I25" i="52" s="1"/>
  <c r="L26" i="52"/>
  <c r="O26" i="52"/>
  <c r="O25" i="52" s="1"/>
  <c r="D27" i="52"/>
  <c r="E27" i="52"/>
  <c r="F27" i="52"/>
  <c r="C27" i="52" s="1"/>
  <c r="I27" i="52"/>
  <c r="L27" i="52"/>
  <c r="O27" i="52"/>
  <c r="G28" i="52"/>
  <c r="D28" i="52" s="1"/>
  <c r="H28" i="52"/>
  <c r="E28" i="52" s="1"/>
  <c r="J28" i="52"/>
  <c r="K28" i="52"/>
  <c r="M28" i="52"/>
  <c r="N28" i="52"/>
  <c r="P28" i="52"/>
  <c r="Q28" i="52"/>
  <c r="D29" i="52"/>
  <c r="E29" i="52"/>
  <c r="F29" i="52"/>
  <c r="F28" i="52" s="1"/>
  <c r="I29" i="52"/>
  <c r="L29" i="52"/>
  <c r="L28" i="52" s="1"/>
  <c r="O29" i="52"/>
  <c r="D30" i="52"/>
  <c r="E30" i="52"/>
  <c r="F30" i="52"/>
  <c r="C30" i="52" s="1"/>
  <c r="I30" i="52"/>
  <c r="I28" i="52" s="1"/>
  <c r="L30" i="52"/>
  <c r="O30" i="52"/>
  <c r="O28" i="52" s="1"/>
  <c r="F31" i="52"/>
  <c r="G31" i="52"/>
  <c r="D31" i="52" s="1"/>
  <c r="H31" i="52"/>
  <c r="E31" i="52" s="1"/>
  <c r="J31" i="52"/>
  <c r="K31" i="52"/>
  <c r="M31" i="52"/>
  <c r="N31" i="52"/>
  <c r="P31" i="52"/>
  <c r="Q31" i="52"/>
  <c r="D32" i="52"/>
  <c r="E32" i="52"/>
  <c r="F32" i="52"/>
  <c r="I32" i="52"/>
  <c r="I31" i="52" s="1"/>
  <c r="L32" i="52"/>
  <c r="L31" i="52" s="1"/>
  <c r="O32" i="52"/>
  <c r="O31" i="52" s="1"/>
  <c r="D33" i="52"/>
  <c r="E33" i="52"/>
  <c r="F33" i="52"/>
  <c r="C33" i="52" s="1"/>
  <c r="I33" i="52"/>
  <c r="L33" i="52"/>
  <c r="O33" i="52"/>
  <c r="G34" i="52"/>
  <c r="D34" i="52" s="1"/>
  <c r="H34" i="52"/>
  <c r="J34" i="52"/>
  <c r="K34" i="52"/>
  <c r="M34" i="52"/>
  <c r="N34" i="52"/>
  <c r="P34" i="52"/>
  <c r="Q34" i="52"/>
  <c r="E34" i="52" s="1"/>
  <c r="D35" i="52"/>
  <c r="E35" i="52"/>
  <c r="F35" i="52"/>
  <c r="F34" i="52" s="1"/>
  <c r="C34" i="52" s="1"/>
  <c r="I35" i="52"/>
  <c r="L35" i="52"/>
  <c r="L34" i="52" s="1"/>
  <c r="O35" i="52"/>
  <c r="D36" i="52"/>
  <c r="E36" i="52"/>
  <c r="F36" i="52"/>
  <c r="I36" i="52"/>
  <c r="I34" i="52" s="1"/>
  <c r="L36" i="52"/>
  <c r="O36" i="52"/>
  <c r="O34" i="52" s="1"/>
  <c r="G37" i="52"/>
  <c r="H37" i="52"/>
  <c r="E37" i="52" s="1"/>
  <c r="J37" i="52"/>
  <c r="K37" i="52"/>
  <c r="L37" i="52"/>
  <c r="M37" i="52"/>
  <c r="N37" i="52"/>
  <c r="P37" i="52"/>
  <c r="D37" i="52" s="1"/>
  <c r="Q37" i="52"/>
  <c r="D38" i="52"/>
  <c r="E38" i="52"/>
  <c r="F38" i="52"/>
  <c r="F37" i="52" s="1"/>
  <c r="I38" i="52"/>
  <c r="I37" i="52" s="1"/>
  <c r="L38" i="52"/>
  <c r="O38" i="52"/>
  <c r="O37" i="52" s="1"/>
  <c r="D39" i="52"/>
  <c r="E39" i="52"/>
  <c r="F39" i="52"/>
  <c r="C39" i="52" s="1"/>
  <c r="I39" i="52"/>
  <c r="L39" i="52"/>
  <c r="O39" i="52"/>
  <c r="D33" i="51"/>
  <c r="G32" i="51"/>
  <c r="H32" i="51"/>
  <c r="J32" i="51"/>
  <c r="K32" i="51"/>
  <c r="M32" i="51"/>
  <c r="N32" i="51"/>
  <c r="P32" i="51"/>
  <c r="Q32" i="51"/>
  <c r="G33" i="51"/>
  <c r="H33" i="51"/>
  <c r="J33" i="51"/>
  <c r="K33" i="51"/>
  <c r="M33" i="51"/>
  <c r="N33" i="51"/>
  <c r="P33" i="51"/>
  <c r="Q33" i="51"/>
  <c r="G34" i="51"/>
  <c r="H34" i="51"/>
  <c r="J34" i="51"/>
  <c r="K34" i="51"/>
  <c r="M34" i="51"/>
  <c r="N34" i="51"/>
  <c r="P34" i="51"/>
  <c r="Q34" i="51"/>
  <c r="D35" i="51"/>
  <c r="E35" i="51"/>
  <c r="F35" i="51"/>
  <c r="F34" i="51" s="1"/>
  <c r="I35" i="51"/>
  <c r="L35" i="51"/>
  <c r="O35" i="51"/>
  <c r="O34" i="51" s="1"/>
  <c r="D36" i="51"/>
  <c r="E36" i="51"/>
  <c r="F36" i="51"/>
  <c r="I36" i="51"/>
  <c r="L36" i="51"/>
  <c r="O36" i="51"/>
  <c r="G37" i="51"/>
  <c r="H37" i="51"/>
  <c r="E37" i="51" s="1"/>
  <c r="J37" i="51"/>
  <c r="K37" i="51"/>
  <c r="L37" i="51"/>
  <c r="M37" i="51"/>
  <c r="N37" i="51"/>
  <c r="P37" i="51"/>
  <c r="D37" i="51" s="1"/>
  <c r="Q37" i="51"/>
  <c r="D38" i="51"/>
  <c r="E38" i="51"/>
  <c r="F38" i="51"/>
  <c r="F37" i="51" s="1"/>
  <c r="I38" i="51"/>
  <c r="I37" i="51" s="1"/>
  <c r="L38" i="51"/>
  <c r="O38" i="51"/>
  <c r="D39" i="51"/>
  <c r="E39" i="51"/>
  <c r="F39" i="51"/>
  <c r="C39" i="51" s="1"/>
  <c r="I39" i="51"/>
  <c r="L39" i="51"/>
  <c r="O39" i="51"/>
  <c r="F12" i="49"/>
  <c r="E12" i="49" s="1"/>
  <c r="D12" i="49" s="1"/>
  <c r="G12" i="49"/>
  <c r="H12" i="49"/>
  <c r="I12" i="49"/>
  <c r="J12" i="49"/>
  <c r="K12" i="49"/>
  <c r="L12" i="49"/>
  <c r="M12" i="49"/>
  <c r="N12" i="49"/>
  <c r="O12" i="49"/>
  <c r="P12" i="49"/>
  <c r="Q12" i="49"/>
  <c r="R12" i="49"/>
  <c r="S12" i="49"/>
  <c r="T12" i="49"/>
  <c r="U12" i="49"/>
  <c r="V12" i="49"/>
  <c r="W12" i="49"/>
  <c r="X12" i="49"/>
  <c r="Y12" i="49"/>
  <c r="Z12" i="49"/>
  <c r="F13" i="49"/>
  <c r="G13" i="49"/>
  <c r="H13" i="49"/>
  <c r="I13" i="49"/>
  <c r="E13" i="49" s="1"/>
  <c r="D13" i="49" s="1"/>
  <c r="J13" i="49"/>
  <c r="K13" i="49"/>
  <c r="L13" i="49"/>
  <c r="M13" i="49"/>
  <c r="N13" i="49"/>
  <c r="O13" i="49"/>
  <c r="P13" i="49"/>
  <c r="Q13" i="49"/>
  <c r="R13" i="49"/>
  <c r="S13" i="49"/>
  <c r="T13" i="49"/>
  <c r="U13" i="49"/>
  <c r="V13" i="49"/>
  <c r="W13" i="49"/>
  <c r="X13" i="49"/>
  <c r="Y13" i="49"/>
  <c r="Z13" i="49"/>
  <c r="F15" i="49"/>
  <c r="E15" i="49" s="1"/>
  <c r="D15" i="49" s="1"/>
  <c r="G15" i="49"/>
  <c r="H15" i="49"/>
  <c r="I15" i="49"/>
  <c r="J15" i="49"/>
  <c r="K15" i="49"/>
  <c r="L15" i="49"/>
  <c r="M15" i="49"/>
  <c r="N15" i="49"/>
  <c r="O15" i="49"/>
  <c r="P15" i="49"/>
  <c r="Q15" i="49"/>
  <c r="R15" i="49"/>
  <c r="S15" i="49"/>
  <c r="T15" i="49"/>
  <c r="U15" i="49"/>
  <c r="V15" i="49"/>
  <c r="W15" i="49"/>
  <c r="X15" i="49"/>
  <c r="Y15" i="49"/>
  <c r="Z15" i="49"/>
  <c r="F16" i="49"/>
  <c r="E16" i="49" s="1"/>
  <c r="D16" i="49" s="1"/>
  <c r="G16" i="49"/>
  <c r="H16" i="49"/>
  <c r="I16" i="49"/>
  <c r="J16" i="49"/>
  <c r="K16" i="49"/>
  <c r="L16" i="49"/>
  <c r="M16" i="49"/>
  <c r="N16" i="49"/>
  <c r="O16" i="49"/>
  <c r="P16" i="49"/>
  <c r="Q16" i="49"/>
  <c r="R16" i="49"/>
  <c r="S16" i="49"/>
  <c r="T16" i="49"/>
  <c r="U16" i="49"/>
  <c r="V16" i="49"/>
  <c r="W16" i="49"/>
  <c r="X16" i="49"/>
  <c r="Y16" i="49"/>
  <c r="Z16" i="49"/>
  <c r="F17" i="49"/>
  <c r="F11" i="49" s="1"/>
  <c r="G17" i="49"/>
  <c r="H17" i="49"/>
  <c r="H11" i="49" s="1"/>
  <c r="I17" i="49"/>
  <c r="E17" i="49" s="1"/>
  <c r="D17" i="49" s="1"/>
  <c r="J17" i="49"/>
  <c r="J11" i="49" s="1"/>
  <c r="K17" i="49"/>
  <c r="L17" i="49"/>
  <c r="L11" i="49" s="1"/>
  <c r="M17" i="49"/>
  <c r="M11" i="49" s="1"/>
  <c r="N17" i="49"/>
  <c r="N11" i="49" s="1"/>
  <c r="O17" i="49"/>
  <c r="P17" i="49"/>
  <c r="P11" i="49" s="1"/>
  <c r="Q17" i="49"/>
  <c r="Q11" i="49" s="1"/>
  <c r="R17" i="49"/>
  <c r="R11" i="49" s="1"/>
  <c r="S17" i="49"/>
  <c r="T17" i="49"/>
  <c r="T11" i="49" s="1"/>
  <c r="U17" i="49"/>
  <c r="U11" i="49" s="1"/>
  <c r="V17" i="49"/>
  <c r="V11" i="49" s="1"/>
  <c r="W17" i="49"/>
  <c r="X17" i="49"/>
  <c r="X11" i="49" s="1"/>
  <c r="Y17" i="49"/>
  <c r="Y11" i="49" s="1"/>
  <c r="Z17" i="49"/>
  <c r="Z11" i="49" s="1"/>
  <c r="E18" i="49"/>
  <c r="D18" i="49" s="1"/>
  <c r="D19" i="49"/>
  <c r="E19" i="49"/>
  <c r="F20" i="49"/>
  <c r="F14" i="49" s="1"/>
  <c r="G20" i="49"/>
  <c r="G14" i="49" s="1"/>
  <c r="H20" i="49"/>
  <c r="H14" i="49" s="1"/>
  <c r="I20" i="49"/>
  <c r="I14" i="49" s="1"/>
  <c r="J20" i="49"/>
  <c r="J14" i="49" s="1"/>
  <c r="K20" i="49"/>
  <c r="K14" i="49" s="1"/>
  <c r="L20" i="49"/>
  <c r="L14" i="49" s="1"/>
  <c r="M20" i="49"/>
  <c r="M14" i="49" s="1"/>
  <c r="N20" i="49"/>
  <c r="N14" i="49" s="1"/>
  <c r="O20" i="49"/>
  <c r="O14" i="49" s="1"/>
  <c r="P20" i="49"/>
  <c r="P14" i="49" s="1"/>
  <c r="Q20" i="49"/>
  <c r="Q14" i="49" s="1"/>
  <c r="R20" i="49"/>
  <c r="R14" i="49" s="1"/>
  <c r="S20" i="49"/>
  <c r="S14" i="49" s="1"/>
  <c r="T20" i="49"/>
  <c r="T14" i="49" s="1"/>
  <c r="U20" i="49"/>
  <c r="U14" i="49" s="1"/>
  <c r="V20" i="49"/>
  <c r="V14" i="49" s="1"/>
  <c r="W20" i="49"/>
  <c r="W14" i="49" s="1"/>
  <c r="X20" i="49"/>
  <c r="X14" i="49" s="1"/>
  <c r="Y20" i="49"/>
  <c r="Y14" i="49" s="1"/>
  <c r="Z20" i="49"/>
  <c r="Z14" i="49" s="1"/>
  <c r="E21" i="49"/>
  <c r="D21" i="49" s="1"/>
  <c r="E22" i="49"/>
  <c r="D22" i="49" s="1"/>
  <c r="F23" i="49"/>
  <c r="G23" i="49"/>
  <c r="E23" i="49" s="1"/>
  <c r="D23" i="49" s="1"/>
  <c r="H23" i="49"/>
  <c r="I23" i="49"/>
  <c r="J23" i="49"/>
  <c r="K23" i="49"/>
  <c r="K11" i="49" s="1"/>
  <c r="L23" i="49"/>
  <c r="M23" i="49"/>
  <c r="N23" i="49"/>
  <c r="O23" i="49"/>
  <c r="O11" i="49" s="1"/>
  <c r="P23" i="49"/>
  <c r="Q23" i="49"/>
  <c r="R23" i="49"/>
  <c r="S23" i="49"/>
  <c r="S11" i="49" s="1"/>
  <c r="T23" i="49"/>
  <c r="U23" i="49"/>
  <c r="V23" i="49"/>
  <c r="W23" i="49"/>
  <c r="W11" i="49" s="1"/>
  <c r="X23" i="49"/>
  <c r="Y23" i="49"/>
  <c r="Z23" i="49"/>
  <c r="D24" i="49"/>
  <c r="E24" i="49"/>
  <c r="E25" i="49"/>
  <c r="D25" i="49" s="1"/>
  <c r="F26" i="49"/>
  <c r="E26" i="49" s="1"/>
  <c r="D26" i="49" s="1"/>
  <c r="G26" i="49"/>
  <c r="H26" i="49"/>
  <c r="I26" i="49"/>
  <c r="J26" i="49"/>
  <c r="K26" i="49"/>
  <c r="L26" i="49"/>
  <c r="M26" i="49"/>
  <c r="N26" i="49"/>
  <c r="O26" i="49"/>
  <c r="P26" i="49"/>
  <c r="Q26" i="49"/>
  <c r="R26" i="49"/>
  <c r="S26" i="49"/>
  <c r="T26" i="49"/>
  <c r="U26" i="49"/>
  <c r="V26" i="49"/>
  <c r="W26" i="49"/>
  <c r="X26" i="49"/>
  <c r="Y26" i="49"/>
  <c r="Z26" i="49"/>
  <c r="E27" i="49"/>
  <c r="D27" i="49" s="1"/>
  <c r="E28" i="49"/>
  <c r="D28" i="49" s="1"/>
  <c r="F29" i="49"/>
  <c r="G29" i="49"/>
  <c r="H29" i="49"/>
  <c r="I29" i="49"/>
  <c r="E29" i="49" s="1"/>
  <c r="D29" i="49" s="1"/>
  <c r="J29" i="49"/>
  <c r="K29" i="49"/>
  <c r="L29" i="49"/>
  <c r="M29" i="49"/>
  <c r="N29" i="49"/>
  <c r="O29" i="49"/>
  <c r="P29" i="49"/>
  <c r="Q29" i="49"/>
  <c r="R29" i="49"/>
  <c r="S29" i="49"/>
  <c r="T29" i="49"/>
  <c r="U29" i="49"/>
  <c r="V29" i="49"/>
  <c r="W29" i="49"/>
  <c r="X29" i="49"/>
  <c r="Y29" i="49"/>
  <c r="Z29" i="49"/>
  <c r="E30" i="49"/>
  <c r="D30" i="49" s="1"/>
  <c r="D31" i="49"/>
  <c r="E31" i="49"/>
  <c r="F32" i="49"/>
  <c r="E32" i="49" s="1"/>
  <c r="D32" i="49" s="1"/>
  <c r="G32" i="49"/>
  <c r="H32" i="49"/>
  <c r="I32" i="49"/>
  <c r="J32" i="49"/>
  <c r="K32" i="49"/>
  <c r="L32" i="49"/>
  <c r="M32" i="49"/>
  <c r="N32" i="49"/>
  <c r="O32" i="49"/>
  <c r="P32" i="49"/>
  <c r="Q32" i="49"/>
  <c r="R32" i="49"/>
  <c r="S32" i="49"/>
  <c r="T32" i="49"/>
  <c r="U32" i="49"/>
  <c r="V32" i="49"/>
  <c r="W32" i="49"/>
  <c r="X32" i="49"/>
  <c r="Y32" i="49"/>
  <c r="Z32" i="49"/>
  <c r="E33" i="49"/>
  <c r="D33" i="49" s="1"/>
  <c r="E34" i="49"/>
  <c r="D34" i="49" s="1"/>
  <c r="F35" i="49"/>
  <c r="G35" i="49"/>
  <c r="E35" i="49" s="1"/>
  <c r="D35" i="49" s="1"/>
  <c r="H35" i="49"/>
  <c r="I35" i="49"/>
  <c r="J35" i="49"/>
  <c r="K35" i="49"/>
  <c r="L35" i="49"/>
  <c r="M35" i="49"/>
  <c r="N35" i="49"/>
  <c r="O35" i="49"/>
  <c r="P35" i="49"/>
  <c r="Q35" i="49"/>
  <c r="R35" i="49"/>
  <c r="S35" i="49"/>
  <c r="T35" i="49"/>
  <c r="U35" i="49"/>
  <c r="V35" i="49"/>
  <c r="W35" i="49"/>
  <c r="X35" i="49"/>
  <c r="Y35" i="49"/>
  <c r="Z35" i="49"/>
  <c r="D36" i="49"/>
  <c r="E36" i="49"/>
  <c r="D37" i="49"/>
  <c r="E37" i="49"/>
  <c r="F38" i="49"/>
  <c r="E38" i="49" s="1"/>
  <c r="D38" i="49" s="1"/>
  <c r="G38" i="49"/>
  <c r="H38" i="49"/>
  <c r="I38" i="49"/>
  <c r="J38" i="49"/>
  <c r="K38" i="49"/>
  <c r="L38" i="49"/>
  <c r="M38" i="49"/>
  <c r="N38" i="49"/>
  <c r="O38" i="49"/>
  <c r="P38" i="49"/>
  <c r="Q38" i="49"/>
  <c r="R38" i="49"/>
  <c r="S38" i="49"/>
  <c r="T38" i="49"/>
  <c r="U38" i="49"/>
  <c r="V38" i="49"/>
  <c r="W38" i="49"/>
  <c r="X38" i="49"/>
  <c r="Y38" i="49"/>
  <c r="Z38" i="49"/>
  <c r="E39" i="49"/>
  <c r="D39" i="49" s="1"/>
  <c r="E40" i="49"/>
  <c r="D40" i="49" s="1"/>
  <c r="F41" i="49"/>
  <c r="G41" i="49"/>
  <c r="H41" i="49"/>
  <c r="I41" i="49"/>
  <c r="E41" i="49" s="1"/>
  <c r="D41" i="49" s="1"/>
  <c r="J41" i="49"/>
  <c r="K41" i="49"/>
  <c r="L41" i="49"/>
  <c r="M41" i="49"/>
  <c r="N41" i="49"/>
  <c r="O41" i="49"/>
  <c r="P41" i="49"/>
  <c r="Q41" i="49"/>
  <c r="R41" i="49"/>
  <c r="S41" i="49"/>
  <c r="T41" i="49"/>
  <c r="U41" i="49"/>
  <c r="V41" i="49"/>
  <c r="W41" i="49"/>
  <c r="X41" i="49"/>
  <c r="Y41" i="49"/>
  <c r="Z41" i="49"/>
  <c r="E42" i="49"/>
  <c r="D42" i="49" s="1"/>
  <c r="D43" i="49"/>
  <c r="E43" i="49"/>
  <c r="F44" i="49"/>
  <c r="E44" i="49" s="1"/>
  <c r="D44" i="49" s="1"/>
  <c r="G44" i="49"/>
  <c r="H44" i="49"/>
  <c r="I44" i="49"/>
  <c r="J44" i="49"/>
  <c r="K44" i="49"/>
  <c r="L44" i="49"/>
  <c r="M44" i="49"/>
  <c r="N44" i="49"/>
  <c r="O44" i="49"/>
  <c r="P44" i="49"/>
  <c r="Q44" i="49"/>
  <c r="R44" i="49"/>
  <c r="S44" i="49"/>
  <c r="T44" i="49"/>
  <c r="U44" i="49"/>
  <c r="V44" i="49"/>
  <c r="W44" i="49"/>
  <c r="X44" i="49"/>
  <c r="Y44" i="49"/>
  <c r="Z44" i="49"/>
  <c r="E45" i="49"/>
  <c r="D45" i="49" s="1"/>
  <c r="E46" i="49"/>
  <c r="D46" i="49" s="1"/>
  <c r="F47" i="49"/>
  <c r="G47" i="49"/>
  <c r="E47" i="49" s="1"/>
  <c r="D47" i="49" s="1"/>
  <c r="H47" i="49"/>
  <c r="I47" i="49"/>
  <c r="J47" i="49"/>
  <c r="K47" i="49"/>
  <c r="L47" i="49"/>
  <c r="M47" i="49"/>
  <c r="N47" i="49"/>
  <c r="O47" i="49"/>
  <c r="P47" i="49"/>
  <c r="Q47" i="49"/>
  <c r="R47" i="49"/>
  <c r="S47" i="49"/>
  <c r="T47" i="49"/>
  <c r="U47" i="49"/>
  <c r="V47" i="49"/>
  <c r="W47" i="49"/>
  <c r="X47" i="49"/>
  <c r="Y47" i="49"/>
  <c r="Z47" i="49"/>
  <c r="D48" i="49"/>
  <c r="E48" i="49"/>
  <c r="E49" i="49"/>
  <c r="D49" i="49" s="1"/>
  <c r="F50" i="49"/>
  <c r="E50" i="49" s="1"/>
  <c r="D50" i="49" s="1"/>
  <c r="G50" i="49"/>
  <c r="H50" i="49"/>
  <c r="I50" i="49"/>
  <c r="J50" i="49"/>
  <c r="K50" i="49"/>
  <c r="L50" i="49"/>
  <c r="M50" i="49"/>
  <c r="N50" i="49"/>
  <c r="O50" i="49"/>
  <c r="P50" i="49"/>
  <c r="Q50" i="49"/>
  <c r="R50" i="49"/>
  <c r="S50" i="49"/>
  <c r="T50" i="49"/>
  <c r="U50" i="49"/>
  <c r="V50" i="49"/>
  <c r="W50" i="49"/>
  <c r="X50" i="49"/>
  <c r="Y50" i="49"/>
  <c r="Z50" i="49"/>
  <c r="E51" i="49"/>
  <c r="D51" i="49" s="1"/>
  <c r="E52" i="49"/>
  <c r="D52" i="49" s="1"/>
  <c r="E6" i="44"/>
  <c r="D6" i="44" s="1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D7" i="44"/>
  <c r="D8" i="44"/>
  <c r="E9" i="44"/>
  <c r="D9" i="44" s="1"/>
  <c r="F9" i="44"/>
  <c r="G9" i="44"/>
  <c r="H9" i="44"/>
  <c r="I9" i="44"/>
  <c r="J9" i="44"/>
  <c r="K9" i="44"/>
  <c r="L9" i="44"/>
  <c r="M9" i="44"/>
  <c r="N9" i="44"/>
  <c r="O9" i="44"/>
  <c r="P9" i="44"/>
  <c r="Q9" i="44"/>
  <c r="R9" i="44"/>
  <c r="S9" i="44"/>
  <c r="T9" i="44"/>
  <c r="U9" i="44"/>
  <c r="D10" i="44"/>
  <c r="D11" i="44"/>
  <c r="E12" i="44"/>
  <c r="D12" i="44" s="1"/>
  <c r="F12" i="44"/>
  <c r="G12" i="44"/>
  <c r="H12" i="44"/>
  <c r="I12" i="44"/>
  <c r="J12" i="44"/>
  <c r="K12" i="44"/>
  <c r="L12" i="44"/>
  <c r="M12" i="44"/>
  <c r="N12" i="44"/>
  <c r="O12" i="44"/>
  <c r="P12" i="44"/>
  <c r="Q12" i="44"/>
  <c r="R12" i="44"/>
  <c r="S12" i="44"/>
  <c r="T12" i="44"/>
  <c r="U12" i="44"/>
  <c r="D13" i="44"/>
  <c r="D14" i="44"/>
  <c r="E15" i="44"/>
  <c r="D15" i="44" s="1"/>
  <c r="F15" i="44"/>
  <c r="G15" i="44"/>
  <c r="H15" i="44"/>
  <c r="I15" i="44"/>
  <c r="J15" i="44"/>
  <c r="K15" i="44"/>
  <c r="L15" i="44"/>
  <c r="M15" i="44"/>
  <c r="N15" i="44"/>
  <c r="O15" i="44"/>
  <c r="P15" i="44"/>
  <c r="Q15" i="44"/>
  <c r="R15" i="44"/>
  <c r="S15" i="44"/>
  <c r="T15" i="44"/>
  <c r="U15" i="44"/>
  <c r="D16" i="44"/>
  <c r="D17" i="44"/>
  <c r="E18" i="44"/>
  <c r="D18" i="44" s="1"/>
  <c r="F18" i="44"/>
  <c r="G18" i="44"/>
  <c r="H18" i="44"/>
  <c r="I18" i="44"/>
  <c r="J18" i="44"/>
  <c r="K18" i="44"/>
  <c r="L18" i="44"/>
  <c r="M18" i="44"/>
  <c r="N18" i="44"/>
  <c r="O18" i="44"/>
  <c r="P18" i="44"/>
  <c r="Q18" i="44"/>
  <c r="R18" i="44"/>
  <c r="S18" i="44"/>
  <c r="T18" i="44"/>
  <c r="U18" i="44"/>
  <c r="D19" i="44"/>
  <c r="D20" i="44"/>
  <c r="E21" i="44"/>
  <c r="D21" i="44" s="1"/>
  <c r="F21" i="44"/>
  <c r="G21" i="44"/>
  <c r="H21" i="44"/>
  <c r="I21" i="44"/>
  <c r="J21" i="44"/>
  <c r="K21" i="44"/>
  <c r="L21" i="44"/>
  <c r="M21" i="44"/>
  <c r="N21" i="44"/>
  <c r="O21" i="44"/>
  <c r="P21" i="44"/>
  <c r="Q21" i="44"/>
  <c r="R21" i="44"/>
  <c r="S21" i="44"/>
  <c r="T21" i="44"/>
  <c r="U21" i="44"/>
  <c r="D22" i="44"/>
  <c r="D23" i="44"/>
  <c r="E24" i="44"/>
  <c r="D24" i="44" s="1"/>
  <c r="F24" i="44"/>
  <c r="G24" i="44"/>
  <c r="H24" i="44"/>
  <c r="I24" i="44"/>
  <c r="J24" i="44"/>
  <c r="K24" i="44"/>
  <c r="L24" i="44"/>
  <c r="M24" i="44"/>
  <c r="N24" i="44"/>
  <c r="O24" i="44"/>
  <c r="P24" i="44"/>
  <c r="Q24" i="44"/>
  <c r="R24" i="44"/>
  <c r="S24" i="44"/>
  <c r="T24" i="44"/>
  <c r="U24" i="44"/>
  <c r="D25" i="44"/>
  <c r="D26" i="44"/>
  <c r="E27" i="44"/>
  <c r="D27" i="44" s="1"/>
  <c r="F27" i="44"/>
  <c r="G27" i="44"/>
  <c r="H27" i="44"/>
  <c r="I27" i="44"/>
  <c r="J27" i="44"/>
  <c r="K27" i="44"/>
  <c r="L27" i="44"/>
  <c r="M27" i="44"/>
  <c r="N27" i="44"/>
  <c r="O27" i="44"/>
  <c r="P27" i="44"/>
  <c r="Q27" i="44"/>
  <c r="R27" i="44"/>
  <c r="S27" i="44"/>
  <c r="T27" i="44"/>
  <c r="U27" i="44"/>
  <c r="D28" i="44"/>
  <c r="D29" i="44"/>
  <c r="E30" i="44"/>
  <c r="D30" i="44" s="1"/>
  <c r="F30" i="44"/>
  <c r="G30" i="44"/>
  <c r="H30" i="44"/>
  <c r="I30" i="44"/>
  <c r="J30" i="44"/>
  <c r="K30" i="44"/>
  <c r="L30" i="44"/>
  <c r="M30" i="44"/>
  <c r="N30" i="44"/>
  <c r="O30" i="44"/>
  <c r="P30" i="44"/>
  <c r="Q30" i="44"/>
  <c r="R30" i="44"/>
  <c r="S30" i="44"/>
  <c r="T30" i="44"/>
  <c r="U30" i="44"/>
  <c r="D31" i="44"/>
  <c r="D32" i="44"/>
  <c r="E33" i="44"/>
  <c r="D33" i="44" s="1"/>
  <c r="F33" i="44"/>
  <c r="G33" i="44"/>
  <c r="H33" i="44"/>
  <c r="I33" i="44"/>
  <c r="J33" i="44"/>
  <c r="K33" i="44"/>
  <c r="L33" i="44"/>
  <c r="M33" i="44"/>
  <c r="N33" i="44"/>
  <c r="O33" i="44"/>
  <c r="P33" i="44"/>
  <c r="Q33" i="44"/>
  <c r="R33" i="44"/>
  <c r="S33" i="44"/>
  <c r="T33" i="44"/>
  <c r="U33" i="44"/>
  <c r="D34" i="44"/>
  <c r="D35" i="44"/>
  <c r="E36" i="44"/>
  <c r="D36" i="44" s="1"/>
  <c r="F36" i="44"/>
  <c r="G36" i="44"/>
  <c r="H36" i="44"/>
  <c r="I36" i="44"/>
  <c r="J36" i="44"/>
  <c r="K36" i="44"/>
  <c r="L36" i="44"/>
  <c r="M36" i="44"/>
  <c r="N36" i="44"/>
  <c r="O36" i="44"/>
  <c r="P36" i="44"/>
  <c r="Q36" i="44"/>
  <c r="R36" i="44"/>
  <c r="S36" i="44"/>
  <c r="T36" i="44"/>
  <c r="U36" i="44"/>
  <c r="D37" i="44"/>
  <c r="D38" i="44"/>
  <c r="E39" i="44"/>
  <c r="D39" i="44" s="1"/>
  <c r="F39" i="44"/>
  <c r="G39" i="44"/>
  <c r="H39" i="44"/>
  <c r="I39" i="44"/>
  <c r="J39" i="44"/>
  <c r="K39" i="44"/>
  <c r="L39" i="44"/>
  <c r="M39" i="44"/>
  <c r="N39" i="44"/>
  <c r="O39" i="44"/>
  <c r="P39" i="44"/>
  <c r="Q39" i="44"/>
  <c r="R39" i="44"/>
  <c r="S39" i="44"/>
  <c r="T39" i="44"/>
  <c r="U39" i="44"/>
  <c r="D40" i="44"/>
  <c r="D41" i="44"/>
  <c r="E42" i="44"/>
  <c r="D42" i="44" s="1"/>
  <c r="F42" i="44"/>
  <c r="G42" i="44"/>
  <c r="H42" i="44"/>
  <c r="I42" i="44"/>
  <c r="J42" i="44"/>
  <c r="K42" i="44"/>
  <c r="L42" i="44"/>
  <c r="M42" i="44"/>
  <c r="N42" i="44"/>
  <c r="O42" i="44"/>
  <c r="P42" i="44"/>
  <c r="Q42" i="44"/>
  <c r="R42" i="44"/>
  <c r="S42" i="44"/>
  <c r="T42" i="44"/>
  <c r="U42" i="44"/>
  <c r="D43" i="44"/>
  <c r="D44" i="44"/>
  <c r="E45" i="44"/>
  <c r="D45" i="44" s="1"/>
  <c r="F45" i="44"/>
  <c r="G45" i="44"/>
  <c r="H45" i="44"/>
  <c r="I45" i="44"/>
  <c r="J45" i="44"/>
  <c r="K45" i="44"/>
  <c r="L45" i="44"/>
  <c r="M45" i="44"/>
  <c r="N45" i="44"/>
  <c r="O45" i="44"/>
  <c r="P45" i="44"/>
  <c r="Q45" i="44"/>
  <c r="R45" i="44"/>
  <c r="S45" i="44"/>
  <c r="T45" i="44"/>
  <c r="U45" i="44"/>
  <c r="D46" i="44"/>
  <c r="D47" i="44"/>
  <c r="E7" i="43"/>
  <c r="F7" i="43"/>
  <c r="G7" i="43"/>
  <c r="H7" i="43"/>
  <c r="I7" i="43"/>
  <c r="J7" i="43"/>
  <c r="K7" i="43"/>
  <c r="L7" i="43"/>
  <c r="M7" i="43"/>
  <c r="N7" i="43"/>
  <c r="O7" i="43"/>
  <c r="P7" i="43"/>
  <c r="Q7" i="43"/>
  <c r="R7" i="43"/>
  <c r="S7" i="43"/>
  <c r="T7" i="43"/>
  <c r="U7" i="43"/>
  <c r="E8" i="43"/>
  <c r="F8" i="43"/>
  <c r="G8" i="43"/>
  <c r="H8" i="43"/>
  <c r="I8" i="43"/>
  <c r="J8" i="43"/>
  <c r="K8" i="43"/>
  <c r="L8" i="43"/>
  <c r="M8" i="43"/>
  <c r="N8" i="43"/>
  <c r="O8" i="43"/>
  <c r="P8" i="43"/>
  <c r="Q8" i="43"/>
  <c r="R8" i="43"/>
  <c r="S8" i="43"/>
  <c r="T8" i="43"/>
  <c r="U8" i="43"/>
  <c r="E10" i="43"/>
  <c r="F10" i="43"/>
  <c r="G10" i="43"/>
  <c r="H10" i="43"/>
  <c r="I10" i="43"/>
  <c r="J10" i="43"/>
  <c r="K10" i="43"/>
  <c r="L10" i="43"/>
  <c r="M10" i="43"/>
  <c r="N10" i="43"/>
  <c r="O10" i="43"/>
  <c r="P10" i="43"/>
  <c r="Q10" i="43"/>
  <c r="R10" i="43"/>
  <c r="S10" i="43"/>
  <c r="T10" i="43"/>
  <c r="U10" i="43"/>
  <c r="E11" i="43"/>
  <c r="F11" i="43"/>
  <c r="G11" i="43"/>
  <c r="H11" i="43"/>
  <c r="I11" i="43"/>
  <c r="J11" i="43"/>
  <c r="K11" i="43"/>
  <c r="L11" i="43"/>
  <c r="M11" i="43"/>
  <c r="N11" i="43"/>
  <c r="O11" i="43"/>
  <c r="P11" i="43"/>
  <c r="Q11" i="43"/>
  <c r="R11" i="43"/>
  <c r="S11" i="43"/>
  <c r="T11" i="43"/>
  <c r="U11" i="43"/>
  <c r="E12" i="43"/>
  <c r="D12" i="43" s="1"/>
  <c r="F12" i="43"/>
  <c r="F6" i="43" s="1"/>
  <c r="G12" i="43"/>
  <c r="H12" i="43"/>
  <c r="I12" i="43"/>
  <c r="J12" i="43"/>
  <c r="J6" i="43" s="1"/>
  <c r="K12" i="43"/>
  <c r="L12" i="43"/>
  <c r="M12" i="43"/>
  <c r="N12" i="43"/>
  <c r="N6" i="43" s="1"/>
  <c r="O12" i="43"/>
  <c r="P12" i="43"/>
  <c r="Q12" i="43"/>
  <c r="R12" i="43"/>
  <c r="R6" i="43" s="1"/>
  <c r="S12" i="43"/>
  <c r="T12" i="43"/>
  <c r="U12" i="43"/>
  <c r="D13" i="43"/>
  <c r="D7" i="43" s="1"/>
  <c r="W13" i="43"/>
  <c r="X13" i="43" s="1"/>
  <c r="D14" i="43"/>
  <c r="D8" i="43" s="1"/>
  <c r="W14" i="43"/>
  <c r="X14" i="43"/>
  <c r="E15" i="43"/>
  <c r="F15" i="43"/>
  <c r="G15" i="43"/>
  <c r="H15" i="43"/>
  <c r="I15" i="43"/>
  <c r="J15" i="43"/>
  <c r="K15" i="43"/>
  <c r="W15" i="43" s="1"/>
  <c r="X15" i="43" s="1"/>
  <c r="L15" i="43"/>
  <c r="M15" i="43"/>
  <c r="N15" i="43"/>
  <c r="O15" i="43"/>
  <c r="P15" i="43"/>
  <c r="Q15" i="43"/>
  <c r="R15" i="43"/>
  <c r="S15" i="43"/>
  <c r="T15" i="43"/>
  <c r="U15" i="43"/>
  <c r="D16" i="43"/>
  <c r="W16" i="43"/>
  <c r="X16" i="43"/>
  <c r="D17" i="43"/>
  <c r="W17" i="43"/>
  <c r="X17" i="43" s="1"/>
  <c r="E18" i="43"/>
  <c r="D18" i="43" s="1"/>
  <c r="F18" i="43"/>
  <c r="G18" i="43"/>
  <c r="H18" i="43"/>
  <c r="I18" i="43"/>
  <c r="W18" i="43" s="1"/>
  <c r="X18" i="43" s="1"/>
  <c r="J18" i="43"/>
  <c r="K18" i="43"/>
  <c r="L18" i="43"/>
  <c r="M18" i="43"/>
  <c r="N18" i="43"/>
  <c r="O18" i="43"/>
  <c r="P18" i="43"/>
  <c r="Q18" i="43"/>
  <c r="R18" i="43"/>
  <c r="S18" i="43"/>
  <c r="T18" i="43"/>
  <c r="U18" i="43"/>
  <c r="D19" i="43"/>
  <c r="W19" i="43"/>
  <c r="X19" i="43" s="1"/>
  <c r="D20" i="43"/>
  <c r="W20" i="43"/>
  <c r="X20" i="43"/>
  <c r="E21" i="43"/>
  <c r="F21" i="43"/>
  <c r="D21" i="43" s="1"/>
  <c r="G21" i="43"/>
  <c r="H21" i="43"/>
  <c r="I21" i="43"/>
  <c r="J21" i="43"/>
  <c r="K21" i="43"/>
  <c r="W21" i="43" s="1"/>
  <c r="X21" i="43" s="1"/>
  <c r="L21" i="43"/>
  <c r="M21" i="43"/>
  <c r="N21" i="43"/>
  <c r="O21" i="43"/>
  <c r="P21" i="43"/>
  <c r="Q21" i="43"/>
  <c r="R21" i="43"/>
  <c r="S21" i="43"/>
  <c r="T21" i="43"/>
  <c r="U21" i="43"/>
  <c r="D22" i="43"/>
  <c r="W22" i="43"/>
  <c r="X22" i="43"/>
  <c r="D23" i="43"/>
  <c r="W23" i="43"/>
  <c r="X23" i="43" s="1"/>
  <c r="E24" i="43"/>
  <c r="D24" i="43" s="1"/>
  <c r="F24" i="43"/>
  <c r="G24" i="43"/>
  <c r="H24" i="43"/>
  <c r="I24" i="43"/>
  <c r="J24" i="43"/>
  <c r="K24" i="43"/>
  <c r="L24" i="43"/>
  <c r="M24" i="43"/>
  <c r="N24" i="43"/>
  <c r="O24" i="43"/>
  <c r="P24" i="43"/>
  <c r="Q24" i="43"/>
  <c r="R24" i="43"/>
  <c r="S24" i="43"/>
  <c r="T24" i="43"/>
  <c r="U24" i="43"/>
  <c r="W24" i="43" s="1"/>
  <c r="X24" i="43" s="1"/>
  <c r="D25" i="43"/>
  <c r="W25" i="43"/>
  <c r="X25" i="43" s="1"/>
  <c r="D26" i="43"/>
  <c r="W26" i="43"/>
  <c r="X26" i="43"/>
  <c r="E27" i="43"/>
  <c r="F27" i="43"/>
  <c r="D27" i="43" s="1"/>
  <c r="G27" i="43"/>
  <c r="H27" i="43"/>
  <c r="I27" i="43"/>
  <c r="J27" i="43"/>
  <c r="K27" i="43"/>
  <c r="L27" i="43"/>
  <c r="M27" i="43"/>
  <c r="N27" i="43"/>
  <c r="O27" i="43"/>
  <c r="P27" i="43"/>
  <c r="Q27" i="43"/>
  <c r="R27" i="43"/>
  <c r="S27" i="43"/>
  <c r="T27" i="43"/>
  <c r="U27" i="43"/>
  <c r="W27" i="43"/>
  <c r="X27" i="43" s="1"/>
  <c r="D28" i="43"/>
  <c r="W28" i="43"/>
  <c r="X28" i="43"/>
  <c r="D29" i="43"/>
  <c r="W29" i="43"/>
  <c r="X29" i="43" s="1"/>
  <c r="E30" i="43"/>
  <c r="F30" i="43"/>
  <c r="D30" i="43" s="1"/>
  <c r="G30" i="43"/>
  <c r="H30" i="43"/>
  <c r="I30" i="43"/>
  <c r="J30" i="43"/>
  <c r="K30" i="43"/>
  <c r="L30" i="43"/>
  <c r="M30" i="43"/>
  <c r="N30" i="43"/>
  <c r="O30" i="43"/>
  <c r="P30" i="43"/>
  <c r="Q30" i="43"/>
  <c r="R30" i="43"/>
  <c r="S30" i="43"/>
  <c r="T30" i="43"/>
  <c r="U30" i="43"/>
  <c r="W30" i="43"/>
  <c r="X30" i="43" s="1"/>
  <c r="D31" i="43"/>
  <c r="W31" i="43"/>
  <c r="X31" i="43"/>
  <c r="D32" i="43"/>
  <c r="W32" i="43"/>
  <c r="X32" i="43" s="1"/>
  <c r="E33" i="43"/>
  <c r="F33" i="43"/>
  <c r="D33" i="43" s="1"/>
  <c r="G33" i="43"/>
  <c r="H33" i="43"/>
  <c r="I33" i="43"/>
  <c r="J33" i="43"/>
  <c r="K33" i="43"/>
  <c r="L33" i="43"/>
  <c r="M33" i="43"/>
  <c r="N33" i="43"/>
  <c r="O33" i="43"/>
  <c r="P33" i="43"/>
  <c r="Q33" i="43"/>
  <c r="R33" i="43"/>
  <c r="S33" i="43"/>
  <c r="T33" i="43"/>
  <c r="W33" i="43" s="1"/>
  <c r="X33" i="43" s="1"/>
  <c r="U33" i="43"/>
  <c r="D34" i="43"/>
  <c r="W34" i="43"/>
  <c r="X34" i="43"/>
  <c r="D35" i="43"/>
  <c r="W35" i="43"/>
  <c r="X35" i="43" s="1"/>
  <c r="E36" i="43"/>
  <c r="F36" i="43"/>
  <c r="D36" i="43" s="1"/>
  <c r="G36" i="43"/>
  <c r="H36" i="43"/>
  <c r="I36" i="43"/>
  <c r="J36" i="43"/>
  <c r="K36" i="43"/>
  <c r="L36" i="43"/>
  <c r="M36" i="43"/>
  <c r="N36" i="43"/>
  <c r="O36" i="43"/>
  <c r="P36" i="43"/>
  <c r="Q36" i="43"/>
  <c r="R36" i="43"/>
  <c r="S36" i="43"/>
  <c r="T36" i="43"/>
  <c r="U36" i="43"/>
  <c r="W36" i="43"/>
  <c r="X36" i="43" s="1"/>
  <c r="D37" i="43"/>
  <c r="W37" i="43"/>
  <c r="X37" i="43"/>
  <c r="D38" i="43"/>
  <c r="W38" i="43"/>
  <c r="X38" i="43" s="1"/>
  <c r="E39" i="43"/>
  <c r="F39" i="43"/>
  <c r="G39" i="43"/>
  <c r="H39" i="43"/>
  <c r="W39" i="43" s="1"/>
  <c r="X39" i="43" s="1"/>
  <c r="I39" i="43"/>
  <c r="J39" i="43"/>
  <c r="K39" i="43"/>
  <c r="L39" i="43"/>
  <c r="M39" i="43"/>
  <c r="N39" i="43"/>
  <c r="O39" i="43"/>
  <c r="P39" i="43"/>
  <c r="Q39" i="43"/>
  <c r="R39" i="43"/>
  <c r="S39" i="43"/>
  <c r="T39" i="43"/>
  <c r="U39" i="43"/>
  <c r="D40" i="43"/>
  <c r="W40" i="43"/>
  <c r="X40" i="43"/>
  <c r="D41" i="43"/>
  <c r="W41" i="43"/>
  <c r="X41" i="43" s="1"/>
  <c r="E42" i="43"/>
  <c r="F42" i="43"/>
  <c r="D42" i="43" s="1"/>
  <c r="G42" i="43"/>
  <c r="H42" i="43"/>
  <c r="I42" i="43"/>
  <c r="J42" i="43"/>
  <c r="K42" i="43"/>
  <c r="L42" i="43"/>
  <c r="M42" i="43"/>
  <c r="N42" i="43"/>
  <c r="O42" i="43"/>
  <c r="P42" i="43"/>
  <c r="Q42" i="43"/>
  <c r="R42" i="43"/>
  <c r="S42" i="43"/>
  <c r="T42" i="43"/>
  <c r="U42" i="43"/>
  <c r="W42" i="43"/>
  <c r="X42" i="43" s="1"/>
  <c r="D43" i="43"/>
  <c r="W43" i="43"/>
  <c r="X43" i="43"/>
  <c r="D44" i="43"/>
  <c r="W44" i="43"/>
  <c r="X44" i="43" s="1"/>
  <c r="E45" i="43"/>
  <c r="F45" i="43"/>
  <c r="G45" i="43"/>
  <c r="H45" i="43"/>
  <c r="W45" i="43" s="1"/>
  <c r="X45" i="43" s="1"/>
  <c r="I45" i="43"/>
  <c r="J45" i="43"/>
  <c r="K45" i="43"/>
  <c r="L45" i="43"/>
  <c r="M45" i="43"/>
  <c r="N45" i="43"/>
  <c r="O45" i="43"/>
  <c r="P45" i="43"/>
  <c r="Q45" i="43"/>
  <c r="R45" i="43"/>
  <c r="S45" i="43"/>
  <c r="T45" i="43"/>
  <c r="U45" i="43"/>
  <c r="D46" i="43"/>
  <c r="W46" i="43"/>
  <c r="X46" i="43"/>
  <c r="D47" i="43"/>
  <c r="W47" i="43"/>
  <c r="X47" i="43" s="1"/>
  <c r="N19" i="12"/>
  <c r="K19" i="12"/>
  <c r="H19" i="12"/>
  <c r="E19" i="12"/>
  <c r="D19" i="12"/>
  <c r="C19" i="12"/>
  <c r="B19" i="12" s="1"/>
  <c r="N18" i="12"/>
  <c r="K18" i="12"/>
  <c r="H18" i="12"/>
  <c r="E18" i="12"/>
  <c r="D18" i="12"/>
  <c r="B18" i="12" s="1"/>
  <c r="C18" i="12"/>
  <c r="N17" i="12"/>
  <c r="K17" i="12"/>
  <c r="H17" i="12"/>
  <c r="E17" i="12"/>
  <c r="D17" i="12"/>
  <c r="C17" i="12"/>
  <c r="B17" i="12" s="1"/>
  <c r="N16" i="12"/>
  <c r="K16" i="12"/>
  <c r="H16" i="12"/>
  <c r="E16" i="12"/>
  <c r="D16" i="12"/>
  <c r="C16" i="12"/>
  <c r="B16" i="12"/>
  <c r="N15" i="12"/>
  <c r="K15" i="12"/>
  <c r="H15" i="12"/>
  <c r="E15" i="12"/>
  <c r="D15" i="12"/>
  <c r="C15" i="12"/>
  <c r="B15" i="12" s="1"/>
  <c r="N14" i="12"/>
  <c r="K14" i="12"/>
  <c r="H14" i="12"/>
  <c r="E14" i="12"/>
  <c r="D14" i="12"/>
  <c r="B14" i="12" s="1"/>
  <c r="C14" i="12"/>
  <c r="N13" i="12"/>
  <c r="K13" i="12"/>
  <c r="H13" i="12"/>
  <c r="E13" i="12"/>
  <c r="D13" i="12"/>
  <c r="C13" i="12"/>
  <c r="B13" i="12" s="1"/>
  <c r="N12" i="12"/>
  <c r="K12" i="12"/>
  <c r="H12" i="12"/>
  <c r="E12" i="12"/>
  <c r="D12" i="12"/>
  <c r="C12" i="12"/>
  <c r="B12" i="12"/>
  <c r="N11" i="12"/>
  <c r="K11" i="12"/>
  <c r="H11" i="12"/>
  <c r="E11" i="12"/>
  <c r="D11" i="12"/>
  <c r="C11" i="12"/>
  <c r="B11" i="12" s="1"/>
  <c r="N10" i="12"/>
  <c r="N6" i="12" s="1"/>
  <c r="K10" i="12"/>
  <c r="H10" i="12"/>
  <c r="E10" i="12"/>
  <c r="D10" i="12"/>
  <c r="B10" i="12" s="1"/>
  <c r="C10" i="12"/>
  <c r="N9" i="12"/>
  <c r="K9" i="12"/>
  <c r="H9" i="12"/>
  <c r="E9" i="12"/>
  <c r="D9" i="12"/>
  <c r="C9" i="12"/>
  <c r="B9" i="12" s="1"/>
  <c r="N8" i="12"/>
  <c r="K8" i="12"/>
  <c r="H8" i="12"/>
  <c r="E8" i="12"/>
  <c r="D8" i="12"/>
  <c r="C8" i="12"/>
  <c r="B8" i="12"/>
  <c r="N7" i="12"/>
  <c r="K7" i="12"/>
  <c r="K6" i="12" s="1"/>
  <c r="H7" i="12"/>
  <c r="E7" i="12"/>
  <c r="E6" i="12" s="1"/>
  <c r="D7" i="12"/>
  <c r="C7" i="12"/>
  <c r="C6" i="12" s="1"/>
  <c r="P6" i="12"/>
  <c r="O6" i="12"/>
  <c r="M6" i="12"/>
  <c r="L6" i="12"/>
  <c r="J6" i="12"/>
  <c r="I6" i="12"/>
  <c r="H6" i="12"/>
  <c r="G6" i="12"/>
  <c r="F6" i="12"/>
  <c r="D6" i="12"/>
  <c r="N34" i="11"/>
  <c r="K34" i="11"/>
  <c r="H34" i="11"/>
  <c r="E34" i="11"/>
  <c r="D34" i="11"/>
  <c r="C34" i="11"/>
  <c r="B34" i="11" s="1"/>
  <c r="N33" i="11"/>
  <c r="K33" i="11"/>
  <c r="H33" i="11"/>
  <c r="E33" i="11"/>
  <c r="D33" i="11"/>
  <c r="B33" i="11" s="1"/>
  <c r="C33" i="11"/>
  <c r="N32" i="11"/>
  <c r="K32" i="11"/>
  <c r="H32" i="11"/>
  <c r="E32" i="11"/>
  <c r="D32" i="11"/>
  <c r="C32" i="11"/>
  <c r="B32" i="11" s="1"/>
  <c r="N31" i="11"/>
  <c r="K31" i="11"/>
  <c r="H31" i="11"/>
  <c r="E31" i="11"/>
  <c r="D31" i="11"/>
  <c r="C31" i="11"/>
  <c r="B31" i="11"/>
  <c r="N30" i="11"/>
  <c r="K30" i="11"/>
  <c r="H30" i="11"/>
  <c r="E30" i="11"/>
  <c r="D30" i="11"/>
  <c r="C30" i="11"/>
  <c r="B30" i="11" s="1"/>
  <c r="N29" i="11"/>
  <c r="K29" i="11"/>
  <c r="H29" i="11"/>
  <c r="E29" i="11"/>
  <c r="D29" i="11"/>
  <c r="B29" i="11" s="1"/>
  <c r="C29" i="11"/>
  <c r="N28" i="11"/>
  <c r="K28" i="11"/>
  <c r="H28" i="11"/>
  <c r="E28" i="11"/>
  <c r="D28" i="11"/>
  <c r="C28" i="11"/>
  <c r="B28" i="11" s="1"/>
  <c r="N27" i="11"/>
  <c r="K27" i="11"/>
  <c r="H27" i="11"/>
  <c r="E27" i="11"/>
  <c r="D27" i="11"/>
  <c r="C27" i="11"/>
  <c r="B27" i="11"/>
  <c r="N26" i="11"/>
  <c r="K26" i="11"/>
  <c r="H26" i="11"/>
  <c r="E26" i="11"/>
  <c r="D26" i="11"/>
  <c r="C26" i="11"/>
  <c r="B26" i="11" s="1"/>
  <c r="N25" i="11"/>
  <c r="K25" i="11"/>
  <c r="H25" i="11"/>
  <c r="E25" i="11"/>
  <c r="D25" i="11"/>
  <c r="B25" i="11" s="1"/>
  <c r="C25" i="11"/>
  <c r="N24" i="11"/>
  <c r="K24" i="11"/>
  <c r="H24" i="11"/>
  <c r="E24" i="11"/>
  <c r="D24" i="11"/>
  <c r="C24" i="11"/>
  <c r="B24" i="11" s="1"/>
  <c r="N23" i="11"/>
  <c r="K23" i="11"/>
  <c r="H23" i="11"/>
  <c r="E23" i="11"/>
  <c r="D23" i="11"/>
  <c r="C23" i="11"/>
  <c r="B23" i="11"/>
  <c r="N22" i="11"/>
  <c r="K22" i="11"/>
  <c r="H22" i="11"/>
  <c r="E22" i="11"/>
  <c r="D22" i="11"/>
  <c r="C22" i="11"/>
  <c r="B22" i="11" s="1"/>
  <c r="N21" i="11"/>
  <c r="K21" i="11"/>
  <c r="H21" i="11"/>
  <c r="E21" i="11"/>
  <c r="D21" i="11"/>
  <c r="B21" i="11" s="1"/>
  <c r="C21" i="11"/>
  <c r="N20" i="11"/>
  <c r="K20" i="11"/>
  <c r="H20" i="11"/>
  <c r="E20" i="11"/>
  <c r="D20" i="11"/>
  <c r="C20" i="11"/>
  <c r="B20" i="11" s="1"/>
  <c r="N19" i="11"/>
  <c r="K19" i="11"/>
  <c r="H19" i="11"/>
  <c r="H15" i="11" s="1"/>
  <c r="E19" i="11"/>
  <c r="D19" i="11"/>
  <c r="C19" i="11"/>
  <c r="B19" i="11"/>
  <c r="N18" i="11"/>
  <c r="K18" i="11"/>
  <c r="H18" i="11"/>
  <c r="E18" i="11"/>
  <c r="D18" i="11"/>
  <c r="C18" i="11"/>
  <c r="B18" i="11" s="1"/>
  <c r="N17" i="11"/>
  <c r="K17" i="11"/>
  <c r="H17" i="11"/>
  <c r="E17" i="11"/>
  <c r="D17" i="11"/>
  <c r="B17" i="11" s="1"/>
  <c r="C17" i="11"/>
  <c r="N16" i="11"/>
  <c r="K16" i="11"/>
  <c r="K15" i="11" s="1"/>
  <c r="H16" i="11"/>
  <c r="E16" i="11"/>
  <c r="E15" i="11" s="1"/>
  <c r="D16" i="11"/>
  <c r="C16" i="11"/>
  <c r="B16" i="11" s="1"/>
  <c r="P15" i="11"/>
  <c r="O15" i="11"/>
  <c r="N15" i="11"/>
  <c r="M15" i="11"/>
  <c r="L15" i="11"/>
  <c r="J15" i="11"/>
  <c r="I15" i="11"/>
  <c r="G15" i="11"/>
  <c r="F15" i="11"/>
  <c r="B6" i="11"/>
  <c r="E12" i="10"/>
  <c r="D12" i="10" s="1"/>
  <c r="C12" i="10" s="1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E13" i="10"/>
  <c r="F13" i="10"/>
  <c r="D13" i="10" s="1"/>
  <c r="C13" i="10" s="1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E14" i="10"/>
  <c r="D14" i="10" s="1"/>
  <c r="C14" i="10" s="1"/>
  <c r="F14" i="10"/>
  <c r="F11" i="10" s="1"/>
  <c r="G14" i="10"/>
  <c r="G11" i="10" s="1"/>
  <c r="H14" i="10"/>
  <c r="H11" i="10" s="1"/>
  <c r="I14" i="10"/>
  <c r="I11" i="10" s="1"/>
  <c r="J14" i="10"/>
  <c r="J11" i="10" s="1"/>
  <c r="K14" i="10"/>
  <c r="K11" i="10" s="1"/>
  <c r="L14" i="10"/>
  <c r="L11" i="10" s="1"/>
  <c r="M14" i="10"/>
  <c r="M11" i="10" s="1"/>
  <c r="N14" i="10"/>
  <c r="N11" i="10" s="1"/>
  <c r="O14" i="10"/>
  <c r="O11" i="10" s="1"/>
  <c r="P14" i="10"/>
  <c r="P11" i="10" s="1"/>
  <c r="Q14" i="10"/>
  <c r="Q11" i="10" s="1"/>
  <c r="R14" i="10"/>
  <c r="R11" i="10" s="1"/>
  <c r="S14" i="10"/>
  <c r="S11" i="10" s="1"/>
  <c r="T14" i="10"/>
  <c r="T11" i="10" s="1"/>
  <c r="U14" i="10"/>
  <c r="U11" i="10" s="1"/>
  <c r="V14" i="10"/>
  <c r="V11" i="10" s="1"/>
  <c r="W14" i="10"/>
  <c r="W11" i="10" s="1"/>
  <c r="X14" i="10"/>
  <c r="X11" i="10" s="1"/>
  <c r="Y14" i="10"/>
  <c r="Y11" i="10" s="1"/>
  <c r="Z14" i="10"/>
  <c r="Z11" i="10" s="1"/>
  <c r="AA14" i="10"/>
  <c r="AA11" i="10" s="1"/>
  <c r="D15" i="10"/>
  <c r="C15" i="10" s="1"/>
  <c r="D16" i="10"/>
  <c r="C16" i="10" s="1"/>
  <c r="E17" i="10"/>
  <c r="D17" i="10" s="1"/>
  <c r="C17" i="10" s="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D18" i="10"/>
  <c r="C18" i="10" s="1"/>
  <c r="C19" i="10"/>
  <c r="D19" i="10"/>
  <c r="E20" i="10"/>
  <c r="D20" i="10" s="1"/>
  <c r="C20" i="10" s="1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D21" i="10"/>
  <c r="C21" i="10" s="1"/>
  <c r="D22" i="10"/>
  <c r="C22" i="10" s="1"/>
  <c r="E23" i="10"/>
  <c r="F23" i="10"/>
  <c r="G23" i="10"/>
  <c r="D23" i="10" s="1"/>
  <c r="C23" i="10" s="1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C24" i="10"/>
  <c r="D24" i="10"/>
  <c r="D25" i="10"/>
  <c r="C25" i="10" s="1"/>
  <c r="E26" i="10"/>
  <c r="D26" i="10" s="1"/>
  <c r="C26" i="10" s="1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D27" i="10"/>
  <c r="C27" i="10" s="1"/>
  <c r="D28" i="10"/>
  <c r="C28" i="10" s="1"/>
  <c r="E29" i="10"/>
  <c r="D29" i="10" s="1"/>
  <c r="C29" i="10" s="1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D30" i="10"/>
  <c r="C30" i="10" s="1"/>
  <c r="C31" i="10"/>
  <c r="D31" i="10"/>
  <c r="E32" i="10"/>
  <c r="D32" i="10" s="1"/>
  <c r="C32" i="10" s="1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D33" i="10"/>
  <c r="C33" i="10" s="1"/>
  <c r="D34" i="10"/>
  <c r="C34" i="10" s="1"/>
  <c r="E35" i="10"/>
  <c r="F35" i="10"/>
  <c r="G35" i="10"/>
  <c r="D35" i="10" s="1"/>
  <c r="C35" i="10" s="1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C36" i="10"/>
  <c r="D36" i="10"/>
  <c r="D37" i="10"/>
  <c r="C37" i="10" s="1"/>
  <c r="E38" i="10"/>
  <c r="D38" i="10" s="1"/>
  <c r="C38" i="10" s="1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D39" i="10"/>
  <c r="C39" i="10" s="1"/>
  <c r="D40" i="10"/>
  <c r="C40" i="10" s="1"/>
  <c r="E41" i="10"/>
  <c r="D41" i="10" s="1"/>
  <c r="C41" i="10" s="1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D42" i="10"/>
  <c r="C42" i="10" s="1"/>
  <c r="C43" i="10"/>
  <c r="D43" i="10"/>
  <c r="E44" i="10"/>
  <c r="F44" i="10"/>
  <c r="G44" i="10"/>
  <c r="H44" i="10"/>
  <c r="D44" i="10" s="1"/>
  <c r="C44" i="10" s="1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C45" i="10"/>
  <c r="D45" i="10"/>
  <c r="D46" i="10"/>
  <c r="C46" i="10" s="1"/>
  <c r="E47" i="10"/>
  <c r="F47" i="10"/>
  <c r="G47" i="10"/>
  <c r="D47" i="10" s="1"/>
  <c r="C47" i="10" s="1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C48" i="10"/>
  <c r="D48" i="10"/>
  <c r="D49" i="10"/>
  <c r="C49" i="10" s="1"/>
  <c r="E50" i="10"/>
  <c r="D50" i="10" s="1"/>
  <c r="C50" i="10" s="1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D51" i="10"/>
  <c r="C51" i="10" s="1"/>
  <c r="C52" i="10"/>
  <c r="D52" i="10"/>
  <c r="E11" i="9"/>
  <c r="D11" i="9" s="1"/>
  <c r="C11" i="9" s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E12" i="9"/>
  <c r="F12" i="9"/>
  <c r="G12" i="9"/>
  <c r="H12" i="9"/>
  <c r="D12" i="9" s="1"/>
  <c r="C12" i="9" s="1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E13" i="9"/>
  <c r="D13" i="9" s="1"/>
  <c r="C13" i="9" s="1"/>
  <c r="F13" i="9"/>
  <c r="G13" i="9"/>
  <c r="G10" i="9" s="1"/>
  <c r="H13" i="9"/>
  <c r="H10" i="9" s="1"/>
  <c r="I13" i="9"/>
  <c r="I10" i="9" s="1"/>
  <c r="J13" i="9"/>
  <c r="K13" i="9"/>
  <c r="K10" i="9" s="1"/>
  <c r="L13" i="9"/>
  <c r="L10" i="9" s="1"/>
  <c r="M13" i="9"/>
  <c r="M10" i="9" s="1"/>
  <c r="N13" i="9"/>
  <c r="O13" i="9"/>
  <c r="O10" i="9" s="1"/>
  <c r="P13" i="9"/>
  <c r="P10" i="9" s="1"/>
  <c r="Q13" i="9"/>
  <c r="Q10" i="9" s="1"/>
  <c r="R13" i="9"/>
  <c r="S13" i="9"/>
  <c r="S10" i="9" s="1"/>
  <c r="T13" i="9"/>
  <c r="T10" i="9" s="1"/>
  <c r="U13" i="9"/>
  <c r="U10" i="9" s="1"/>
  <c r="V13" i="9"/>
  <c r="W13" i="9"/>
  <c r="W10" i="9" s="1"/>
  <c r="X13" i="9"/>
  <c r="X10" i="9" s="1"/>
  <c r="Y13" i="9"/>
  <c r="Y10" i="9" s="1"/>
  <c r="Z13" i="9"/>
  <c r="AA13" i="9"/>
  <c r="AA10" i="9" s="1"/>
  <c r="D14" i="9"/>
  <c r="C14" i="9" s="1"/>
  <c r="D15" i="9"/>
  <c r="C15" i="9" s="1"/>
  <c r="E16" i="9"/>
  <c r="D16" i="9" s="1"/>
  <c r="C16" i="9" s="1"/>
  <c r="F16" i="9"/>
  <c r="F10" i="9" s="1"/>
  <c r="G16" i="9"/>
  <c r="H16" i="9"/>
  <c r="I16" i="9"/>
  <c r="J16" i="9"/>
  <c r="J10" i="9" s="1"/>
  <c r="K16" i="9"/>
  <c r="L16" i="9"/>
  <c r="M16" i="9"/>
  <c r="N16" i="9"/>
  <c r="N10" i="9" s="1"/>
  <c r="O16" i="9"/>
  <c r="P16" i="9"/>
  <c r="Q16" i="9"/>
  <c r="R16" i="9"/>
  <c r="R10" i="9" s="1"/>
  <c r="S16" i="9"/>
  <c r="T16" i="9"/>
  <c r="U16" i="9"/>
  <c r="V16" i="9"/>
  <c r="V10" i="9" s="1"/>
  <c r="W16" i="9"/>
  <c r="X16" i="9"/>
  <c r="Y16" i="9"/>
  <c r="Z16" i="9"/>
  <c r="Z10" i="9" s="1"/>
  <c r="AA16" i="9"/>
  <c r="D17" i="9"/>
  <c r="C17" i="9" s="1"/>
  <c r="C18" i="9"/>
  <c r="D18" i="9"/>
  <c r="E19" i="9"/>
  <c r="D19" i="9" s="1"/>
  <c r="C19" i="9" s="1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D20" i="9"/>
  <c r="C20" i="9" s="1"/>
  <c r="D21" i="9"/>
  <c r="C21" i="9" s="1"/>
  <c r="E22" i="9"/>
  <c r="F22" i="9"/>
  <c r="G22" i="9"/>
  <c r="H22" i="9"/>
  <c r="D22" i="9" s="1"/>
  <c r="C22" i="9" s="1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C23" i="9"/>
  <c r="D23" i="9"/>
  <c r="D24" i="9"/>
  <c r="C24" i="9" s="1"/>
  <c r="E25" i="9"/>
  <c r="D25" i="9" s="1"/>
  <c r="C25" i="9" s="1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D26" i="9"/>
  <c r="C26" i="9" s="1"/>
  <c r="D27" i="9"/>
  <c r="C27" i="9" s="1"/>
  <c r="E28" i="9"/>
  <c r="F28" i="9"/>
  <c r="D28" i="9" s="1"/>
  <c r="C28" i="9" s="1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C29" i="9"/>
  <c r="D29" i="9"/>
  <c r="C30" i="9"/>
  <c r="D30" i="9"/>
  <c r="E31" i="9"/>
  <c r="D31" i="9" s="1"/>
  <c r="C31" i="9" s="1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D32" i="9"/>
  <c r="C32" i="9" s="1"/>
  <c r="D33" i="9"/>
  <c r="C33" i="9" s="1"/>
  <c r="E34" i="9"/>
  <c r="F34" i="9"/>
  <c r="G34" i="9"/>
  <c r="H34" i="9"/>
  <c r="I34" i="9"/>
  <c r="J34" i="9"/>
  <c r="K34" i="9"/>
  <c r="L34" i="9"/>
  <c r="D34" i="9" s="1"/>
  <c r="C34" i="9" s="1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C35" i="9"/>
  <c r="D35" i="9"/>
  <c r="C36" i="9"/>
  <c r="D36" i="9"/>
  <c r="E37" i="9"/>
  <c r="D37" i="9" s="1"/>
  <c r="C37" i="9" s="1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D38" i="9"/>
  <c r="C38" i="9" s="1"/>
  <c r="D39" i="9"/>
  <c r="C39" i="9" s="1"/>
  <c r="E40" i="9"/>
  <c r="F40" i="9"/>
  <c r="D40" i="9" s="1"/>
  <c r="C40" i="9" s="1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C41" i="9"/>
  <c r="D41" i="9"/>
  <c r="C42" i="9"/>
  <c r="D42" i="9"/>
  <c r="E43" i="9"/>
  <c r="D43" i="9" s="1"/>
  <c r="C43" i="9" s="1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D44" i="9"/>
  <c r="C44" i="9" s="1"/>
  <c r="D45" i="9"/>
  <c r="C45" i="9" s="1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I19" i="7"/>
  <c r="H19" i="7"/>
  <c r="K18" i="7"/>
  <c r="J18" i="7"/>
  <c r="I18" i="7"/>
  <c r="H18" i="7"/>
  <c r="K17" i="7"/>
  <c r="J17" i="7"/>
  <c r="I17" i="7"/>
  <c r="H17" i="7"/>
  <c r="F16" i="7"/>
  <c r="H16" i="7" s="1"/>
  <c r="D16" i="7"/>
  <c r="B16" i="7"/>
  <c r="J16" i="7" s="1"/>
  <c r="C47" i="6"/>
  <c r="C46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 s="1"/>
  <c r="E45" i="6"/>
  <c r="D45" i="6"/>
  <c r="C44" i="6"/>
  <c r="C43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C42" i="6" s="1"/>
  <c r="D42" i="6"/>
  <c r="C41" i="6"/>
  <c r="C40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 s="1"/>
  <c r="C38" i="6"/>
  <c r="C37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5" i="6"/>
  <c r="C34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2" i="6"/>
  <c r="C31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29" i="6"/>
  <c r="C28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 s="1"/>
  <c r="C26" i="6"/>
  <c r="C25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3" i="6"/>
  <c r="C22" i="6"/>
  <c r="X21" i="6"/>
  <c r="W21" i="6"/>
  <c r="V21" i="6"/>
  <c r="V6" i="6" s="1"/>
  <c r="U21" i="6"/>
  <c r="T21" i="6"/>
  <c r="S21" i="6"/>
  <c r="R21" i="6"/>
  <c r="R6" i="6" s="1"/>
  <c r="Q21" i="6"/>
  <c r="P21" i="6"/>
  <c r="O21" i="6"/>
  <c r="N21" i="6"/>
  <c r="N6" i="6" s="1"/>
  <c r="M21" i="6"/>
  <c r="L21" i="6"/>
  <c r="K21" i="6"/>
  <c r="J21" i="6"/>
  <c r="I21" i="6"/>
  <c r="H21" i="6"/>
  <c r="G21" i="6"/>
  <c r="F21" i="6"/>
  <c r="F6" i="6" s="1"/>
  <c r="E21" i="6"/>
  <c r="D21" i="6"/>
  <c r="C20" i="6"/>
  <c r="C19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7" i="6"/>
  <c r="C16" i="6"/>
  <c r="X15" i="6"/>
  <c r="X6" i="6" s="1"/>
  <c r="W15" i="6"/>
  <c r="V15" i="6"/>
  <c r="U15" i="6"/>
  <c r="T15" i="6"/>
  <c r="S15" i="6"/>
  <c r="R15" i="6"/>
  <c r="Q15" i="6"/>
  <c r="P15" i="6"/>
  <c r="P6" i="6" s="1"/>
  <c r="O15" i="6"/>
  <c r="N15" i="6"/>
  <c r="M15" i="6"/>
  <c r="L15" i="6"/>
  <c r="L6" i="6" s="1"/>
  <c r="K15" i="6"/>
  <c r="J15" i="6"/>
  <c r="I15" i="6"/>
  <c r="H15" i="6"/>
  <c r="H6" i="6" s="1"/>
  <c r="G15" i="6"/>
  <c r="F15" i="6"/>
  <c r="E15" i="6"/>
  <c r="D15" i="6"/>
  <c r="C15" i="6" s="1"/>
  <c r="C14" i="6"/>
  <c r="C13" i="6"/>
  <c r="X12" i="6"/>
  <c r="W12" i="6"/>
  <c r="W6" i="6" s="1"/>
  <c r="V12" i="6"/>
  <c r="U12" i="6"/>
  <c r="T12" i="6"/>
  <c r="S12" i="6"/>
  <c r="S6" i="6" s="1"/>
  <c r="R12" i="6"/>
  <c r="Q12" i="6"/>
  <c r="P12" i="6"/>
  <c r="O12" i="6"/>
  <c r="N12" i="6"/>
  <c r="M12" i="6"/>
  <c r="L12" i="6"/>
  <c r="K12" i="6"/>
  <c r="K6" i="6" s="1"/>
  <c r="J12" i="6"/>
  <c r="I12" i="6"/>
  <c r="H12" i="6"/>
  <c r="G12" i="6"/>
  <c r="G6" i="6" s="1"/>
  <c r="F12" i="6"/>
  <c r="E12" i="6"/>
  <c r="D12" i="6"/>
  <c r="C11" i="6"/>
  <c r="C10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T6" i="6"/>
  <c r="O6" i="6"/>
  <c r="J6" i="6"/>
  <c r="U30" i="4"/>
  <c r="Q30" i="4" s="1"/>
  <c r="S30" i="4"/>
  <c r="O30" i="4"/>
  <c r="K30" i="4"/>
  <c r="J30" i="4"/>
  <c r="L30" i="4" s="1"/>
  <c r="U29" i="4"/>
  <c r="K29" i="4" s="1"/>
  <c r="J29" i="4"/>
  <c r="L29" i="4" s="1"/>
  <c r="U28" i="4"/>
  <c r="S28" i="4"/>
  <c r="Q28" i="4"/>
  <c r="O28" i="4"/>
  <c r="K28" i="4"/>
  <c r="L28" i="4" s="1"/>
  <c r="J28" i="4"/>
  <c r="U27" i="4"/>
  <c r="S27" i="4" s="1"/>
  <c r="Q27" i="4"/>
  <c r="J27" i="4"/>
  <c r="U26" i="4"/>
  <c r="Q26" i="4" s="1"/>
  <c r="S26" i="4"/>
  <c r="O26" i="4"/>
  <c r="K26" i="4"/>
  <c r="J26" i="4"/>
  <c r="L26" i="4" s="1"/>
  <c r="U25" i="4"/>
  <c r="K25" i="4" s="1"/>
  <c r="J25" i="4"/>
  <c r="L25" i="4" s="1"/>
  <c r="U24" i="4"/>
  <c r="S24" i="4"/>
  <c r="Q24" i="4"/>
  <c r="O24" i="4"/>
  <c r="K24" i="4"/>
  <c r="L24" i="4" s="1"/>
  <c r="J24" i="4"/>
  <c r="U23" i="4"/>
  <c r="S23" i="4" s="1"/>
  <c r="Q23" i="4"/>
  <c r="J23" i="4"/>
  <c r="U22" i="4"/>
  <c r="Q22" i="4" s="1"/>
  <c r="S22" i="4"/>
  <c r="O22" i="4"/>
  <c r="K22" i="4"/>
  <c r="J22" i="4"/>
  <c r="L22" i="4" s="1"/>
  <c r="U21" i="4"/>
  <c r="K21" i="4" s="1"/>
  <c r="J21" i="4"/>
  <c r="U20" i="4"/>
  <c r="S20" i="4"/>
  <c r="Q20" i="4"/>
  <c r="O20" i="4"/>
  <c r="K20" i="4"/>
  <c r="L20" i="4" s="1"/>
  <c r="J20" i="4"/>
  <c r="U19" i="4"/>
  <c r="S19" i="4" s="1"/>
  <c r="Q19" i="4"/>
  <c r="J19" i="4"/>
  <c r="U18" i="4"/>
  <c r="Q18" i="4" s="1"/>
  <c r="S18" i="4"/>
  <c r="O18" i="4"/>
  <c r="K18" i="4"/>
  <c r="J18" i="4"/>
  <c r="L18" i="4" s="1"/>
  <c r="W17" i="4"/>
  <c r="U17" i="4" s="1"/>
  <c r="B17" i="4"/>
  <c r="U16" i="4"/>
  <c r="U15" i="4"/>
  <c r="U14" i="4"/>
  <c r="U13" i="4"/>
  <c r="U12" i="4"/>
  <c r="U11" i="4"/>
  <c r="U10" i="4"/>
  <c r="U9" i="4"/>
  <c r="U8" i="4"/>
  <c r="B17" i="2"/>
  <c r="K29" i="26"/>
  <c r="J29" i="26"/>
  <c r="I29" i="26"/>
  <c r="K28" i="26"/>
  <c r="J28" i="26"/>
  <c r="I28" i="26"/>
  <c r="K27" i="26"/>
  <c r="J27" i="26"/>
  <c r="I27" i="26"/>
  <c r="K26" i="26"/>
  <c r="J26" i="26"/>
  <c r="I26" i="26"/>
  <c r="K25" i="26"/>
  <c r="J25" i="26"/>
  <c r="I25" i="26"/>
  <c r="K24" i="26"/>
  <c r="J24" i="26"/>
  <c r="I24" i="26"/>
  <c r="K23" i="26"/>
  <c r="J23" i="26"/>
  <c r="I23" i="26"/>
  <c r="K22" i="26"/>
  <c r="J22" i="26"/>
  <c r="I22" i="26"/>
  <c r="K21" i="26"/>
  <c r="J21" i="26"/>
  <c r="I21" i="26"/>
  <c r="K20" i="26"/>
  <c r="J20" i="26"/>
  <c r="I20" i="26"/>
  <c r="K19" i="26"/>
  <c r="J19" i="26"/>
  <c r="I19" i="26"/>
  <c r="K18" i="26"/>
  <c r="J18" i="26"/>
  <c r="I18" i="26"/>
  <c r="K17" i="26"/>
  <c r="J17" i="26"/>
  <c r="I17" i="26"/>
  <c r="H16" i="26"/>
  <c r="G16" i="26"/>
  <c r="K16" i="26" s="1"/>
  <c r="F16" i="26"/>
  <c r="J16" i="26" s="1"/>
  <c r="E16" i="26"/>
  <c r="I16" i="26" s="1"/>
  <c r="D16" i="26"/>
  <c r="C16" i="26"/>
  <c r="E6" i="6" l="1"/>
  <c r="I6" i="6"/>
  <c r="M6" i="6"/>
  <c r="Q6" i="6"/>
  <c r="U6" i="6"/>
  <c r="C18" i="6"/>
  <c r="C30" i="6"/>
  <c r="C24" i="6"/>
  <c r="C36" i="6"/>
  <c r="C12" i="6"/>
  <c r="C21" i="6"/>
  <c r="C33" i="6"/>
  <c r="C7" i="6"/>
  <c r="C8" i="6"/>
  <c r="C9" i="6"/>
  <c r="C28" i="52"/>
  <c r="C25" i="52"/>
  <c r="C19" i="52"/>
  <c r="C22" i="52"/>
  <c r="C37" i="52"/>
  <c r="C31" i="52"/>
  <c r="C16" i="52"/>
  <c r="C13" i="52"/>
  <c r="C32" i="52"/>
  <c r="C24" i="52"/>
  <c r="I10" i="52"/>
  <c r="C10" i="52" s="1"/>
  <c r="C29" i="52"/>
  <c r="I19" i="52"/>
  <c r="C17" i="52"/>
  <c r="I7" i="52"/>
  <c r="C7" i="52" s="1"/>
  <c r="C36" i="52"/>
  <c r="C38" i="52"/>
  <c r="C26" i="52"/>
  <c r="C14" i="52"/>
  <c r="C35" i="52"/>
  <c r="C23" i="52"/>
  <c r="C11" i="52"/>
  <c r="F33" i="51"/>
  <c r="L32" i="51"/>
  <c r="D32" i="51"/>
  <c r="M31" i="51"/>
  <c r="G31" i="51"/>
  <c r="J31" i="51"/>
  <c r="L33" i="51"/>
  <c r="O33" i="51"/>
  <c r="E33" i="51"/>
  <c r="I32" i="51"/>
  <c r="Q31" i="51"/>
  <c r="K31" i="51"/>
  <c r="O32" i="51"/>
  <c r="P31" i="51"/>
  <c r="I33" i="51"/>
  <c r="E32" i="51"/>
  <c r="H31" i="51"/>
  <c r="C37" i="51"/>
  <c r="O31" i="51"/>
  <c r="C36" i="51"/>
  <c r="E34" i="51"/>
  <c r="E31" i="51" s="1"/>
  <c r="O37" i="51"/>
  <c r="L34" i="51"/>
  <c r="D34" i="51"/>
  <c r="D31" i="51" s="1"/>
  <c r="F32" i="51"/>
  <c r="C38" i="51"/>
  <c r="I34" i="51"/>
  <c r="C35" i="51"/>
  <c r="E14" i="49"/>
  <c r="D14" i="49" s="1"/>
  <c r="G11" i="49"/>
  <c r="E11" i="49" s="1"/>
  <c r="D11" i="49" s="1"/>
  <c r="E20" i="49"/>
  <c r="D20" i="49" s="1"/>
  <c r="I11" i="49"/>
  <c r="U9" i="43"/>
  <c r="Q9" i="43"/>
  <c r="M9" i="43"/>
  <c r="I9" i="43"/>
  <c r="E9" i="43"/>
  <c r="U6" i="43"/>
  <c r="Q6" i="43"/>
  <c r="M6" i="43"/>
  <c r="I6" i="43"/>
  <c r="D10" i="43"/>
  <c r="R9" i="43"/>
  <c r="N9" i="43"/>
  <c r="J9" i="43"/>
  <c r="F9" i="43"/>
  <c r="T9" i="43"/>
  <c r="L9" i="43"/>
  <c r="H9" i="43"/>
  <c r="P9" i="43"/>
  <c r="W7" i="43"/>
  <c r="X7" i="43" s="1"/>
  <c r="D11" i="43"/>
  <c r="S6" i="43"/>
  <c r="O6" i="43"/>
  <c r="K6" i="43"/>
  <c r="G6" i="43"/>
  <c r="W8" i="43"/>
  <c r="X8" i="43" s="1"/>
  <c r="S9" i="43"/>
  <c r="O9" i="43"/>
  <c r="G9" i="43"/>
  <c r="T6" i="43"/>
  <c r="P6" i="43"/>
  <c r="L6" i="43"/>
  <c r="H6" i="43"/>
  <c r="W11" i="43"/>
  <c r="X11" i="43" s="1"/>
  <c r="W10" i="43"/>
  <c r="X10" i="43" s="1"/>
  <c r="D6" i="43"/>
  <c r="K9" i="43"/>
  <c r="D45" i="43"/>
  <c r="D39" i="43"/>
  <c r="D15" i="43"/>
  <c r="D9" i="43" s="1"/>
  <c r="W12" i="43"/>
  <c r="X12" i="43" s="1"/>
  <c r="E6" i="43"/>
  <c r="B7" i="12"/>
  <c r="B6" i="12" s="1"/>
  <c r="B15" i="11"/>
  <c r="C15" i="11"/>
  <c r="D15" i="11"/>
  <c r="E11" i="10"/>
  <c r="D11" i="10" s="1"/>
  <c r="C11" i="10" s="1"/>
  <c r="E10" i="9"/>
  <c r="D10" i="9" s="1"/>
  <c r="C10" i="9" s="1"/>
  <c r="K16" i="7"/>
  <c r="I16" i="7"/>
  <c r="Q17" i="4"/>
  <c r="K17" i="4"/>
  <c r="J17" i="4"/>
  <c r="L17" i="4" s="1"/>
  <c r="S17" i="4"/>
  <c r="L21" i="4"/>
  <c r="Q21" i="4"/>
  <c r="Q25" i="4"/>
  <c r="Q29" i="4"/>
  <c r="K19" i="4"/>
  <c r="L19" i="4" s="1"/>
  <c r="O21" i="4"/>
  <c r="S21" i="4"/>
  <c r="K23" i="4"/>
  <c r="L23" i="4" s="1"/>
  <c r="O25" i="4"/>
  <c r="S25" i="4"/>
  <c r="K27" i="4"/>
  <c r="L27" i="4" s="1"/>
  <c r="O29" i="4"/>
  <c r="S29" i="4"/>
  <c r="O19" i="4"/>
  <c r="O23" i="4"/>
  <c r="O27" i="4"/>
  <c r="E52" i="53"/>
  <c r="D52" i="53"/>
  <c r="E51" i="53"/>
  <c r="D51" i="53"/>
  <c r="Z50" i="53"/>
  <c r="Y50" i="53"/>
  <c r="X50" i="53"/>
  <c r="W50" i="53"/>
  <c r="V50" i="53"/>
  <c r="U50" i="53"/>
  <c r="T50" i="53"/>
  <c r="S50" i="53"/>
  <c r="R50" i="53"/>
  <c r="Q50" i="53"/>
  <c r="P50" i="53"/>
  <c r="O50" i="53"/>
  <c r="N50" i="53"/>
  <c r="M50" i="53"/>
  <c r="L50" i="53"/>
  <c r="K50" i="53"/>
  <c r="J50" i="53"/>
  <c r="I50" i="53"/>
  <c r="H50" i="53"/>
  <c r="G50" i="53"/>
  <c r="E50" i="53"/>
  <c r="D50" i="53"/>
  <c r="F50" i="53"/>
  <c r="E49" i="53"/>
  <c r="D49" i="53"/>
  <c r="E48" i="53"/>
  <c r="D48" i="53"/>
  <c r="Z47" i="53"/>
  <c r="Y47" i="53"/>
  <c r="X47" i="53"/>
  <c r="W47" i="53"/>
  <c r="V47" i="53"/>
  <c r="U47" i="53"/>
  <c r="T47" i="53"/>
  <c r="S47" i="53"/>
  <c r="R47" i="53"/>
  <c r="Q47" i="53"/>
  <c r="P47" i="53"/>
  <c r="O47" i="53"/>
  <c r="N47" i="53"/>
  <c r="M47" i="53"/>
  <c r="L47" i="53"/>
  <c r="K47" i="53"/>
  <c r="J47" i="53"/>
  <c r="I47" i="53"/>
  <c r="H47" i="53"/>
  <c r="G47" i="53"/>
  <c r="F47" i="53"/>
  <c r="E47" i="53"/>
  <c r="D47" i="53"/>
  <c r="E46" i="53"/>
  <c r="D46" i="53"/>
  <c r="E45" i="53"/>
  <c r="D45" i="53"/>
  <c r="Z44" i="53"/>
  <c r="Y44" i="53"/>
  <c r="X44" i="53"/>
  <c r="W44" i="53"/>
  <c r="V44" i="53"/>
  <c r="U44" i="53"/>
  <c r="T44" i="53"/>
  <c r="S44" i="53"/>
  <c r="R44" i="53"/>
  <c r="Q44" i="53"/>
  <c r="P44" i="53"/>
  <c r="O44" i="53"/>
  <c r="N44" i="53"/>
  <c r="M44" i="53"/>
  <c r="L44" i="53"/>
  <c r="K44" i="53"/>
  <c r="J44" i="53"/>
  <c r="I44" i="53"/>
  <c r="H44" i="53"/>
  <c r="G44" i="53"/>
  <c r="F44" i="53"/>
  <c r="E44" i="53"/>
  <c r="D44" i="53"/>
  <c r="E43" i="53"/>
  <c r="D43" i="53"/>
  <c r="E42" i="53"/>
  <c r="D42" i="53"/>
  <c r="Z41" i="53"/>
  <c r="Y41" i="53"/>
  <c r="X41" i="53"/>
  <c r="W41" i="53"/>
  <c r="V41" i="53"/>
  <c r="U41" i="53"/>
  <c r="T41" i="53"/>
  <c r="S41" i="53"/>
  <c r="R41" i="53"/>
  <c r="Q41" i="53"/>
  <c r="P41" i="53"/>
  <c r="O41" i="53"/>
  <c r="N41" i="53"/>
  <c r="M41" i="53"/>
  <c r="L41" i="53"/>
  <c r="K41" i="53"/>
  <c r="J41" i="53"/>
  <c r="I41" i="53"/>
  <c r="H41" i="53"/>
  <c r="G41" i="53"/>
  <c r="F41" i="53"/>
  <c r="E41" i="53"/>
  <c r="D41" i="53"/>
  <c r="E40" i="53"/>
  <c r="D40" i="53"/>
  <c r="E39" i="53"/>
  <c r="D39" i="53"/>
  <c r="Z38" i="53"/>
  <c r="Y38" i="53"/>
  <c r="X38" i="53"/>
  <c r="W38" i="53"/>
  <c r="V38" i="53"/>
  <c r="U38" i="53"/>
  <c r="T38" i="53"/>
  <c r="S38" i="53"/>
  <c r="R38" i="53"/>
  <c r="Q38" i="53"/>
  <c r="P38" i="53"/>
  <c r="O38" i="53"/>
  <c r="N38" i="53"/>
  <c r="M38" i="53"/>
  <c r="L38" i="53"/>
  <c r="K38" i="53"/>
  <c r="J38" i="53"/>
  <c r="I38" i="53"/>
  <c r="H38" i="53"/>
  <c r="G38" i="53"/>
  <c r="E38" i="53"/>
  <c r="D38" i="53"/>
  <c r="F38" i="53"/>
  <c r="E37" i="53"/>
  <c r="D37" i="53"/>
  <c r="E36" i="53"/>
  <c r="D36" i="53"/>
  <c r="Z35" i="53"/>
  <c r="Y35" i="53"/>
  <c r="X35" i="53"/>
  <c r="W35" i="53"/>
  <c r="V35" i="53"/>
  <c r="U35" i="53"/>
  <c r="T35" i="53"/>
  <c r="S35" i="53"/>
  <c r="R35" i="53"/>
  <c r="Q35" i="53"/>
  <c r="P35" i="53"/>
  <c r="O35" i="53"/>
  <c r="N35" i="53"/>
  <c r="M35" i="53"/>
  <c r="L35" i="53"/>
  <c r="K35" i="53"/>
  <c r="J35" i="53"/>
  <c r="I35" i="53"/>
  <c r="H35" i="53"/>
  <c r="G35" i="53"/>
  <c r="F35" i="53"/>
  <c r="E35" i="53"/>
  <c r="D35" i="53"/>
  <c r="E34" i="53"/>
  <c r="D34" i="53"/>
  <c r="E33" i="53"/>
  <c r="D33" i="53"/>
  <c r="Z32" i="53"/>
  <c r="Y32" i="53"/>
  <c r="X32" i="53"/>
  <c r="W32" i="53"/>
  <c r="V32" i="53"/>
  <c r="U32" i="53"/>
  <c r="T32" i="53"/>
  <c r="S32" i="53"/>
  <c r="R32" i="53"/>
  <c r="Q32" i="53"/>
  <c r="P32" i="53"/>
  <c r="O32" i="53"/>
  <c r="N32" i="53"/>
  <c r="M32" i="53"/>
  <c r="L32" i="53"/>
  <c r="K32" i="53"/>
  <c r="J32" i="53"/>
  <c r="I32" i="53"/>
  <c r="H32" i="53"/>
  <c r="G32" i="53"/>
  <c r="F32" i="53"/>
  <c r="E32" i="53"/>
  <c r="D32" i="53"/>
  <c r="E31" i="53"/>
  <c r="D31" i="53"/>
  <c r="E30" i="53"/>
  <c r="D30" i="53"/>
  <c r="Z29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I29" i="53"/>
  <c r="H29" i="53"/>
  <c r="G29" i="53"/>
  <c r="F29" i="53"/>
  <c r="E29" i="53"/>
  <c r="D29" i="53"/>
  <c r="E28" i="53"/>
  <c r="D28" i="53"/>
  <c r="E27" i="53"/>
  <c r="D27" i="53"/>
  <c r="Z26" i="53"/>
  <c r="Y26" i="53"/>
  <c r="X26" i="53"/>
  <c r="W26" i="53"/>
  <c r="V26" i="53"/>
  <c r="U26" i="53"/>
  <c r="T26" i="53"/>
  <c r="S26" i="53"/>
  <c r="R26" i="53"/>
  <c r="Q26" i="53"/>
  <c r="P26" i="53"/>
  <c r="O26" i="53"/>
  <c r="N26" i="53"/>
  <c r="M26" i="53"/>
  <c r="L26" i="53"/>
  <c r="K26" i="53"/>
  <c r="J26" i="53"/>
  <c r="I26" i="53"/>
  <c r="H26" i="53"/>
  <c r="G26" i="53"/>
  <c r="E26" i="53"/>
  <c r="D26" i="53"/>
  <c r="F26" i="53"/>
  <c r="E25" i="53"/>
  <c r="D25" i="53"/>
  <c r="E24" i="53"/>
  <c r="D24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I23" i="53"/>
  <c r="H23" i="53"/>
  <c r="G23" i="53"/>
  <c r="F23" i="53"/>
  <c r="E23" i="53"/>
  <c r="D23" i="53"/>
  <c r="E22" i="53"/>
  <c r="D22" i="53"/>
  <c r="E21" i="53"/>
  <c r="D21" i="53"/>
  <c r="Z20" i="53"/>
  <c r="Y20" i="53"/>
  <c r="X20" i="53"/>
  <c r="W20" i="53"/>
  <c r="V20" i="53"/>
  <c r="U20" i="53"/>
  <c r="T20" i="53"/>
  <c r="S20" i="53"/>
  <c r="R20" i="53"/>
  <c r="Q20" i="53"/>
  <c r="P20" i="53"/>
  <c r="O20" i="53"/>
  <c r="N20" i="53"/>
  <c r="M20" i="53"/>
  <c r="L20" i="53"/>
  <c r="K20" i="53"/>
  <c r="J20" i="53"/>
  <c r="I20" i="53"/>
  <c r="E20" i="53"/>
  <c r="D20" i="53"/>
  <c r="H20" i="53"/>
  <c r="G20" i="53"/>
  <c r="F20" i="53"/>
  <c r="E19" i="53"/>
  <c r="D19" i="53"/>
  <c r="E18" i="53"/>
  <c r="D18" i="53"/>
  <c r="Z17" i="53"/>
  <c r="Y17" i="53"/>
  <c r="X17" i="53"/>
  <c r="W17" i="53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E16" i="53"/>
  <c r="D16" i="53"/>
  <c r="E15" i="53"/>
  <c r="D15" i="53"/>
  <c r="Z14" i="53"/>
  <c r="Y14" i="53"/>
  <c r="X14" i="53"/>
  <c r="W14" i="53"/>
  <c r="V14" i="53"/>
  <c r="U14" i="53"/>
  <c r="T14" i="53"/>
  <c r="S14" i="53"/>
  <c r="R14" i="53"/>
  <c r="Q14" i="53"/>
  <c r="P14" i="53"/>
  <c r="O14" i="53"/>
  <c r="N14" i="53"/>
  <c r="M14" i="53"/>
  <c r="L14" i="53"/>
  <c r="K14" i="53"/>
  <c r="J14" i="53"/>
  <c r="I14" i="53"/>
  <c r="H14" i="53"/>
  <c r="G14" i="53"/>
  <c r="E14" i="53"/>
  <c r="D14" i="53"/>
  <c r="F14" i="53"/>
  <c r="E13" i="53"/>
  <c r="D13" i="53"/>
  <c r="E12" i="53"/>
  <c r="D12" i="53"/>
  <c r="Z11" i="53"/>
  <c r="Y11" i="53"/>
  <c r="X11" i="53"/>
  <c r="W11" i="53"/>
  <c r="V11" i="53"/>
  <c r="U11" i="53"/>
  <c r="T11" i="53"/>
  <c r="S11" i="53"/>
  <c r="R11" i="53"/>
  <c r="Q11" i="53"/>
  <c r="P11" i="53"/>
  <c r="O11" i="53"/>
  <c r="N11" i="53"/>
  <c r="M11" i="53"/>
  <c r="L11" i="53"/>
  <c r="K11" i="53"/>
  <c r="J11" i="53"/>
  <c r="I11" i="53"/>
  <c r="H11" i="53"/>
  <c r="G11" i="53"/>
  <c r="F11" i="53"/>
  <c r="E11" i="53"/>
  <c r="D11" i="53"/>
  <c r="I31" i="51" l="1"/>
  <c r="C33" i="51"/>
  <c r="L31" i="51"/>
  <c r="C32" i="51"/>
  <c r="F31" i="51"/>
  <c r="C34" i="51"/>
  <c r="C31" i="51" s="1"/>
  <c r="W9" i="43"/>
  <c r="X9" i="43" s="1"/>
  <c r="W6" i="43"/>
  <c r="X6" i="43" s="1"/>
  <c r="O17" i="4"/>
</calcChain>
</file>

<file path=xl/comments1.xml><?xml version="1.0" encoding="utf-8"?>
<comments xmlns="http://schemas.openxmlformats.org/spreadsheetml/2006/main">
  <authors>
    <author>簡呈澔</author>
  </authors>
  <commentList>
    <comment ref="A1" authorId="0" shapeId="0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有隱藏表格
</t>
        </r>
      </text>
    </comment>
    <comment ref="M8" authorId="0" shapeId="0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已更正為正確</t>
        </r>
      </text>
    </comment>
  </commentList>
</comments>
</file>

<file path=xl/comments2.xml><?xml version="1.0" encoding="utf-8"?>
<comments xmlns="http://schemas.openxmlformats.org/spreadsheetml/2006/main">
  <authors>
    <author>簡呈澔</author>
  </authors>
  <commentList>
    <comment ref="C12" authorId="0" shapeId="0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103</t>
        </r>
        <r>
          <rPr>
            <sz val="9"/>
            <color indexed="81"/>
            <rFont val="細明體"/>
            <family val="3"/>
            <charset val="136"/>
          </rPr>
          <t xml:space="preserve">年誤植，這邊已修正為正確的
</t>
        </r>
      </text>
    </comment>
  </commentList>
</comments>
</file>

<file path=xl/comments3.xml><?xml version="1.0" encoding="utf-8"?>
<comments xmlns="http://schemas.openxmlformats.org/spreadsheetml/2006/main">
  <authors>
    <author>簡呈澔</author>
  </authors>
  <commentList>
    <comment ref="D27" authorId="0" shapeId="0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已更正為正確</t>
        </r>
      </text>
    </comment>
    <comment ref="E33" authorId="0" shapeId="0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已更正為正確</t>
        </r>
      </text>
    </comment>
  </commentList>
</comments>
</file>

<file path=xl/sharedStrings.xml><?xml version="1.0" encoding="utf-8"?>
<sst xmlns="http://schemas.openxmlformats.org/spreadsheetml/2006/main" count="2667" uniqueCount="806">
  <si>
    <t>Population</t>
  </si>
  <si>
    <t>Table 2-1. Resident Households, Population Density and Sex Ratio</t>
  </si>
  <si>
    <t>Resident Households and Population</t>
  </si>
  <si>
    <t>Neighborhoods</t>
  </si>
  <si>
    <t>No. of Population (Persons)</t>
  </si>
  <si>
    <r>
      <t>Area
(Km</t>
    </r>
    <r>
      <rPr>
        <vertAlign val="superscript"/>
        <sz val="9"/>
        <rFont val="Arial Narrow"/>
        <family val="2"/>
      </rPr>
      <t>2</t>
    </r>
    <r>
      <rPr>
        <sz val="9"/>
        <rFont val="Arial Narrow"/>
        <family val="2"/>
      </rPr>
      <t>)</t>
    </r>
  </si>
  <si>
    <t xml:space="preserve">No. of Households (Households) </t>
  </si>
  <si>
    <t>Mean Size of Households
(Persons/ Households)</t>
  </si>
  <si>
    <t>Population Density
(Persons per km²)</t>
  </si>
  <si>
    <t>Sex Ratio
(Female =100)</t>
  </si>
  <si>
    <t>Table 2-2. Household Registration Movement</t>
  </si>
  <si>
    <t>Unit : Persons</t>
  </si>
  <si>
    <t xml:space="preserve">  Immigrants</t>
  </si>
  <si>
    <t>From Other Provinces (Cities)</t>
  </si>
  <si>
    <t>Year &amp; District</t>
  </si>
  <si>
    <t>Total</t>
  </si>
  <si>
    <t>Male</t>
  </si>
  <si>
    <t>Female</t>
  </si>
  <si>
    <t>New Taipei City</t>
  </si>
  <si>
    <t>Taiwan Province</t>
  </si>
  <si>
    <t xml:space="preserve">Fuchien Province </t>
  </si>
  <si>
    <t>Others</t>
  </si>
  <si>
    <t>First Reg.</t>
  </si>
  <si>
    <t>…</t>
  </si>
  <si>
    <t>-</t>
  </si>
  <si>
    <t>Note : 1. Since the adjustment of villages and neighborhoods in 2005,  there has been a dramatic increase in the number of people</t>
  </si>
  <si>
    <t xml:space="preserve">               moving in and out of the "Other".</t>
  </si>
  <si>
    <t xml:space="preserve">           2. On December 25, 2010, New Taipei City, Taichung City, Tainan City and Kaohsiung City were upgraded to municipalities.</t>
  </si>
  <si>
    <t xml:space="preserve">               Figures of Kaohsiung County before consolidated in 2010 are included in "Other C. &amp; City of Prov.".</t>
  </si>
  <si>
    <t xml:space="preserve"> Emigrants    </t>
  </si>
  <si>
    <t>To  Other Provinces (Cities)</t>
  </si>
  <si>
    <t>To Other C. 
&amp; City of Prov.</t>
  </si>
  <si>
    <t>Deleted Reg.</t>
  </si>
  <si>
    <t>Table 2-2. Household Registration Movement (Cont. 2 End)</t>
  </si>
  <si>
    <t xml:space="preserve">Total
</t>
  </si>
  <si>
    <t xml:space="preserve">Male
</t>
  </si>
  <si>
    <t xml:space="preserve">Female
</t>
  </si>
  <si>
    <t>Crude Marriage Rate (‰)</t>
  </si>
  <si>
    <t xml:space="preserve">Immigrants
</t>
  </si>
  <si>
    <t xml:space="preserve">Emigrants
</t>
  </si>
  <si>
    <t xml:space="preserve">Note : Crude Birth (Death) Rate = Number of Births (Deaths) / Mid-year Population x 1000. </t>
  </si>
  <si>
    <t xml:space="preserve">          Marriage (Divorce) Rate = Number of Couples Married (Divorced) / Mid-year Population x 1000. </t>
  </si>
  <si>
    <t xml:space="preserve">Table 2-3. Resident Population by Age Group </t>
  </si>
  <si>
    <r>
      <t>0-4</t>
    </r>
    <r>
      <rPr>
        <sz val="9"/>
        <rFont val="華康粗圓體"/>
        <family val="3"/>
        <charset val="136"/>
      </rPr>
      <t>歲</t>
    </r>
  </si>
  <si>
    <r>
      <t>5-9</t>
    </r>
    <r>
      <rPr>
        <sz val="9"/>
        <rFont val="華康粗圓體"/>
        <family val="3"/>
        <charset val="136"/>
      </rPr>
      <t>歲</t>
    </r>
  </si>
  <si>
    <r>
      <t>10-14</t>
    </r>
    <r>
      <rPr>
        <sz val="9"/>
        <rFont val="華康粗圓體"/>
        <family val="3"/>
        <charset val="136"/>
      </rPr>
      <t>歲</t>
    </r>
  </si>
  <si>
    <r>
      <t>15-19</t>
    </r>
    <r>
      <rPr>
        <sz val="9"/>
        <rFont val="華康粗圓體"/>
        <family val="3"/>
        <charset val="136"/>
      </rPr>
      <t>歲</t>
    </r>
  </si>
  <si>
    <r>
      <t>20-24</t>
    </r>
    <r>
      <rPr>
        <sz val="9"/>
        <rFont val="華康粗圓體"/>
        <family val="3"/>
        <charset val="136"/>
      </rPr>
      <t>歲</t>
    </r>
  </si>
  <si>
    <r>
      <t>25-29</t>
    </r>
    <r>
      <rPr>
        <sz val="9"/>
        <rFont val="華康粗圓體"/>
        <family val="3"/>
        <charset val="136"/>
      </rPr>
      <t>歲</t>
    </r>
  </si>
  <si>
    <r>
      <t>30-34</t>
    </r>
    <r>
      <rPr>
        <sz val="9"/>
        <rFont val="華康粗圓體"/>
        <family val="3"/>
        <charset val="136"/>
      </rPr>
      <t>歲</t>
    </r>
  </si>
  <si>
    <r>
      <t>35-39</t>
    </r>
    <r>
      <rPr>
        <sz val="9"/>
        <rFont val="華康粗圓體"/>
        <family val="3"/>
        <charset val="136"/>
      </rPr>
      <t>歲</t>
    </r>
  </si>
  <si>
    <r>
      <t>40-44</t>
    </r>
    <r>
      <rPr>
        <sz val="9"/>
        <rFont val="華康粗圓體"/>
        <family val="3"/>
        <charset val="136"/>
      </rPr>
      <t>歲</t>
    </r>
  </si>
  <si>
    <r>
      <t>45-49</t>
    </r>
    <r>
      <rPr>
        <sz val="9"/>
        <rFont val="華康粗圓體"/>
        <family val="3"/>
        <charset val="136"/>
      </rPr>
      <t>歲</t>
    </r>
  </si>
  <si>
    <r>
      <t>50-54</t>
    </r>
    <r>
      <rPr>
        <sz val="9"/>
        <rFont val="華康粗圓體"/>
        <family val="3"/>
        <charset val="136"/>
      </rPr>
      <t>歲</t>
    </r>
  </si>
  <si>
    <r>
      <t>55-59</t>
    </r>
    <r>
      <rPr>
        <sz val="9"/>
        <rFont val="華康粗圓體"/>
        <family val="3"/>
        <charset val="136"/>
      </rPr>
      <t>歲</t>
    </r>
  </si>
  <si>
    <r>
      <t>60-64</t>
    </r>
    <r>
      <rPr>
        <sz val="9"/>
        <rFont val="華康粗圓體"/>
        <family val="3"/>
        <charset val="136"/>
      </rPr>
      <t>歲</t>
    </r>
  </si>
  <si>
    <r>
      <t>65-69</t>
    </r>
    <r>
      <rPr>
        <sz val="9"/>
        <rFont val="華康粗圓體"/>
        <family val="3"/>
        <charset val="136"/>
      </rPr>
      <t>歲</t>
    </r>
  </si>
  <si>
    <r>
      <t>70-74</t>
    </r>
    <r>
      <rPr>
        <sz val="9"/>
        <rFont val="華康粗圓體"/>
        <family val="3"/>
        <charset val="136"/>
      </rPr>
      <t>歲</t>
    </r>
  </si>
  <si>
    <r>
      <t>75-79</t>
    </r>
    <r>
      <rPr>
        <sz val="9"/>
        <rFont val="華康粗圓體"/>
        <family val="3"/>
        <charset val="136"/>
      </rPr>
      <t>歲</t>
    </r>
  </si>
  <si>
    <r>
      <t>80-84</t>
    </r>
    <r>
      <rPr>
        <sz val="9"/>
        <rFont val="華康粗圓體"/>
        <family val="3"/>
        <charset val="136"/>
      </rPr>
      <t>歲</t>
    </r>
  </si>
  <si>
    <r>
      <t>85-89</t>
    </r>
    <r>
      <rPr>
        <sz val="9"/>
        <rFont val="華康粗圓體"/>
        <family val="3"/>
        <charset val="136"/>
      </rPr>
      <t>歲</t>
    </r>
  </si>
  <si>
    <r>
      <t>90-94</t>
    </r>
    <r>
      <rPr>
        <sz val="9"/>
        <rFont val="華康粗圓體"/>
        <family val="3"/>
        <charset val="136"/>
      </rPr>
      <t>歲</t>
    </r>
  </si>
  <si>
    <r>
      <t>95-99</t>
    </r>
    <r>
      <rPr>
        <sz val="9"/>
        <rFont val="華康粗圓體"/>
        <family val="3"/>
        <charset val="136"/>
      </rPr>
      <t>歲</t>
    </r>
  </si>
  <si>
    <r>
      <t>100</t>
    </r>
    <r>
      <rPr>
        <sz val="9"/>
        <rFont val="華康粗圓體"/>
        <family val="3"/>
        <charset val="136"/>
      </rPr>
      <t>歲
以上</t>
    </r>
  </si>
  <si>
    <t>End of  Year &amp; District</t>
  </si>
  <si>
    <t>Sex</t>
  </si>
  <si>
    <t>Grand Total</t>
  </si>
  <si>
    <t xml:space="preserve"> 0~4
Years</t>
  </si>
  <si>
    <t>5~9
Years</t>
  </si>
  <si>
    <t xml:space="preserve"> 10~14
Years</t>
  </si>
  <si>
    <t>15~19
Years</t>
  </si>
  <si>
    <t>20~24
Years</t>
  </si>
  <si>
    <t>25~29
Years</t>
  </si>
  <si>
    <t>30~34
Years</t>
  </si>
  <si>
    <t>35~39
Years</t>
  </si>
  <si>
    <t>40~44
Years</t>
  </si>
  <si>
    <t>45~49
Years</t>
  </si>
  <si>
    <t>50~54
Years</t>
  </si>
  <si>
    <t>55~59
Years</t>
  </si>
  <si>
    <t>60~64
Years</t>
  </si>
  <si>
    <t>65~69
Years</t>
  </si>
  <si>
    <t>70~74
Years</t>
  </si>
  <si>
    <t>75~79
Years</t>
  </si>
  <si>
    <t>80~84
Years</t>
  </si>
  <si>
    <t>85~89
Years</t>
  </si>
  <si>
    <t>90~94
Years</t>
  </si>
  <si>
    <t>95~99
Years</t>
  </si>
  <si>
    <t>100 Years &amp; Over</t>
  </si>
  <si>
    <t>Table 2-3. Resident Population by Age Group (Cont.)</t>
  </si>
  <si>
    <t>End of Year &amp; District</t>
  </si>
  <si>
    <t>Unit : Person</t>
  </si>
  <si>
    <t>100 Years of Age and Over</t>
  </si>
  <si>
    <t>Table 2-4. Resident Population by Age Structure</t>
  </si>
  <si>
    <t>0~14
Years (Persons)</t>
  </si>
  <si>
    <t>15~64
Years (Persons)</t>
  </si>
  <si>
    <t>65 Years &amp;
Over (Persons)</t>
  </si>
  <si>
    <t>Note : Old Age Population Ratio = Year-end Population of Persons Aged 65 or Older / Year-end Population of Persons Aged 15 to 64 x 100</t>
  </si>
  <si>
    <t xml:space="preserve">           Young Age Population Ratio = Year-end Population of Persons Aged 0 to 14 / Year-end Population of Persons Aged 15 to 64 x 100</t>
  </si>
  <si>
    <t>Table  2-5. Educational Attainments of Resident Population Aged 15 and Over by Age Group</t>
  </si>
  <si>
    <t>Literate</t>
  </si>
  <si>
    <t>Junior College</t>
  </si>
  <si>
    <t>End of Year</t>
  </si>
  <si>
    <t>Graduated</t>
  </si>
  <si>
    <t>Ungrad-uated</t>
  </si>
  <si>
    <t>Ungraduated</t>
  </si>
  <si>
    <t>Grad-uated</t>
  </si>
  <si>
    <t>Gradu-ated</t>
  </si>
  <si>
    <t xml:space="preserve"> Self-study</t>
  </si>
  <si>
    <t>Illiterate</t>
  </si>
  <si>
    <t xml:space="preserve">
Sex</t>
  </si>
  <si>
    <t xml:space="preserve">
Grand Total</t>
  </si>
  <si>
    <t xml:space="preserve">
Total</t>
  </si>
  <si>
    <t>5 Years System</t>
  </si>
  <si>
    <t xml:space="preserve"> Grand Total</t>
  </si>
  <si>
    <r>
      <t xml:space="preserve"> </t>
    </r>
    <r>
      <rPr>
        <sz val="7"/>
        <rFont val="華康粗圓體"/>
        <family val="3"/>
        <charset val="136"/>
      </rPr>
      <t>後二年</t>
    </r>
  </si>
  <si>
    <t>Last 2 Years</t>
  </si>
  <si>
    <t>Self-study</t>
  </si>
  <si>
    <t>Table 2-7. Marital Status of Resident Population by Age Group</t>
  </si>
  <si>
    <t xml:space="preserve">   Currently Married  </t>
  </si>
  <si>
    <t>End of Year &amp; Age Group</t>
  </si>
  <si>
    <t>Taipei
City</t>
  </si>
  <si>
    <t>Taichung
City</t>
  </si>
  <si>
    <t>Tainan
City</t>
  </si>
  <si>
    <t>Kaohsiung
City</t>
  </si>
  <si>
    <t>From Foreign Countries</t>
    <phoneticPr fontId="18" type="noConversion"/>
  </si>
  <si>
    <t>From Other Dist.</t>
    <phoneticPr fontId="18" type="noConversion"/>
  </si>
  <si>
    <t>Natural Increase Rate (‰)</t>
    <phoneticPr fontId="18" type="noConversion"/>
  </si>
  <si>
    <t>Emmigrant Rate (‰)</t>
    <phoneticPr fontId="18" type="noConversion"/>
  </si>
  <si>
    <t>Table 2-5. Educational Attainments of Resident Population Aged 15 and Over by Age Group (Cont.)</t>
    <phoneticPr fontId="18" type="noConversion"/>
  </si>
  <si>
    <t>Table 2-6. Educational Attainments of Resident Population Aged 15 and Over by Districts</t>
    <phoneticPr fontId="18" type="noConversion"/>
  </si>
  <si>
    <t>Table 2-2. Household Registration Movement (Cont.1)</t>
  </si>
  <si>
    <t>Grad-
uated</t>
    <phoneticPr fontId="18" type="noConversion"/>
  </si>
  <si>
    <t>Source : Department of Civil Affairs, Taoyuan City Gov.</t>
    <phoneticPr fontId="18" type="noConversion"/>
  </si>
  <si>
    <t>Grad-
uated</t>
    <phoneticPr fontId="18" type="noConversion"/>
  </si>
  <si>
    <t>Grad-
uated</t>
    <phoneticPr fontId="18" type="noConversion"/>
  </si>
  <si>
    <t>Ungrad-uated</t>
    <phoneticPr fontId="18" type="noConversion"/>
  </si>
  <si>
    <t>Grad-uated</t>
    <phoneticPr fontId="18" type="noConversion"/>
  </si>
  <si>
    <t>Ungrad-
uated</t>
    <phoneticPr fontId="18" type="noConversion"/>
  </si>
  <si>
    <t>Note : The villiages and neiborhoods in the table was calculated from household registration of registered data.</t>
    <phoneticPr fontId="18" type="noConversion"/>
  </si>
  <si>
    <r>
      <rPr>
        <sz val="9"/>
        <rFont val="華康粗圓體"/>
        <family val="3"/>
        <charset val="136"/>
      </rPr>
      <t>面　　積</t>
    </r>
  </si>
  <si>
    <r>
      <rPr>
        <sz val="9"/>
        <rFont val="華康粗圓體"/>
        <family val="3"/>
        <charset val="136"/>
      </rPr>
      <t>村里數</t>
    </r>
  </si>
  <si>
    <r>
      <rPr>
        <sz val="9"/>
        <rFont val="華康粗圓體"/>
        <family val="3"/>
        <charset val="136"/>
      </rPr>
      <t>鄰　數</t>
    </r>
  </si>
  <si>
    <r>
      <rPr>
        <sz val="9"/>
        <rFont val="華康粗圓體"/>
        <family val="3"/>
        <charset val="136"/>
      </rPr>
      <t>戶　　量</t>
    </r>
  </si>
  <si>
    <r>
      <rPr>
        <sz val="9"/>
        <rFont val="華康粗圓體"/>
        <family val="3"/>
        <charset val="136"/>
      </rPr>
      <t>人口密度</t>
    </r>
  </si>
  <si>
    <r>
      <rPr>
        <sz val="9"/>
        <rFont val="華康粗圓體"/>
        <family val="3"/>
        <charset val="136"/>
      </rPr>
      <t>性　比　例</t>
    </r>
  </si>
  <si>
    <r>
      <rPr>
        <sz val="9"/>
        <rFont val="華康粗圓體"/>
        <family val="3"/>
        <charset val="136"/>
      </rPr>
      <t>年底及區別</t>
    </r>
    <phoneticPr fontId="18" type="noConversion"/>
  </si>
  <si>
    <r>
      <rPr>
        <sz val="9"/>
        <rFont val="華康粗圓體"/>
        <family val="3"/>
        <charset val="136"/>
      </rPr>
      <t>現　住　戶　口</t>
    </r>
    <r>
      <rPr>
        <sz val="9"/>
        <rFont val="Arial Narrow"/>
        <family val="2"/>
      </rPr>
      <t xml:space="preserve">  </t>
    </r>
  </si>
  <si>
    <r>
      <t>(</t>
    </r>
    <r>
      <rPr>
        <sz val="9"/>
        <rFont val="華康粗圓體"/>
        <family val="3"/>
        <charset val="136"/>
      </rPr>
      <t>平方公里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</si>
  <si>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戶</t>
    </r>
    <r>
      <rPr>
        <sz val="9"/>
        <rFont val="Arial Narrow"/>
        <family val="2"/>
      </rPr>
      <t xml:space="preserve">    </t>
    </r>
    <r>
      <rPr>
        <sz val="9"/>
        <rFont val="華康粗圓體"/>
        <family val="3"/>
        <charset val="136"/>
      </rPr>
      <t>數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戶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</si>
  <si>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人口數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phoneticPr fontId="18" type="noConversion"/>
  </si>
  <si>
    <r>
      <t>(</t>
    </r>
    <r>
      <rPr>
        <sz val="9"/>
        <rFont val="華康粗圓體"/>
        <family val="3"/>
        <charset val="136"/>
      </rPr>
      <t>人／戶</t>
    </r>
    <r>
      <rPr>
        <sz val="9"/>
        <rFont val="Arial Narrow"/>
        <family val="2"/>
      </rPr>
      <t>)</t>
    </r>
    <phoneticPr fontId="18" type="noConversion"/>
  </si>
  <si>
    <r>
      <t>(</t>
    </r>
    <r>
      <rPr>
        <sz val="9"/>
        <rFont val="華康粗圓體"/>
        <family val="3"/>
        <charset val="136"/>
      </rPr>
      <t>人／平方公里</t>
    </r>
    <r>
      <rPr>
        <sz val="9"/>
        <rFont val="Arial Narrow"/>
        <family val="2"/>
      </rPr>
      <t>)</t>
    </r>
    <phoneticPr fontId="18" type="noConversion"/>
  </si>
  <si>
    <r>
      <t>(</t>
    </r>
    <r>
      <rPr>
        <sz val="9"/>
        <rFont val="華康粗圓體"/>
        <family val="3"/>
        <charset val="136"/>
      </rPr>
      <t>每百女子所當男子數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</si>
  <si>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 xml:space="preserve">合計
</t>
    </r>
    <r>
      <rPr>
        <sz val="9"/>
        <rFont val="Arial Narrow"/>
        <family val="2"/>
      </rPr>
      <t>Total</t>
    </r>
  </si>
  <si>
    <r>
      <rPr>
        <sz val="9"/>
        <rFont val="華康粗圓體"/>
        <family val="3"/>
        <charset val="136"/>
      </rPr>
      <t xml:space="preserve">男
</t>
    </r>
    <r>
      <rPr>
        <sz val="9"/>
        <rFont val="Arial Narrow"/>
        <family val="2"/>
      </rPr>
      <t>Male</t>
    </r>
  </si>
  <si>
    <r>
      <rPr>
        <sz val="9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</si>
  <si>
    <r>
      <rPr>
        <sz val="9"/>
        <rFont val="華康粗圓體"/>
        <family val="3"/>
        <charset val="136"/>
      </rPr>
      <t>合計</t>
    </r>
  </si>
  <si>
    <r>
      <rPr>
        <sz val="9"/>
        <rFont val="華康粗圓體"/>
        <family val="3"/>
        <charset val="136"/>
      </rPr>
      <t>自國外</t>
    </r>
    <phoneticPr fontId="18" type="noConversion"/>
  </si>
  <si>
    <r>
      <rPr>
        <sz val="9"/>
        <rFont val="華康粗圓體"/>
        <family val="3"/>
        <charset val="136"/>
      </rPr>
      <t>自本市他區</t>
    </r>
    <phoneticPr fontId="18" type="noConversion"/>
  </si>
  <si>
    <r>
      <rPr>
        <sz val="9"/>
        <rFont val="華康粗圓體"/>
        <family val="3"/>
        <charset val="136"/>
      </rPr>
      <t>初設戶籍</t>
    </r>
  </si>
  <si>
    <r>
      <rPr>
        <sz val="9"/>
        <rFont val="華康粗圓體"/>
        <family val="3"/>
        <charset val="136"/>
      </rPr>
      <t>其他</t>
    </r>
  </si>
  <si>
    <r>
      <rPr>
        <sz val="9"/>
        <rFont val="華康粗圓體"/>
        <family val="3"/>
        <charset val="136"/>
      </rPr>
      <t>計</t>
    </r>
  </si>
  <si>
    <r>
      <rPr>
        <sz val="9"/>
        <rFont val="華康粗圓體"/>
        <family val="3"/>
        <charset val="136"/>
      </rPr>
      <t>男</t>
    </r>
  </si>
  <si>
    <r>
      <rPr>
        <sz val="9"/>
        <rFont val="華康粗圓體"/>
        <family val="3"/>
        <charset val="136"/>
      </rPr>
      <t>女</t>
    </r>
  </si>
  <si>
    <r>
      <rPr>
        <sz val="9"/>
        <rFont val="華康粗圓體"/>
        <family val="3"/>
        <charset val="136"/>
      </rPr>
      <t>新北市</t>
    </r>
  </si>
  <si>
    <r>
      <rPr>
        <sz val="9"/>
        <rFont val="華康粗圓體"/>
        <family val="3"/>
        <charset val="136"/>
      </rPr>
      <t>臺北市</t>
    </r>
  </si>
  <si>
    <r>
      <rPr>
        <sz val="9"/>
        <rFont val="華康粗圓體"/>
        <family val="3"/>
        <charset val="136"/>
      </rPr>
      <t>臺中市</t>
    </r>
  </si>
  <si>
    <r>
      <rPr>
        <sz val="9"/>
        <rFont val="華康粗圓體"/>
        <family val="3"/>
        <charset val="136"/>
      </rPr>
      <t>臺南市</t>
    </r>
  </si>
  <si>
    <r>
      <rPr>
        <sz val="9"/>
        <rFont val="華康粗圓體"/>
        <family val="3"/>
        <charset val="136"/>
      </rPr>
      <t>高雄市</t>
    </r>
  </si>
  <si>
    <r>
      <rPr>
        <sz val="9"/>
        <rFont val="華康粗圓體"/>
        <family val="3"/>
        <charset val="136"/>
      </rPr>
      <t>臺灣省</t>
    </r>
  </si>
  <si>
    <r>
      <rPr>
        <sz val="9"/>
        <rFont val="華康粗圓體"/>
        <family val="3"/>
        <charset val="136"/>
      </rPr>
      <t>福建省</t>
    </r>
  </si>
  <si>
    <r>
      <rPr>
        <sz val="9"/>
        <rFont val="華康粗圓體"/>
        <family val="3"/>
        <charset val="136"/>
      </rPr>
      <t>遷　　　　　入　　　　　人　　　　　數</t>
    </r>
    <phoneticPr fontId="18" type="noConversion"/>
  </si>
  <si>
    <r>
      <rPr>
        <sz val="9"/>
        <rFont val="華康粗圓體"/>
        <family val="3"/>
        <charset val="136"/>
      </rPr>
      <t>自他省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市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</si>
  <si>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自本省他縣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市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</si>
  <si>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遷　　　　　出　　　　　人　　　　　數　　</t>
    </r>
    <r>
      <rPr>
        <sz val="9"/>
        <rFont val="Arial Narrow"/>
        <family val="2"/>
      </rPr>
      <t xml:space="preserve">    </t>
    </r>
  </si>
  <si>
    <r>
      <rPr>
        <sz val="9"/>
        <rFont val="華康粗圓體"/>
        <family val="3"/>
        <charset val="136"/>
      </rPr>
      <t>往國外</t>
    </r>
    <phoneticPr fontId="18" type="noConversion"/>
  </si>
  <si>
    <r>
      <rPr>
        <sz val="9"/>
        <rFont val="華康粗圓體"/>
        <family val="3"/>
        <charset val="136"/>
      </rPr>
      <t>往他省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市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</si>
  <si>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往本省他縣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市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</si>
  <si>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往本市他區</t>
    </r>
    <phoneticPr fontId="18" type="noConversion"/>
  </si>
  <si>
    <r>
      <rPr>
        <sz val="9"/>
        <rFont val="華康粗圓體"/>
        <family val="3"/>
        <charset val="136"/>
      </rPr>
      <t>廢止戶籍</t>
    </r>
  </si>
  <si>
    <t>To Foreign Countries</t>
    <phoneticPr fontId="18" type="noConversion"/>
  </si>
  <si>
    <r>
      <rPr>
        <sz val="9"/>
        <rFont val="華康粗圓體"/>
        <family val="3"/>
        <charset val="136"/>
      </rPr>
      <t xml:space="preserve">區內之住址變更人數
</t>
    </r>
    <r>
      <rPr>
        <sz val="9"/>
        <rFont val="Arial Narrow"/>
        <family val="2"/>
      </rPr>
      <t>Change Residence</t>
    </r>
    <phoneticPr fontId="18" type="noConversion"/>
  </si>
  <si>
    <r>
      <rPr>
        <sz val="9"/>
        <rFont val="華康粗圓體"/>
        <family val="3"/>
        <charset val="136"/>
      </rPr>
      <t>出生人數</t>
    </r>
    <r>
      <rPr>
        <sz val="9"/>
        <rFont val="Arial Narrow"/>
        <family val="2"/>
      </rPr>
      <t xml:space="preserve">  No. of Births</t>
    </r>
  </si>
  <si>
    <r>
      <t xml:space="preserve"> </t>
    </r>
    <r>
      <rPr>
        <sz val="9"/>
        <rFont val="華康粗圓體"/>
        <family val="3"/>
        <charset val="136"/>
      </rPr>
      <t>死亡人數</t>
    </r>
    <r>
      <rPr>
        <sz val="9"/>
        <rFont val="Arial Narrow"/>
        <family val="2"/>
      </rPr>
      <t xml:space="preserve"> No. of Deaths</t>
    </r>
  </si>
  <si>
    <r>
      <rPr>
        <sz val="9"/>
        <rFont val="華康粗圓體"/>
        <family val="3"/>
        <charset val="136"/>
      </rPr>
      <t>粗出生率</t>
    </r>
  </si>
  <si>
    <r>
      <rPr>
        <sz val="9"/>
        <rFont val="華康粗圓體"/>
        <family val="3"/>
        <charset val="136"/>
      </rPr>
      <t>粗死亡率</t>
    </r>
  </si>
  <si>
    <r>
      <rPr>
        <sz val="9"/>
        <rFont val="華康粗圓體"/>
        <family val="3"/>
        <charset val="136"/>
      </rPr>
      <t>結婚</t>
    </r>
    <r>
      <rPr>
        <sz val="9"/>
        <rFont val="Arial Narrow"/>
        <family val="2"/>
      </rPr>
      <t xml:space="preserve"> Married</t>
    </r>
  </si>
  <si>
    <r>
      <rPr>
        <sz val="9"/>
        <rFont val="華康粗圓體"/>
        <family val="3"/>
        <charset val="136"/>
      </rPr>
      <t>離婚</t>
    </r>
    <r>
      <rPr>
        <sz val="9"/>
        <rFont val="Arial Narrow"/>
        <family val="2"/>
      </rPr>
      <t xml:space="preserve"> Divorce</t>
    </r>
  </si>
  <si>
    <r>
      <rPr>
        <sz val="9"/>
        <rFont val="華康粗圓體"/>
        <family val="3"/>
        <charset val="136"/>
      </rPr>
      <t>對數</t>
    </r>
  </si>
  <si>
    <r>
      <rPr>
        <sz val="9"/>
        <rFont val="華康粗圓體"/>
        <family val="3"/>
        <charset val="136"/>
      </rPr>
      <t>粗結婚率</t>
    </r>
  </si>
  <si>
    <r>
      <rPr>
        <sz val="9"/>
        <rFont val="華康粗圓體"/>
        <family val="3"/>
        <charset val="136"/>
      </rPr>
      <t>粗離婚率</t>
    </r>
  </si>
  <si>
    <r>
      <rPr>
        <sz val="9"/>
        <rFont val="華康粗圓體"/>
        <family val="3"/>
        <charset val="136"/>
      </rPr>
      <t>遷　入</t>
    </r>
  </si>
  <si>
    <r>
      <rPr>
        <sz val="9"/>
        <rFont val="華康粗圓體"/>
        <family val="3"/>
        <charset val="136"/>
      </rPr>
      <t>遷　出</t>
    </r>
  </si>
  <si>
    <r>
      <rPr>
        <sz val="9"/>
        <rFont val="華康粗圓體"/>
        <family val="3"/>
        <charset val="136"/>
      </rPr>
      <t>年中</t>
    </r>
  </si>
  <si>
    <r>
      <rPr>
        <sz val="9"/>
        <rFont val="華康粗圓體"/>
        <family val="3"/>
        <charset val="136"/>
      </rPr>
      <t>前期</t>
    </r>
  </si>
  <si>
    <r>
      <rPr>
        <sz val="9"/>
        <rFont val="華康粗圓體"/>
        <family val="3"/>
        <charset val="136"/>
      </rPr>
      <t>當期</t>
    </r>
  </si>
  <si>
    <r>
      <rPr>
        <sz val="9"/>
        <rFont val="華康粗圓體"/>
        <family val="3"/>
        <charset val="136"/>
      </rPr>
      <t>　桃園區</t>
    </r>
  </si>
  <si>
    <r>
      <rPr>
        <sz val="9"/>
        <rFont val="華康粗圓體"/>
        <family val="3"/>
        <charset val="136"/>
      </rPr>
      <t>　中壢區</t>
    </r>
  </si>
  <si>
    <r>
      <rPr>
        <sz val="9"/>
        <rFont val="華康粗圓體"/>
        <family val="3"/>
        <charset val="136"/>
      </rPr>
      <t>　大溪區</t>
    </r>
  </si>
  <si>
    <r>
      <rPr>
        <sz val="9"/>
        <rFont val="華康粗圓體"/>
        <family val="3"/>
        <charset val="136"/>
      </rPr>
      <t>　楊梅區</t>
    </r>
  </si>
  <si>
    <r>
      <rPr>
        <sz val="9"/>
        <rFont val="華康粗圓體"/>
        <family val="3"/>
        <charset val="136"/>
      </rPr>
      <t>　蘆竹區</t>
    </r>
  </si>
  <si>
    <r>
      <rPr>
        <sz val="9"/>
        <rFont val="華康粗圓體"/>
        <family val="3"/>
        <charset val="136"/>
      </rPr>
      <t>　大園區</t>
    </r>
  </si>
  <si>
    <r>
      <rPr>
        <sz val="9"/>
        <rFont val="華康粗圓體"/>
        <family val="3"/>
        <charset val="136"/>
      </rPr>
      <t>　龜山區</t>
    </r>
  </si>
  <si>
    <r>
      <rPr>
        <sz val="9"/>
        <rFont val="華康粗圓體"/>
        <family val="3"/>
        <charset val="136"/>
      </rPr>
      <t>　八德區</t>
    </r>
  </si>
  <si>
    <r>
      <rPr>
        <sz val="9"/>
        <rFont val="華康粗圓體"/>
        <family val="3"/>
        <charset val="136"/>
      </rPr>
      <t>　龍潭區</t>
    </r>
  </si>
  <si>
    <r>
      <rPr>
        <sz val="9"/>
        <rFont val="華康粗圓體"/>
        <family val="3"/>
        <charset val="136"/>
      </rPr>
      <t>　平鎮區</t>
    </r>
  </si>
  <si>
    <r>
      <rPr>
        <sz val="9"/>
        <rFont val="華康粗圓體"/>
        <family val="3"/>
        <charset val="136"/>
      </rPr>
      <t>　新屋區</t>
    </r>
  </si>
  <si>
    <r>
      <rPr>
        <sz val="9"/>
        <rFont val="華康粗圓體"/>
        <family val="3"/>
        <charset val="136"/>
      </rPr>
      <t>　觀音區</t>
    </r>
  </si>
  <si>
    <r>
      <rPr>
        <sz val="9"/>
        <rFont val="華康粗圓體"/>
        <family val="3"/>
        <charset val="136"/>
      </rPr>
      <t>　復興區</t>
    </r>
  </si>
  <si>
    <r>
      <rPr>
        <sz val="9"/>
        <rFont val="華康粗圓體"/>
        <family val="3"/>
        <charset val="136"/>
      </rPr>
      <t>自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然
增加率</t>
    </r>
    <phoneticPr fontId="18" type="noConversion"/>
  </si>
  <si>
    <r>
      <rPr>
        <sz val="9"/>
        <rFont val="華康粗圓體"/>
        <family val="3"/>
        <charset val="136"/>
      </rPr>
      <t>性別</t>
    </r>
  </si>
  <si>
    <r>
      <rPr>
        <sz val="9"/>
        <rFont val="華康粗圓體"/>
        <family val="3"/>
        <charset val="136"/>
      </rPr>
      <t>總計</t>
    </r>
  </si>
  <si>
    <r>
      <rPr>
        <sz val="9"/>
        <rFont val="華康粗圓體"/>
        <family val="3"/>
        <charset val="136"/>
      </rPr>
      <t>年　齡　分　配　</t>
    </r>
    <r>
      <rPr>
        <sz val="9"/>
        <rFont val="Arial Narrow"/>
        <family val="2"/>
      </rPr>
      <t>By Age</t>
    </r>
  </si>
  <si>
    <r>
      <rPr>
        <sz val="9"/>
        <rFont val="華康粗圓體"/>
        <family val="3"/>
        <charset val="136"/>
      </rPr>
      <t>扶老比</t>
    </r>
    <r>
      <rPr>
        <sz val="9"/>
        <rFont val="Arial Narrow"/>
        <family val="2"/>
      </rPr>
      <t>(%)
Old Age Population Ratio</t>
    </r>
  </si>
  <si>
    <r>
      <rPr>
        <sz val="9"/>
        <rFont val="華康粗圓體"/>
        <family val="3"/>
        <charset val="136"/>
      </rPr>
      <t>扶幼比</t>
    </r>
    <r>
      <rPr>
        <sz val="9"/>
        <rFont val="Arial Narrow"/>
        <family val="2"/>
      </rPr>
      <t>(%)
Young Age Population Ratio</t>
    </r>
  </si>
  <si>
    <r>
      <rPr>
        <sz val="9"/>
        <rFont val="華康粗圓體"/>
        <family val="3"/>
        <charset val="136"/>
      </rPr>
      <t>扶養比</t>
    </r>
    <r>
      <rPr>
        <sz val="9"/>
        <rFont val="Arial Narrow"/>
        <family val="2"/>
      </rPr>
      <t>(%)
Dependency  Ratio</t>
    </r>
  </si>
  <si>
    <r>
      <t>0-14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phoneticPr fontId="18" type="noConversion"/>
  </si>
  <si>
    <r>
      <t>15-64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phoneticPr fontId="18" type="noConversion"/>
  </si>
  <si>
    <r>
      <t>65</t>
    </r>
    <r>
      <rPr>
        <sz val="9"/>
        <rFont val="華康粗圓體"/>
        <family val="3"/>
        <charset val="136"/>
      </rPr>
      <t>歲以上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phoneticPr fontId="18" type="noConversion"/>
  </si>
  <si>
    <t xml:space="preserve">           Dependency Ratio = (Year-end Population of Persons Aged 0 to 14 + Year-end Population of Persons Aged 65 or Older) /  </t>
    <phoneticPr fontId="18" type="noConversion"/>
  </si>
  <si>
    <t xml:space="preserve">                                             (Year-end Population of Persons Aged 15 to 64 x 100 )</t>
    <phoneticPr fontId="18" type="noConversion"/>
  </si>
  <si>
    <r>
      <rPr>
        <sz val="7.5"/>
        <rFont val="華康粗圓體"/>
        <family val="3"/>
        <charset val="136"/>
      </rPr>
      <t>識字者</t>
    </r>
  </si>
  <si>
    <r>
      <rPr>
        <sz val="7"/>
        <rFont val="華康粗圓體"/>
        <family val="3"/>
        <charset val="136"/>
      </rPr>
      <t>年底別</t>
    </r>
  </si>
  <si>
    <r>
      <rPr>
        <sz val="7"/>
        <rFont val="華康粗圓體"/>
        <family val="3"/>
        <charset val="136"/>
      </rPr>
      <t>性別</t>
    </r>
  </si>
  <si>
    <r>
      <rPr>
        <sz val="7"/>
        <rFont val="華康粗圓體"/>
        <family val="3"/>
        <charset val="136"/>
      </rPr>
      <t>總　計</t>
    </r>
  </si>
  <si>
    <r>
      <rPr>
        <sz val="7"/>
        <rFont val="華康粗圓體"/>
        <family val="3"/>
        <charset val="136"/>
      </rPr>
      <t>合　計</t>
    </r>
  </si>
  <si>
    <r>
      <rPr>
        <sz val="7"/>
        <rFont val="華康粗圓體"/>
        <family val="3"/>
        <charset val="136"/>
      </rPr>
      <t>大學</t>
    </r>
    <r>
      <rPr>
        <sz val="7"/>
        <rFont val="Arial Narrow"/>
        <family val="2"/>
      </rPr>
      <t>(</t>
    </r>
    <r>
      <rPr>
        <sz val="7"/>
        <rFont val="華康粗圓體"/>
        <family val="3"/>
        <charset val="136"/>
      </rPr>
      <t>含獨立學院</t>
    </r>
    <r>
      <rPr>
        <sz val="7"/>
        <rFont val="Arial Narrow"/>
        <family val="2"/>
      </rPr>
      <t>)
University &amp; College</t>
    </r>
  </si>
  <si>
    <r>
      <rPr>
        <sz val="7"/>
        <rFont val="華康粗圓體"/>
        <family val="3"/>
        <charset val="136"/>
      </rPr>
      <t xml:space="preserve">高　　　中
</t>
    </r>
    <r>
      <rPr>
        <sz val="7"/>
        <rFont val="Arial Narrow"/>
        <family val="2"/>
      </rPr>
      <t>Senior High
School</t>
    </r>
  </si>
  <si>
    <r>
      <rPr>
        <sz val="7"/>
        <rFont val="華康粗圓體"/>
        <family val="3"/>
        <charset val="136"/>
      </rPr>
      <t xml:space="preserve">高　　　職
</t>
    </r>
    <r>
      <rPr>
        <sz val="7"/>
        <rFont val="Arial Narrow"/>
        <family val="2"/>
      </rPr>
      <t xml:space="preserve"> Vocational High School</t>
    </r>
  </si>
  <si>
    <r>
      <rPr>
        <sz val="7"/>
        <rFont val="華康粗圓體"/>
        <family val="3"/>
        <charset val="136"/>
      </rPr>
      <t>國　</t>
    </r>
    <r>
      <rPr>
        <sz val="7"/>
        <rFont val="Arial Narrow"/>
        <family val="2"/>
      </rPr>
      <t>(</t>
    </r>
    <r>
      <rPr>
        <sz val="7"/>
        <rFont val="華康粗圓體"/>
        <family val="3"/>
        <charset val="136"/>
      </rPr>
      <t>初</t>
    </r>
    <r>
      <rPr>
        <sz val="7"/>
        <rFont val="Arial Narrow"/>
        <family val="2"/>
      </rPr>
      <t>)</t>
    </r>
    <r>
      <rPr>
        <sz val="7"/>
        <rFont val="華康粗圓體"/>
        <family val="3"/>
        <charset val="136"/>
      </rPr>
      <t xml:space="preserve">　中
</t>
    </r>
    <r>
      <rPr>
        <sz val="7"/>
        <rFont val="Arial Narrow"/>
        <family val="2"/>
      </rPr>
      <t>Junior High
School</t>
    </r>
  </si>
  <si>
    <r>
      <rPr>
        <sz val="7"/>
        <rFont val="華康粗圓體"/>
        <family val="3"/>
        <charset val="136"/>
      </rPr>
      <t xml:space="preserve">初　　　職
</t>
    </r>
    <r>
      <rPr>
        <sz val="7"/>
        <rFont val="Arial Narrow"/>
        <family val="2"/>
      </rPr>
      <t>Junior Vocational School</t>
    </r>
  </si>
  <si>
    <r>
      <rPr>
        <sz val="7"/>
        <rFont val="華康粗圓體"/>
        <family val="3"/>
        <charset val="136"/>
      </rPr>
      <t xml:space="preserve">小　　　學
</t>
    </r>
    <r>
      <rPr>
        <sz val="7"/>
        <rFont val="Arial Narrow"/>
        <family val="2"/>
      </rPr>
      <t>Primary
School</t>
    </r>
  </si>
  <si>
    <r>
      <rPr>
        <sz val="7"/>
        <rFont val="華康粗圓體"/>
        <family val="3"/>
        <charset val="136"/>
      </rPr>
      <t>自修</t>
    </r>
  </si>
  <si>
    <r>
      <rPr>
        <sz val="7"/>
        <rFont val="華康粗圓體"/>
        <family val="3"/>
        <charset val="136"/>
      </rPr>
      <t>不識
字者</t>
    </r>
  </si>
  <si>
    <r>
      <rPr>
        <sz val="7"/>
        <rFont val="華康粗圓體"/>
        <family val="3"/>
        <charset val="136"/>
      </rPr>
      <t xml:space="preserve">二、三年制
</t>
    </r>
    <r>
      <rPr>
        <sz val="7"/>
        <rFont val="Arial Narrow"/>
        <family val="2"/>
      </rPr>
      <t>2 or 3 Years System</t>
    </r>
  </si>
  <si>
    <r>
      <rPr>
        <sz val="7"/>
        <rFont val="華康粗圓體"/>
        <family val="3"/>
        <charset val="136"/>
      </rPr>
      <t xml:space="preserve">五年制
</t>
    </r>
    <r>
      <rPr>
        <sz val="7"/>
        <rFont val="Arial Narrow"/>
        <family val="2"/>
      </rPr>
      <t>5 Years System</t>
    </r>
  </si>
  <si>
    <r>
      <rPr>
        <sz val="7"/>
        <rFont val="華康粗圓體"/>
        <family val="3"/>
        <charset val="136"/>
      </rPr>
      <t>畢業</t>
    </r>
  </si>
  <si>
    <r>
      <rPr>
        <sz val="7"/>
        <rFont val="華康粗圓體"/>
        <family val="3"/>
        <charset val="136"/>
      </rPr>
      <t>肄業</t>
    </r>
  </si>
  <si>
    <r>
      <rPr>
        <sz val="7"/>
        <rFont val="華康粗圓體"/>
        <family val="3"/>
        <charset val="136"/>
      </rPr>
      <t xml:space="preserve">後二年
</t>
    </r>
    <r>
      <rPr>
        <sz val="7"/>
        <rFont val="Arial Narrow"/>
        <family val="2"/>
      </rPr>
      <t>Last 2 Years</t>
    </r>
  </si>
  <si>
    <r>
      <rPr>
        <sz val="7"/>
        <rFont val="華康粗圓體"/>
        <family val="3"/>
        <charset val="136"/>
      </rPr>
      <t xml:space="preserve">前三年
</t>
    </r>
    <r>
      <rPr>
        <sz val="7"/>
        <rFont val="Arial Narrow"/>
        <family val="2"/>
      </rPr>
      <t>First 3 Years</t>
    </r>
  </si>
  <si>
    <r>
      <rPr>
        <sz val="7"/>
        <rFont val="華康粗圓體"/>
        <family val="3"/>
        <charset val="136"/>
      </rPr>
      <t>識字者</t>
    </r>
  </si>
  <si>
    <r>
      <rPr>
        <sz val="7"/>
        <rFont val="華康粗圓體"/>
        <family val="3"/>
        <charset val="136"/>
      </rPr>
      <t xml:space="preserve">博士
</t>
    </r>
    <r>
      <rPr>
        <sz val="7"/>
        <rFont val="Arial Narrow"/>
        <family val="2"/>
      </rPr>
      <t>Doctor</t>
    </r>
  </si>
  <si>
    <r>
      <rPr>
        <sz val="7"/>
        <rFont val="華康粗圓體"/>
        <family val="3"/>
        <charset val="136"/>
      </rPr>
      <t xml:space="preserve">碩士
</t>
    </r>
    <r>
      <rPr>
        <sz val="7"/>
        <rFont val="Arial Narrow"/>
        <family val="2"/>
      </rPr>
      <t>Master</t>
    </r>
  </si>
  <si>
    <r>
      <rPr>
        <sz val="7"/>
        <rFont val="華康粗圓體"/>
        <family val="3"/>
        <charset val="136"/>
      </rPr>
      <t>專　　</t>
    </r>
  </si>
  <si>
    <r>
      <rPr>
        <sz val="7"/>
        <rFont val="華康粗圓體"/>
        <family val="3"/>
        <charset val="136"/>
      </rPr>
      <t>科</t>
    </r>
  </si>
  <si>
    <r>
      <rPr>
        <sz val="7"/>
        <rFont val="華康粗圓體"/>
        <family val="3"/>
        <charset val="136"/>
      </rPr>
      <t>計</t>
    </r>
    <r>
      <rPr>
        <sz val="7"/>
        <rFont val="Arial Narrow"/>
        <family val="2"/>
      </rPr>
      <t>Total</t>
    </r>
  </si>
  <si>
    <r>
      <rPr>
        <sz val="7"/>
        <rFont val="華康粗圓體"/>
        <family val="3"/>
        <charset val="136"/>
      </rPr>
      <t>男</t>
    </r>
    <r>
      <rPr>
        <sz val="7"/>
        <rFont val="Arial Narrow"/>
        <family val="2"/>
      </rPr>
      <t>Male</t>
    </r>
  </si>
  <si>
    <r>
      <rPr>
        <sz val="7"/>
        <rFont val="華康粗圓體"/>
        <family val="3"/>
        <charset val="136"/>
      </rPr>
      <t>女</t>
    </r>
    <r>
      <rPr>
        <sz val="7"/>
        <rFont val="Arial Narrow"/>
        <family val="2"/>
      </rPr>
      <t>Female</t>
    </r>
  </si>
  <si>
    <r>
      <rPr>
        <sz val="7"/>
        <rFont val="華康粗圓體"/>
        <family val="3"/>
        <charset val="136"/>
      </rPr>
      <t>不識
字者</t>
    </r>
  </si>
  <si>
    <r>
      <rPr>
        <sz val="7"/>
        <rFont val="華康粗圓體"/>
        <family val="3"/>
        <charset val="136"/>
      </rPr>
      <t xml:space="preserve">初　　　職
</t>
    </r>
    <r>
      <rPr>
        <sz val="7"/>
        <rFont val="Arial Narrow"/>
        <family val="2"/>
      </rPr>
      <t>Junior Vocational
School</t>
    </r>
  </si>
  <si>
    <r>
      <rPr>
        <sz val="7"/>
        <rFont val="華康粗圓體"/>
        <family val="3"/>
        <charset val="136"/>
      </rPr>
      <t>五年制</t>
    </r>
  </si>
  <si>
    <r>
      <rPr>
        <sz val="7"/>
        <rFont val="華康粗圓體"/>
        <family val="3"/>
        <charset val="136"/>
      </rPr>
      <t>博</t>
    </r>
    <r>
      <rPr>
        <sz val="7"/>
        <rFont val="Arial Narrow"/>
        <family val="2"/>
      </rPr>
      <t xml:space="preserve">     </t>
    </r>
    <r>
      <rPr>
        <sz val="7"/>
        <rFont val="華康粗圓體"/>
        <family val="3"/>
        <charset val="136"/>
      </rPr>
      <t xml:space="preserve">士
</t>
    </r>
    <r>
      <rPr>
        <sz val="7"/>
        <rFont val="Arial Narrow"/>
        <family val="2"/>
      </rPr>
      <t>Doctor</t>
    </r>
  </si>
  <si>
    <r>
      <rPr>
        <sz val="7"/>
        <rFont val="華康粗圓體"/>
        <family val="3"/>
        <charset val="136"/>
      </rPr>
      <t>碩</t>
    </r>
    <r>
      <rPr>
        <sz val="7"/>
        <rFont val="Arial Narrow"/>
        <family val="2"/>
      </rPr>
      <t xml:space="preserve">     </t>
    </r>
    <r>
      <rPr>
        <sz val="7"/>
        <rFont val="華康粗圓體"/>
        <family val="3"/>
        <charset val="136"/>
      </rPr>
      <t xml:space="preserve">士
</t>
    </r>
    <r>
      <rPr>
        <sz val="7"/>
        <rFont val="Arial Narrow"/>
        <family val="2"/>
      </rPr>
      <t>Master</t>
    </r>
  </si>
  <si>
    <r>
      <rPr>
        <sz val="7"/>
        <rFont val="華康粗圓體"/>
        <family val="3"/>
        <charset val="136"/>
      </rPr>
      <t>專科</t>
    </r>
    <r>
      <rPr>
        <sz val="7"/>
        <rFont val="Arial Narrow"/>
        <family val="2"/>
      </rPr>
      <t xml:space="preserve">                       </t>
    </r>
  </si>
  <si>
    <r>
      <rPr>
        <sz val="7"/>
        <rFont val="華康粗圓體"/>
        <family val="3"/>
        <charset val="136"/>
      </rPr>
      <t xml:space="preserve">高　　　職
</t>
    </r>
    <r>
      <rPr>
        <sz val="7"/>
        <rFont val="Arial Narrow"/>
        <family val="2"/>
      </rPr>
      <t xml:space="preserve"> Vocational High
School</t>
    </r>
  </si>
  <si>
    <r>
      <rPr>
        <sz val="7"/>
        <rFont val="華康粗圓體"/>
        <family val="3"/>
        <charset val="136"/>
      </rPr>
      <t>國</t>
    </r>
    <r>
      <rPr>
        <sz val="7"/>
        <rFont val="Arial Narrow"/>
        <family val="2"/>
      </rPr>
      <t xml:space="preserve">       (</t>
    </r>
    <r>
      <rPr>
        <sz val="7"/>
        <rFont val="華康粗圓體"/>
        <family val="3"/>
        <charset val="136"/>
      </rPr>
      <t>初</t>
    </r>
    <r>
      <rPr>
        <sz val="7"/>
        <rFont val="Arial Narrow"/>
        <family val="2"/>
      </rPr>
      <t>)</t>
    </r>
    <r>
      <rPr>
        <sz val="7"/>
        <rFont val="華康粗圓體"/>
        <family val="3"/>
        <charset val="136"/>
      </rPr>
      <t xml:space="preserve">　　中
</t>
    </r>
    <r>
      <rPr>
        <sz val="7"/>
        <rFont val="Arial Narrow"/>
        <family val="2"/>
      </rPr>
      <t>Junior High
School</t>
    </r>
  </si>
  <si>
    <r>
      <rPr>
        <sz val="9"/>
        <rFont val="華康粗圓體"/>
        <family val="3"/>
        <charset val="136"/>
      </rPr>
      <t>總　　　計　</t>
    </r>
    <r>
      <rPr>
        <sz val="9"/>
        <rFont val="Arial Narrow"/>
        <family val="2"/>
      </rPr>
      <t>Grand Total</t>
    </r>
  </si>
  <si>
    <r>
      <rPr>
        <sz val="9"/>
        <rFont val="華康粗圓體"/>
        <family val="3"/>
        <charset val="136"/>
      </rPr>
      <t>未　　婚　</t>
    </r>
    <r>
      <rPr>
        <sz val="9"/>
        <rFont val="Arial Narrow"/>
        <family val="2"/>
      </rPr>
      <t>Unmarried</t>
    </r>
  </si>
  <si>
    <r>
      <rPr>
        <sz val="9"/>
        <rFont val="華康粗圓體"/>
        <family val="3"/>
        <charset val="136"/>
      </rPr>
      <t>有　偶</t>
    </r>
  </si>
  <si>
    <r>
      <rPr>
        <sz val="9"/>
        <rFont val="華康粗圓體"/>
        <family val="3"/>
        <charset val="136"/>
      </rPr>
      <t>離　　　婚　</t>
    </r>
    <r>
      <rPr>
        <sz val="9"/>
        <rFont val="Arial Narrow"/>
        <family val="2"/>
      </rPr>
      <t>Divorced</t>
    </r>
  </si>
  <si>
    <r>
      <rPr>
        <sz val="9"/>
        <rFont val="華康粗圓體"/>
        <family val="3"/>
        <charset val="136"/>
      </rPr>
      <t>喪　　　偶　</t>
    </r>
    <r>
      <rPr>
        <sz val="9"/>
        <rFont val="Arial Narrow"/>
        <family val="2"/>
      </rPr>
      <t>Widowed</t>
    </r>
  </si>
  <si>
    <r>
      <rPr>
        <sz val="9"/>
        <rFont val="華康粗圓體"/>
        <family val="3"/>
        <charset val="136"/>
      </rPr>
      <t xml:space="preserve">計
</t>
    </r>
    <r>
      <rPr>
        <sz val="9"/>
        <rFont val="Arial Narrow"/>
        <family val="2"/>
      </rPr>
      <t>Total</t>
    </r>
  </si>
  <si>
    <r>
      <rPr>
        <sz val="9"/>
        <rFont val="華康粗圓體"/>
        <family val="3"/>
        <charset val="136"/>
      </rPr>
      <t xml:space="preserve">總　　　計
</t>
    </r>
    <r>
      <rPr>
        <sz val="9"/>
        <rFont val="Arial Narrow"/>
        <family val="2"/>
      </rPr>
      <t>Grand Total</t>
    </r>
  </si>
  <si>
    <r>
      <rPr>
        <sz val="9"/>
        <rFont val="華康粗圓體"/>
        <family val="3"/>
        <charset val="136"/>
      </rPr>
      <t xml:space="preserve">未　　　婚
</t>
    </r>
    <r>
      <rPr>
        <sz val="9"/>
        <rFont val="Arial Narrow"/>
        <family val="2"/>
      </rPr>
      <t>Unmarried</t>
    </r>
  </si>
  <si>
    <r>
      <rPr>
        <sz val="9"/>
        <rFont val="華康粗圓體"/>
        <family val="3"/>
        <charset val="136"/>
      </rPr>
      <t xml:space="preserve">有　　　偶
</t>
    </r>
    <r>
      <rPr>
        <sz val="9"/>
        <rFont val="Arial Narrow"/>
        <family val="2"/>
      </rPr>
      <t>Currently Married</t>
    </r>
  </si>
  <si>
    <r>
      <rPr>
        <sz val="9"/>
        <rFont val="華康粗圓體"/>
        <family val="3"/>
        <charset val="136"/>
      </rPr>
      <t xml:space="preserve">離　　　婚
</t>
    </r>
    <r>
      <rPr>
        <sz val="9"/>
        <rFont val="Arial Narrow"/>
        <family val="2"/>
      </rPr>
      <t>Divorced</t>
    </r>
  </si>
  <si>
    <r>
      <rPr>
        <sz val="9"/>
        <rFont val="華康粗圓體"/>
        <family val="3"/>
        <charset val="136"/>
      </rPr>
      <t xml:space="preserve">喪　　　偶
</t>
    </r>
    <r>
      <rPr>
        <sz val="9"/>
        <rFont val="Arial Narrow"/>
        <family val="2"/>
      </rPr>
      <t>Widowed</t>
    </r>
  </si>
  <si>
    <t>Social Increase Rate (‰)</t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</si>
  <si>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2015</t>
    </r>
    <phoneticPr fontId="18" type="noConversion"/>
  </si>
  <si>
    <r>
      <rPr>
        <sz val="9"/>
        <rFont val="華康粗圓體"/>
        <family val="3"/>
        <charset val="136"/>
      </rPr>
      <t>　桃園區</t>
    </r>
    <r>
      <rPr>
        <sz val="9"/>
        <rFont val="Arial Narrow"/>
        <family val="2"/>
      </rPr>
      <t xml:space="preserve"> Taoyuan District</t>
    </r>
  </si>
  <si>
    <r>
      <rPr>
        <sz val="9"/>
        <rFont val="華康粗圓體"/>
        <family val="3"/>
        <charset val="136"/>
      </rPr>
      <t>　中壢區</t>
    </r>
    <r>
      <rPr>
        <sz val="9"/>
        <rFont val="Arial Narrow"/>
        <family val="2"/>
      </rPr>
      <t xml:space="preserve"> Zhongli District </t>
    </r>
  </si>
  <si>
    <r>
      <rPr>
        <sz val="9"/>
        <rFont val="華康粗圓體"/>
        <family val="3"/>
        <charset val="136"/>
      </rPr>
      <t>　大溪區</t>
    </r>
    <r>
      <rPr>
        <sz val="9"/>
        <rFont val="Arial Narrow"/>
        <family val="2"/>
      </rPr>
      <t xml:space="preserve"> Daxi District</t>
    </r>
  </si>
  <si>
    <r>
      <rPr>
        <sz val="9"/>
        <rFont val="華康粗圓體"/>
        <family val="3"/>
        <charset val="136"/>
      </rPr>
      <t>　楊梅區</t>
    </r>
    <r>
      <rPr>
        <sz val="9"/>
        <rFont val="Arial Narrow"/>
        <family val="2"/>
      </rPr>
      <t xml:space="preserve"> Yangmei District</t>
    </r>
  </si>
  <si>
    <r>
      <rPr>
        <sz val="9"/>
        <rFont val="華康粗圓體"/>
        <family val="3"/>
        <charset val="136"/>
      </rPr>
      <t>　蘆竹區</t>
    </r>
    <r>
      <rPr>
        <sz val="9"/>
        <rFont val="Arial Narrow"/>
        <family val="2"/>
      </rPr>
      <t xml:space="preserve"> Luzhu District</t>
    </r>
  </si>
  <si>
    <r>
      <rPr>
        <sz val="9"/>
        <rFont val="華康粗圓體"/>
        <family val="3"/>
        <charset val="136"/>
      </rPr>
      <t>　大園區</t>
    </r>
    <r>
      <rPr>
        <sz val="9"/>
        <rFont val="Arial Narrow"/>
        <family val="2"/>
      </rPr>
      <t xml:space="preserve"> Dayuan District</t>
    </r>
  </si>
  <si>
    <r>
      <rPr>
        <sz val="9"/>
        <rFont val="華康粗圓體"/>
        <family val="3"/>
        <charset val="136"/>
      </rPr>
      <t>　龜山區</t>
    </r>
    <r>
      <rPr>
        <sz val="9"/>
        <rFont val="Arial Narrow"/>
        <family val="2"/>
      </rPr>
      <t xml:space="preserve"> Guishan District</t>
    </r>
  </si>
  <si>
    <r>
      <rPr>
        <sz val="9"/>
        <rFont val="華康粗圓體"/>
        <family val="3"/>
        <charset val="136"/>
      </rPr>
      <t>　八德區</t>
    </r>
    <r>
      <rPr>
        <sz val="9"/>
        <rFont val="Arial Narrow"/>
        <family val="2"/>
      </rPr>
      <t xml:space="preserve"> Bade District </t>
    </r>
  </si>
  <si>
    <r>
      <rPr>
        <sz val="9"/>
        <rFont val="華康粗圓體"/>
        <family val="3"/>
        <charset val="136"/>
      </rPr>
      <t>　龍潭區</t>
    </r>
    <r>
      <rPr>
        <sz val="9"/>
        <rFont val="Arial Narrow"/>
        <family val="2"/>
      </rPr>
      <t xml:space="preserve"> Longtan District</t>
    </r>
  </si>
  <si>
    <r>
      <rPr>
        <sz val="9"/>
        <rFont val="華康粗圓體"/>
        <family val="3"/>
        <charset val="136"/>
      </rPr>
      <t>　平鎮區</t>
    </r>
    <r>
      <rPr>
        <sz val="9"/>
        <rFont val="Arial Narrow"/>
        <family val="2"/>
      </rPr>
      <t xml:space="preserve"> Pingzhen District</t>
    </r>
  </si>
  <si>
    <r>
      <rPr>
        <sz val="9"/>
        <rFont val="華康粗圓體"/>
        <family val="3"/>
        <charset val="136"/>
      </rPr>
      <t>　新屋區</t>
    </r>
    <r>
      <rPr>
        <sz val="9"/>
        <rFont val="Arial Narrow"/>
        <family val="2"/>
      </rPr>
      <t xml:space="preserve"> Xinwu District </t>
    </r>
  </si>
  <si>
    <r>
      <rPr>
        <sz val="9"/>
        <rFont val="華康粗圓體"/>
        <family val="3"/>
        <charset val="136"/>
      </rPr>
      <t>　觀音區</t>
    </r>
    <r>
      <rPr>
        <sz val="9"/>
        <rFont val="Arial Narrow"/>
        <family val="2"/>
      </rPr>
      <t xml:space="preserve"> Guanyin District</t>
    </r>
  </si>
  <si>
    <r>
      <rPr>
        <sz val="9"/>
        <rFont val="華康粗圓體"/>
        <family val="3"/>
        <charset val="136"/>
      </rPr>
      <t>　復興區</t>
    </r>
    <r>
      <rPr>
        <sz val="9"/>
        <rFont val="Arial Narrow"/>
        <family val="2"/>
      </rPr>
      <t xml:space="preserve"> Fuxing District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</si>
  <si>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104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2015</t>
    </r>
    <phoneticPr fontId="18" type="noConversion"/>
  </si>
  <si>
    <r>
      <rPr>
        <sz val="9"/>
        <rFont val="華康粗圓體"/>
        <family val="3"/>
        <charset val="136"/>
      </rPr>
      <t>　桃園區</t>
    </r>
    <r>
      <rPr>
        <sz val="9"/>
        <rFont val="Arial Narrow"/>
        <family val="2"/>
      </rPr>
      <t xml:space="preserve"> Taoyuan District</t>
    </r>
    <phoneticPr fontId="18" type="noConversion"/>
  </si>
  <si>
    <r>
      <rPr>
        <sz val="9"/>
        <rFont val="華康粗圓體"/>
        <family val="3"/>
        <charset val="136"/>
      </rPr>
      <t>　楊梅區</t>
    </r>
    <r>
      <rPr>
        <sz val="9"/>
        <rFont val="Arial Narrow"/>
        <family val="2"/>
      </rPr>
      <t xml:space="preserve"> Yangmei District</t>
    </r>
    <phoneticPr fontId="18" type="noConversion"/>
  </si>
  <si>
    <r>
      <rPr>
        <sz val="9"/>
        <rFont val="華康粗圓體"/>
        <family val="3"/>
        <charset val="136"/>
      </rPr>
      <t>　蘆竹區</t>
    </r>
    <r>
      <rPr>
        <sz val="9"/>
        <rFont val="Arial Narrow"/>
        <family val="2"/>
      </rPr>
      <t xml:space="preserve"> Luzhu District</t>
    </r>
    <phoneticPr fontId="18" type="noConversion"/>
  </si>
  <si>
    <r>
      <rPr>
        <sz val="9"/>
        <rFont val="華康粗圓體"/>
        <family val="3"/>
        <charset val="136"/>
      </rPr>
      <t>　中壢區</t>
    </r>
    <r>
      <rPr>
        <sz val="9"/>
        <rFont val="Arial Narrow"/>
        <family val="2"/>
      </rPr>
      <t xml:space="preserve"> Zhongli District </t>
    </r>
    <phoneticPr fontId="18" type="noConversion"/>
  </si>
  <si>
    <r>
      <rPr>
        <sz val="9"/>
        <rFont val="華康粗圓體"/>
        <family val="3"/>
        <charset val="136"/>
      </rPr>
      <t>　大溪區</t>
    </r>
    <r>
      <rPr>
        <sz val="9"/>
        <rFont val="Arial Narrow"/>
        <family val="2"/>
      </rPr>
      <t xml:space="preserve"> Daxi District</t>
    </r>
    <phoneticPr fontId="18" type="noConversion"/>
  </si>
  <si>
    <r>
      <rPr>
        <sz val="9"/>
        <rFont val="華康粗圓體"/>
        <family val="3"/>
        <charset val="136"/>
      </rPr>
      <t>　大園區</t>
    </r>
    <r>
      <rPr>
        <sz val="9"/>
        <rFont val="Arial Narrow"/>
        <family val="2"/>
      </rPr>
      <t xml:space="preserve"> Dayuan District</t>
    </r>
    <phoneticPr fontId="18" type="noConversion"/>
  </si>
  <si>
    <r>
      <rPr>
        <sz val="9"/>
        <rFont val="華康粗圓體"/>
        <family val="3"/>
        <charset val="136"/>
      </rPr>
      <t>　龜山區</t>
    </r>
    <r>
      <rPr>
        <sz val="9"/>
        <rFont val="Arial Narrow"/>
        <family val="2"/>
      </rPr>
      <t xml:space="preserve"> Guishan District</t>
    </r>
    <phoneticPr fontId="18" type="noConversion"/>
  </si>
  <si>
    <r>
      <rPr>
        <sz val="9"/>
        <rFont val="華康粗圓體"/>
        <family val="3"/>
        <charset val="136"/>
      </rPr>
      <t>　八德區</t>
    </r>
    <r>
      <rPr>
        <sz val="9"/>
        <rFont val="Arial Narrow"/>
        <family val="2"/>
      </rPr>
      <t xml:space="preserve"> Bade District </t>
    </r>
    <phoneticPr fontId="18" type="noConversion"/>
  </si>
  <si>
    <r>
      <rPr>
        <sz val="9"/>
        <rFont val="華康粗圓體"/>
        <family val="3"/>
        <charset val="136"/>
      </rPr>
      <t>　龍潭區</t>
    </r>
    <r>
      <rPr>
        <sz val="9"/>
        <rFont val="Arial Narrow"/>
        <family val="2"/>
      </rPr>
      <t xml:space="preserve"> Longtan District</t>
    </r>
    <phoneticPr fontId="18" type="noConversion"/>
  </si>
  <si>
    <r>
      <rPr>
        <sz val="9"/>
        <rFont val="華康粗圓體"/>
        <family val="3"/>
        <charset val="136"/>
      </rPr>
      <t>　平鎮區</t>
    </r>
    <r>
      <rPr>
        <sz val="9"/>
        <rFont val="Arial Narrow"/>
        <family val="2"/>
      </rPr>
      <t xml:space="preserve"> Pingzhen District</t>
    </r>
    <phoneticPr fontId="18" type="noConversion"/>
  </si>
  <si>
    <r>
      <rPr>
        <sz val="9"/>
        <rFont val="華康粗圓體"/>
        <family val="3"/>
        <charset val="136"/>
      </rPr>
      <t>　新屋區</t>
    </r>
    <r>
      <rPr>
        <sz val="9"/>
        <rFont val="Arial Narrow"/>
        <family val="2"/>
      </rPr>
      <t xml:space="preserve"> Xinwu District </t>
    </r>
    <phoneticPr fontId="18" type="noConversion"/>
  </si>
  <si>
    <r>
      <rPr>
        <sz val="9"/>
        <rFont val="華康粗圓體"/>
        <family val="3"/>
        <charset val="136"/>
      </rPr>
      <t>　觀音區</t>
    </r>
    <r>
      <rPr>
        <sz val="9"/>
        <rFont val="Arial Narrow"/>
        <family val="2"/>
      </rPr>
      <t xml:space="preserve"> Guanyin District</t>
    </r>
    <phoneticPr fontId="18" type="noConversion"/>
  </si>
  <si>
    <r>
      <rPr>
        <sz val="9"/>
        <rFont val="華康粗圓體"/>
        <family val="3"/>
        <charset val="136"/>
      </rPr>
      <t>　復興區</t>
    </r>
    <r>
      <rPr>
        <sz val="9"/>
        <rFont val="Arial Narrow"/>
        <family val="2"/>
      </rPr>
      <t xml:space="preserve"> Fuxing District</t>
    </r>
    <phoneticPr fontId="18" type="noConversion"/>
  </si>
  <si>
    <r>
      <rPr>
        <sz val="7"/>
        <rFont val="華康粗圓體"/>
        <family val="3"/>
        <charset val="136"/>
      </rPr>
      <t xml:space="preserve">研究所
</t>
    </r>
    <r>
      <rPr>
        <sz val="7"/>
        <rFont val="Arial Narrow"/>
        <family val="2"/>
      </rPr>
      <t>Graduate School</t>
    </r>
  </si>
  <si>
    <r>
      <rPr>
        <sz val="7"/>
        <rFont val="華康粗圓體"/>
        <family val="3"/>
        <charset val="136"/>
      </rPr>
      <t>專科</t>
    </r>
    <r>
      <rPr>
        <sz val="7"/>
        <rFont val="Arial Narrow"/>
        <family val="2"/>
      </rPr>
      <t xml:space="preserve"> </t>
    </r>
    <r>
      <rPr>
        <sz val="7"/>
        <rFont val="華康粗圓體"/>
        <family val="3"/>
        <charset val="136"/>
      </rPr>
      <t>　　</t>
    </r>
  </si>
  <si>
    <r>
      <rPr>
        <sz val="7"/>
        <rFont val="華康粗圓體"/>
        <family val="3"/>
        <charset val="136"/>
      </rPr>
      <t>專科　　</t>
    </r>
  </si>
  <si>
    <r>
      <rPr>
        <sz val="7"/>
        <rFont val="華康粗圓體"/>
        <family val="3"/>
        <charset val="136"/>
      </rPr>
      <t xml:space="preserve">高　　　職
</t>
    </r>
    <r>
      <rPr>
        <sz val="7"/>
        <rFont val="Arial Narrow"/>
        <family val="2"/>
      </rPr>
      <t xml:space="preserve">  Vocational High
School</t>
    </r>
  </si>
  <si>
    <r>
      <rPr>
        <sz val="7"/>
        <rFont val="華康粗圓體"/>
        <family val="3"/>
        <charset val="136"/>
      </rPr>
      <t>國</t>
    </r>
    <r>
      <rPr>
        <sz val="7"/>
        <rFont val="Arial Narrow"/>
        <family val="2"/>
      </rPr>
      <t xml:space="preserve"> (</t>
    </r>
    <r>
      <rPr>
        <sz val="7"/>
        <rFont val="華康粗圓體"/>
        <family val="3"/>
        <charset val="136"/>
      </rPr>
      <t>初</t>
    </r>
    <r>
      <rPr>
        <sz val="7"/>
        <rFont val="Arial Narrow"/>
        <family val="2"/>
      </rPr>
      <t xml:space="preserve">) </t>
    </r>
    <r>
      <rPr>
        <sz val="7"/>
        <rFont val="華康粗圓體"/>
        <family val="3"/>
        <charset val="136"/>
      </rPr>
      <t xml:space="preserve">中
</t>
    </r>
    <r>
      <rPr>
        <sz val="7"/>
        <rFont val="Arial Narrow"/>
        <family val="2"/>
      </rPr>
      <t>Junior High
School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</si>
  <si>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104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2015</t>
    </r>
    <phoneticPr fontId="18" type="noConversion"/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</si>
  <si>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15-19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15~19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</si>
  <si>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20-24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20~24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</si>
  <si>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25-29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25~29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</si>
  <si>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30-34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30~34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</si>
  <si>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35-39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35~39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</si>
  <si>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40-44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40~44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</si>
  <si>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45-49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45~49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</si>
  <si>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50-54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50~54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</si>
  <si>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55-59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55~59 Years</t>
    </r>
  </si>
  <si>
    <r>
      <rPr>
        <sz val="7"/>
        <rFont val="華康粗圓體"/>
        <family val="3"/>
        <charset val="136"/>
      </rPr>
      <t>　</t>
    </r>
    <r>
      <rPr>
        <sz val="7"/>
        <rFont val="Arial Narrow"/>
        <family val="2"/>
      </rPr>
      <t>60-64</t>
    </r>
    <r>
      <rPr>
        <sz val="7"/>
        <rFont val="華康粗圓體"/>
        <family val="3"/>
        <charset val="136"/>
      </rPr>
      <t>歲
　</t>
    </r>
    <r>
      <rPr>
        <sz val="7"/>
        <rFont val="Arial Narrow"/>
        <family val="2"/>
      </rPr>
      <t>60~64 Years</t>
    </r>
  </si>
  <si>
    <r>
      <t xml:space="preserve">    65</t>
    </r>
    <r>
      <rPr>
        <sz val="7"/>
        <rFont val="華康粗圓體"/>
        <family val="3"/>
        <charset val="136"/>
      </rPr>
      <t>歲以上
　</t>
    </r>
    <r>
      <rPr>
        <sz val="7"/>
        <rFont val="Arial Narrow"/>
        <family val="2"/>
      </rPr>
      <t>Over 65 Years</t>
    </r>
    <phoneticPr fontId="18" type="noConversion"/>
  </si>
  <si>
    <r>
      <rPr>
        <sz val="7"/>
        <rFont val="華康粗圓體"/>
        <family val="3"/>
        <charset val="136"/>
      </rPr>
      <t xml:space="preserve">　桃園區
</t>
    </r>
    <r>
      <rPr>
        <sz val="7"/>
        <rFont val="Arial Narrow"/>
        <family val="2"/>
      </rPr>
      <t xml:space="preserve">    Taoyuan District</t>
    </r>
    <phoneticPr fontId="18" type="noConversion"/>
  </si>
  <si>
    <r>
      <rPr>
        <sz val="7"/>
        <rFont val="華康粗圓體"/>
        <family val="3"/>
        <charset val="136"/>
      </rPr>
      <t xml:space="preserve">　中壢區
</t>
    </r>
    <r>
      <rPr>
        <sz val="7"/>
        <rFont val="Arial Narrow"/>
        <family val="2"/>
      </rPr>
      <t xml:space="preserve">    Zhongli District </t>
    </r>
    <phoneticPr fontId="18" type="noConversion"/>
  </si>
  <si>
    <r>
      <rPr>
        <sz val="7"/>
        <rFont val="華康粗圓體"/>
        <family val="3"/>
        <charset val="136"/>
      </rPr>
      <t xml:space="preserve">　大溪區
</t>
    </r>
    <r>
      <rPr>
        <sz val="7"/>
        <rFont val="Arial Narrow"/>
        <family val="2"/>
      </rPr>
      <t xml:space="preserve">    Daxi District</t>
    </r>
    <phoneticPr fontId="18" type="noConversion"/>
  </si>
  <si>
    <r>
      <rPr>
        <sz val="7"/>
        <rFont val="華康粗圓體"/>
        <family val="3"/>
        <charset val="136"/>
      </rPr>
      <t xml:space="preserve">　楊梅區
</t>
    </r>
    <r>
      <rPr>
        <sz val="7"/>
        <rFont val="Arial Narrow"/>
        <family val="2"/>
      </rPr>
      <t xml:space="preserve">    Yangmei District</t>
    </r>
    <phoneticPr fontId="18" type="noConversion"/>
  </si>
  <si>
    <r>
      <rPr>
        <sz val="7"/>
        <rFont val="華康粗圓體"/>
        <family val="3"/>
        <charset val="136"/>
      </rPr>
      <t xml:space="preserve">　蘆竹區
</t>
    </r>
    <r>
      <rPr>
        <sz val="7"/>
        <rFont val="Arial Narrow"/>
        <family val="2"/>
      </rPr>
      <t xml:space="preserve">    Luzhu District</t>
    </r>
    <phoneticPr fontId="18" type="noConversion"/>
  </si>
  <si>
    <r>
      <rPr>
        <sz val="7"/>
        <rFont val="華康粗圓體"/>
        <family val="3"/>
        <charset val="136"/>
      </rPr>
      <t xml:space="preserve">　大園區
</t>
    </r>
    <r>
      <rPr>
        <sz val="7"/>
        <rFont val="Arial Narrow"/>
        <family val="2"/>
      </rPr>
      <t xml:space="preserve">    Dayuan District</t>
    </r>
    <phoneticPr fontId="18" type="noConversion"/>
  </si>
  <si>
    <r>
      <rPr>
        <sz val="7"/>
        <rFont val="華康粗圓體"/>
        <family val="3"/>
        <charset val="136"/>
      </rPr>
      <t xml:space="preserve">　龜山區
</t>
    </r>
    <r>
      <rPr>
        <sz val="7"/>
        <rFont val="Arial Narrow"/>
        <family val="2"/>
      </rPr>
      <t xml:space="preserve">    Guishan District</t>
    </r>
    <phoneticPr fontId="18" type="noConversion"/>
  </si>
  <si>
    <r>
      <rPr>
        <sz val="7"/>
        <rFont val="華康粗圓體"/>
        <family val="3"/>
        <charset val="136"/>
      </rPr>
      <t xml:space="preserve">　八德區
</t>
    </r>
    <r>
      <rPr>
        <sz val="7"/>
        <rFont val="Arial Narrow"/>
        <family val="2"/>
      </rPr>
      <t xml:space="preserve">    Bade District </t>
    </r>
  </si>
  <si>
    <r>
      <rPr>
        <sz val="7"/>
        <rFont val="華康粗圓體"/>
        <family val="3"/>
        <charset val="136"/>
      </rPr>
      <t xml:space="preserve">　龍潭區
</t>
    </r>
    <r>
      <rPr>
        <sz val="7"/>
        <rFont val="Arial Narrow"/>
        <family val="2"/>
      </rPr>
      <t xml:space="preserve">    Longtan District</t>
    </r>
  </si>
  <si>
    <r>
      <rPr>
        <sz val="7"/>
        <rFont val="華康粗圓體"/>
        <family val="3"/>
        <charset val="136"/>
      </rPr>
      <t xml:space="preserve">　平鎮區
</t>
    </r>
    <r>
      <rPr>
        <sz val="7"/>
        <rFont val="Arial Narrow"/>
        <family val="2"/>
      </rPr>
      <t xml:space="preserve">    Pingzhen District</t>
    </r>
  </si>
  <si>
    <r>
      <rPr>
        <sz val="7"/>
        <rFont val="華康粗圓體"/>
        <family val="3"/>
        <charset val="136"/>
      </rPr>
      <t xml:space="preserve">　新屋區
</t>
    </r>
    <r>
      <rPr>
        <sz val="7"/>
        <rFont val="Arial Narrow"/>
        <family val="2"/>
      </rPr>
      <t xml:space="preserve">    Xinwu District </t>
    </r>
  </si>
  <si>
    <r>
      <rPr>
        <sz val="7"/>
        <rFont val="華康粗圓體"/>
        <family val="3"/>
        <charset val="136"/>
      </rPr>
      <t xml:space="preserve">　觀音區
</t>
    </r>
    <r>
      <rPr>
        <sz val="7"/>
        <rFont val="Arial Narrow"/>
        <family val="2"/>
      </rPr>
      <t xml:space="preserve">    Guanyin District</t>
    </r>
  </si>
  <si>
    <r>
      <rPr>
        <sz val="7"/>
        <rFont val="華康粗圓體"/>
        <family val="3"/>
        <charset val="136"/>
      </rPr>
      <t xml:space="preserve">　復興區
</t>
    </r>
    <r>
      <rPr>
        <sz val="7"/>
        <rFont val="Arial Narrow"/>
        <family val="2"/>
      </rPr>
      <t xml:space="preserve">    Fuxing District</t>
    </r>
  </si>
  <si>
    <r>
      <t xml:space="preserve"> </t>
    </r>
    <r>
      <rPr>
        <sz val="9"/>
        <rFont val="華康粗圓體"/>
        <family val="3"/>
        <charset val="136"/>
      </rPr>
      <t>未滿</t>
    </r>
    <r>
      <rPr>
        <sz val="9"/>
        <rFont val="Arial Narrow"/>
        <family val="2"/>
      </rPr>
      <t xml:space="preserve"> 15 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Under 15 Years</t>
    </r>
  </si>
  <si>
    <r>
      <t xml:space="preserve">    15-19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15~19 Years</t>
    </r>
  </si>
  <si>
    <r>
      <t xml:space="preserve">    20-24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20~24 Years</t>
    </r>
  </si>
  <si>
    <r>
      <t xml:space="preserve">    25-29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25~29 Years</t>
    </r>
  </si>
  <si>
    <r>
      <t xml:space="preserve">    30-34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30~34 Years</t>
    </r>
  </si>
  <si>
    <r>
      <t xml:space="preserve">    35-39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35~39 Years</t>
    </r>
  </si>
  <si>
    <r>
      <t xml:space="preserve">    40-44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40~44 Years</t>
    </r>
  </si>
  <si>
    <r>
      <t xml:space="preserve">    45-49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45~49 Years</t>
    </r>
  </si>
  <si>
    <r>
      <t xml:space="preserve">    50-54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50~54 Years</t>
    </r>
  </si>
  <si>
    <r>
      <t xml:space="preserve">    55-59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55~59 Years</t>
    </r>
  </si>
  <si>
    <r>
      <t xml:space="preserve">    60-64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60~64 Years</t>
    </r>
  </si>
  <si>
    <r>
      <t xml:space="preserve">    65-69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65~69 Years</t>
    </r>
  </si>
  <si>
    <r>
      <t xml:space="preserve">    70-74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70~74 Years</t>
    </r>
  </si>
  <si>
    <r>
      <t xml:space="preserve">    75-79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75~79 Years</t>
    </r>
  </si>
  <si>
    <r>
      <t xml:space="preserve">    80-84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80~84 Years</t>
    </r>
  </si>
  <si>
    <r>
      <t xml:space="preserve">    85-89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85~89 Years</t>
    </r>
  </si>
  <si>
    <r>
      <t xml:space="preserve">    90-94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90~94 Years</t>
    </r>
  </si>
  <si>
    <r>
      <t xml:space="preserve">    95-99</t>
    </r>
    <r>
      <rPr>
        <sz val="9"/>
        <rFont val="華康粗圓體"/>
        <family val="3"/>
        <charset val="136"/>
      </rPr>
      <t>歲</t>
    </r>
    <r>
      <rPr>
        <sz val="9"/>
        <rFont val="Arial Narrow"/>
        <family val="2"/>
      </rPr>
      <t xml:space="preserve">   95~99 Years</t>
    </r>
  </si>
  <si>
    <r>
      <t>100</t>
    </r>
    <r>
      <rPr>
        <sz val="9"/>
        <rFont val="華康粗圓體"/>
        <family val="3"/>
        <charset val="136"/>
      </rPr>
      <t>歲以上</t>
    </r>
    <r>
      <rPr>
        <sz val="9"/>
        <rFont val="Arial Narrow"/>
        <family val="2"/>
      </rPr>
      <t xml:space="preserve">  Over 100 Years</t>
    </r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</si>
  <si>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776,531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</si>
  <si>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3,190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</si>
  <si>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753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</si>
  <si>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1,623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</si>
  <si>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559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</si>
  <si>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34,112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</si>
  <si>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17,255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</si>
  <si>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10,712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</si>
  <si>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186,658</t>
    </r>
    <phoneticPr fontId="18" type="noConversion"/>
  </si>
  <si>
    <r>
      <rPr>
        <sz val="9"/>
        <rFont val="華康粗圓體"/>
        <family val="3"/>
        <charset val="136"/>
      </rPr>
      <t>社</t>
    </r>
    <r>
      <rPr>
        <sz val="9"/>
        <rFont val="Arial Narrow"/>
        <family val="2"/>
      </rPr>
      <t xml:space="preserve">  </t>
    </r>
    <r>
      <rPr>
        <sz val="9"/>
        <rFont val="華康粗圓體"/>
        <family val="3"/>
        <charset val="136"/>
      </rPr>
      <t>會
增加率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</si>
  <si>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66.49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</si>
  <si>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53.12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</si>
  <si>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54.61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</si>
  <si>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52.80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</si>
  <si>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67.42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</si>
  <si>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49.38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</si>
  <si>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50.84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</si>
  <si>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55.49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</si>
  <si>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45.90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</si>
  <si>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47.31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</si>
  <si>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47.02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</si>
  <si>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58.56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</si>
  <si>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47.34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</si>
  <si>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46.90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</si>
  <si>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11.00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</si>
  <si>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7.22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</si>
  <si>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7.30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</si>
  <si>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5.78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</si>
  <si>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8.85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</si>
  <si>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2.03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</si>
  <si>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3.94</t>
    </r>
    <phoneticPr fontId="18" type="noConversion"/>
  </si>
  <si>
    <r>
      <rPr>
        <sz val="9"/>
        <rFont val="華康粗圓體"/>
        <family val="3"/>
        <charset val="136"/>
      </rPr>
      <t>老化指數</t>
    </r>
    <r>
      <rPr>
        <sz val="9"/>
        <rFont val="Arial Narrow"/>
        <family val="2"/>
      </rPr>
      <t>(%)
Ageing Index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</si>
  <si>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20.37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</si>
  <si>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19.71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</si>
  <si>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18.98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</si>
  <si>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18.15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</si>
  <si>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17.42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</si>
  <si>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71.15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</si>
  <si>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71.71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</si>
  <si>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72.24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</si>
  <si>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72.84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</si>
  <si>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73.61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</si>
  <si>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74.21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</si>
  <si>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7.84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</si>
  <si>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7.92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</si>
  <si>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8.05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</si>
  <si>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8.18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</si>
  <si>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8.24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</si>
  <si>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8.37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</si>
  <si>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7,426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</si>
  <si>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6.74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</si>
  <si>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6.75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</si>
  <si>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2.65</t>
    </r>
    <phoneticPr fontId="18" type="noConversion"/>
  </si>
  <si>
    <t xml:space="preserve">           Ageing Index = Year-end Population of Persons Aged 65 or Older / Year-end Population of Persons Aged 0 to 14 x 100</t>
    <phoneticPr fontId="18" type="noConversion"/>
  </si>
  <si>
    <r>
      <rPr>
        <sz val="9"/>
        <rFont val="華康粗圓體"/>
        <family val="3"/>
        <charset val="136"/>
      </rPr>
      <t>人口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</si>
  <si>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2-5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15</t>
    </r>
    <r>
      <rPr>
        <sz val="12"/>
        <rFont val="華康粗圓體"/>
        <family val="3"/>
        <charset val="136"/>
      </rPr>
      <t>歲以上現住人口之教育程度－按年齡別分（續）</t>
    </r>
    <phoneticPr fontId="18" type="noConversion"/>
  </si>
  <si>
    <r>
      <rPr>
        <sz val="9"/>
        <rFont val="華康粗圓體"/>
        <family val="3"/>
        <charset val="136"/>
      </rPr>
      <t>單位：人</t>
    </r>
  </si>
  <si>
    <r>
      <rPr>
        <sz val="9"/>
        <rFont val="華康粗圓體"/>
        <family val="3"/>
        <charset val="136"/>
      </rPr>
      <t>山地原住民</t>
    </r>
    <r>
      <rPr>
        <sz val="9"/>
        <rFont val="Arial Narrow"/>
        <family val="2"/>
      </rPr>
      <t xml:space="preserve"> Mountain</t>
    </r>
  </si>
  <si>
    <r>
      <rPr>
        <sz val="9"/>
        <rFont val="華康粗圓體"/>
        <family val="3"/>
        <charset val="136"/>
      </rPr>
      <t>平地原住民</t>
    </r>
    <r>
      <rPr>
        <sz val="9"/>
        <rFont val="Arial Narrow"/>
        <family val="2"/>
      </rPr>
      <t xml:space="preserve"> Plain-land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</si>
  <si>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 xml:space="preserve">  Total</t>
    </r>
  </si>
  <si>
    <r>
      <rPr>
        <sz val="9"/>
        <rFont val="華康粗圓體"/>
        <family val="3"/>
        <charset val="136"/>
      </rPr>
      <t>山地原住民</t>
    </r>
    <r>
      <rPr>
        <sz val="9"/>
        <rFont val="Arial Narrow"/>
        <family val="2"/>
      </rPr>
      <t xml:space="preserve">  Mountain</t>
    </r>
  </si>
  <si>
    <r>
      <rPr>
        <sz val="9"/>
        <rFont val="華康粗圓體"/>
        <family val="3"/>
        <charset val="136"/>
      </rPr>
      <t>平地原住民</t>
    </r>
    <r>
      <rPr>
        <sz val="9"/>
        <rFont val="Arial Narrow"/>
        <family val="2"/>
      </rPr>
      <t xml:space="preserve">  Plain-land</t>
    </r>
  </si>
  <si>
    <r>
      <rPr>
        <sz val="9"/>
        <color indexed="8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</si>
  <si>
    <r>
      <rPr>
        <sz val="9"/>
        <color indexed="8"/>
        <rFont val="華康粗圓體"/>
        <family val="3"/>
        <charset val="136"/>
      </rPr>
      <t xml:space="preserve">男
</t>
    </r>
    <r>
      <rPr>
        <sz val="9"/>
        <color indexed="8"/>
        <rFont val="Arial Narrow"/>
        <family val="2"/>
      </rPr>
      <t>Male</t>
    </r>
  </si>
  <si>
    <t xml:space="preserve">Indigene by Status
 (Plain-land or Mountain)
  </t>
  </si>
  <si>
    <r>
      <rPr>
        <sz val="9"/>
        <color indexed="8"/>
        <rFont val="華康粗圓體"/>
        <family val="3"/>
        <charset val="136"/>
      </rPr>
      <t xml:space="preserve">喪　　　偶
</t>
    </r>
    <r>
      <rPr>
        <sz val="9"/>
        <color indexed="8"/>
        <rFont val="Arial Narrow"/>
        <family val="2"/>
      </rPr>
      <t>Widowed</t>
    </r>
  </si>
  <si>
    <r>
      <rPr>
        <sz val="9"/>
        <color indexed="8"/>
        <rFont val="華康粗圓體"/>
        <family val="3"/>
        <charset val="136"/>
      </rPr>
      <t xml:space="preserve">離　　　婚
</t>
    </r>
    <r>
      <rPr>
        <sz val="9"/>
        <color indexed="8"/>
        <rFont val="Arial Narrow"/>
        <family val="2"/>
      </rPr>
      <t>Divorced</t>
    </r>
  </si>
  <si>
    <r>
      <rPr>
        <sz val="9"/>
        <color indexed="8"/>
        <rFont val="華康粗圓體"/>
        <family val="3"/>
        <charset val="136"/>
      </rPr>
      <t xml:space="preserve">有　　　偶
</t>
    </r>
    <r>
      <rPr>
        <sz val="9"/>
        <color indexed="8"/>
        <rFont val="Arial Narrow"/>
        <family val="2"/>
      </rPr>
      <t>Currently Married</t>
    </r>
  </si>
  <si>
    <r>
      <rPr>
        <sz val="9"/>
        <color indexed="8"/>
        <rFont val="華康粗圓體"/>
        <family val="3"/>
        <charset val="136"/>
      </rPr>
      <t xml:space="preserve">未　　　婚
</t>
    </r>
    <r>
      <rPr>
        <sz val="9"/>
        <color indexed="8"/>
        <rFont val="Arial Narrow"/>
        <family val="2"/>
      </rPr>
      <t>Unmarried</t>
    </r>
  </si>
  <si>
    <r>
      <rPr>
        <sz val="9"/>
        <color indexed="8"/>
        <rFont val="華康粗圓體"/>
        <family val="3"/>
        <charset val="136"/>
      </rPr>
      <t>總　　　</t>
    </r>
    <r>
      <rPr>
        <sz val="9"/>
        <color indexed="8"/>
        <rFont val="Arial Narrow"/>
        <family val="2"/>
      </rPr>
      <t xml:space="preserve"> </t>
    </r>
    <r>
      <rPr>
        <sz val="9"/>
        <color indexed="8"/>
        <rFont val="華康粗圓體"/>
        <family val="3"/>
        <charset val="136"/>
      </rPr>
      <t xml:space="preserve">計
</t>
    </r>
    <r>
      <rPr>
        <sz val="9"/>
        <color indexed="8"/>
        <rFont val="Arial Narrow"/>
        <family val="2"/>
      </rPr>
      <t>Grand Total</t>
    </r>
  </si>
  <si>
    <r>
      <rPr>
        <sz val="9"/>
        <rFont val="華康粗圓體"/>
        <family val="3"/>
        <charset val="136"/>
      </rPr>
      <t xml:space="preserve">原住民身分別
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平地或山地</t>
    </r>
    <r>
      <rPr>
        <sz val="9"/>
        <rFont val="Arial Narrow"/>
        <family val="2"/>
      </rPr>
      <t>)</t>
    </r>
    <phoneticPr fontId="18" type="noConversion"/>
  </si>
  <si>
    <t xml:space="preserve">  </t>
  </si>
  <si>
    <t>Table 2-12. Marital Status of Resident Indigene (Cont.)</t>
  </si>
  <si>
    <t>Indigene of Mountain</t>
  </si>
  <si>
    <t>Indigene of
Plain-land</t>
    <phoneticPr fontId="18" type="noConversion"/>
  </si>
  <si>
    <t xml:space="preserve"> Total</t>
  </si>
  <si>
    <r>
      <rPr>
        <sz val="9"/>
        <rFont val="華康粗圓體"/>
        <family val="3"/>
        <charset val="136"/>
      </rPr>
      <t>山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地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原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住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民　</t>
    </r>
    <r>
      <rPr>
        <sz val="9"/>
        <rFont val="Arial Narrow"/>
        <family val="2"/>
      </rPr>
      <t>Indigene of Mountain</t>
    </r>
  </si>
  <si>
    <r>
      <rPr>
        <sz val="9"/>
        <rFont val="華康粗圓體"/>
        <family val="3"/>
        <charset val="136"/>
      </rPr>
      <t>平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地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原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住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民　</t>
    </r>
    <r>
      <rPr>
        <sz val="9"/>
        <rFont val="Arial Narrow"/>
        <family val="2"/>
      </rPr>
      <t>Indigene of Plain-land</t>
    </r>
  </si>
  <si>
    <r>
      <rPr>
        <sz val="9"/>
        <rFont val="華康粗圓體"/>
        <family val="3"/>
        <charset val="136"/>
      </rPr>
      <t>合</t>
    </r>
  </si>
  <si>
    <r>
      <rPr>
        <sz val="9"/>
        <rFont val="華康粗圓體"/>
        <family val="3"/>
        <charset val="136"/>
      </rPr>
      <t>山地原住民</t>
    </r>
  </si>
  <si>
    <r>
      <rPr>
        <sz val="9"/>
        <rFont val="華康粗圓體"/>
        <family val="3"/>
        <charset val="136"/>
      </rPr>
      <t>平地原住民</t>
    </r>
  </si>
  <si>
    <r>
      <rPr>
        <sz val="9"/>
        <rFont val="華康粗圓體"/>
        <family val="3"/>
        <charset val="136"/>
      </rPr>
      <t>合　　計</t>
    </r>
  </si>
  <si>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口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>數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人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</si>
  <si>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戶　數</t>
    </r>
    <r>
      <rPr>
        <sz val="9"/>
        <rFont val="Arial Narrow"/>
        <family val="2"/>
      </rPr>
      <t xml:space="preserve"> (</t>
    </r>
    <r>
      <rPr>
        <sz val="9"/>
        <rFont val="華康粗圓體"/>
        <family val="3"/>
        <charset val="136"/>
      </rPr>
      <t>戶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　</t>
    </r>
    <r>
      <rPr>
        <sz val="9"/>
        <rFont val="Arial Narrow"/>
        <family val="2"/>
      </rPr>
      <t>No. of Households (Households)</t>
    </r>
    <phoneticPr fontId="18" type="noConversion"/>
  </si>
  <si>
    <t>Table 2-9. Households and Persons of Resident Indigene</t>
    <phoneticPr fontId="18" type="noConversion"/>
  </si>
  <si>
    <r>
      <rPr>
        <sz val="8"/>
        <rFont val="華康粗圓體"/>
        <family val="3"/>
        <charset val="136"/>
      </rPr>
      <t>山地原住民</t>
    </r>
    <r>
      <rPr>
        <sz val="8"/>
        <rFont val="Arial Narrow"/>
        <family val="2"/>
      </rPr>
      <t xml:space="preserve"> Mountain</t>
    </r>
  </si>
  <si>
    <r>
      <rPr>
        <sz val="8"/>
        <rFont val="華康粗圓體"/>
        <family val="3"/>
        <charset val="136"/>
      </rPr>
      <t>平地原住民</t>
    </r>
    <r>
      <rPr>
        <sz val="8"/>
        <rFont val="Arial Narrow"/>
        <family val="2"/>
      </rPr>
      <t xml:space="preserve"> Plain-land</t>
    </r>
  </si>
  <si>
    <r>
      <rPr>
        <sz val="8"/>
        <rFont val="華康粗圓體"/>
        <family val="3"/>
        <charset val="136"/>
      </rPr>
      <t>計</t>
    </r>
    <r>
      <rPr>
        <sz val="8"/>
        <rFont val="Arial Narrow"/>
        <family val="2"/>
      </rPr>
      <t xml:space="preserve">  Total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</si>
  <si>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2008</t>
    </r>
    <phoneticPr fontId="18" type="noConversion"/>
  </si>
  <si>
    <t>80 Years
&amp; Over</t>
  </si>
  <si>
    <t>50~59
Years</t>
  </si>
  <si>
    <t>10~14
Years</t>
  </si>
  <si>
    <t>0~4
Years</t>
  </si>
  <si>
    <t>Grand 
Total</t>
  </si>
  <si>
    <t>Indigene by Status
(Plain-land or Mountain)</t>
  </si>
  <si>
    <t xml:space="preserve">End of Year </t>
    <phoneticPr fontId="18" type="noConversion"/>
  </si>
  <si>
    <r>
      <t>80</t>
    </r>
    <r>
      <rPr>
        <sz val="9"/>
        <rFont val="華康粗圓體"/>
        <family val="3"/>
        <charset val="136"/>
      </rPr>
      <t>歲以上</t>
    </r>
  </si>
  <si>
    <r>
      <rPr>
        <sz val="9"/>
        <rFont val="華康粗圓體"/>
        <family val="3"/>
        <charset val="136"/>
      </rPr>
      <t>年底別</t>
    </r>
    <phoneticPr fontId="18" type="noConversion"/>
  </si>
  <si>
    <r>
      <rPr>
        <sz val="9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  <phoneticPr fontId="18" type="noConversion"/>
  </si>
  <si>
    <r>
      <rPr>
        <sz val="9"/>
        <rFont val="華康粗圓體"/>
        <family val="3"/>
        <charset val="136"/>
      </rPr>
      <t xml:space="preserve">男
</t>
    </r>
    <r>
      <rPr>
        <sz val="9"/>
        <rFont val="Arial Narrow"/>
        <family val="2"/>
      </rPr>
      <t>Male</t>
    </r>
    <phoneticPr fontId="18" type="noConversion"/>
  </si>
  <si>
    <r>
      <rPr>
        <sz val="9"/>
        <rFont val="華康粗圓體"/>
        <family val="3"/>
        <charset val="136"/>
      </rPr>
      <t xml:space="preserve">計
</t>
    </r>
    <r>
      <rPr>
        <sz val="9"/>
        <rFont val="Arial Narrow"/>
        <family val="2"/>
      </rPr>
      <t>Total</t>
    </r>
    <phoneticPr fontId="18" type="noConversion"/>
  </si>
  <si>
    <t>35~39
Years</t>
    <phoneticPr fontId="18" type="noConversion"/>
  </si>
  <si>
    <t>Sex</t>
    <phoneticPr fontId="18" type="noConversion"/>
  </si>
  <si>
    <r>
      <t>90</t>
    </r>
    <r>
      <rPr>
        <sz val="9"/>
        <rFont val="華康粗圓體"/>
        <family val="3"/>
        <charset val="136"/>
      </rPr>
      <t>歲以上</t>
    </r>
    <phoneticPr fontId="18" type="noConversion"/>
  </si>
  <si>
    <r>
      <t>85-89</t>
    </r>
    <r>
      <rPr>
        <sz val="9"/>
        <rFont val="華康粗圓體"/>
        <family val="3"/>
        <charset val="136"/>
      </rPr>
      <t>歲</t>
    </r>
    <phoneticPr fontId="18" type="noConversion"/>
  </si>
  <si>
    <r>
      <t>80-84</t>
    </r>
    <r>
      <rPr>
        <sz val="9"/>
        <rFont val="華康粗圓體"/>
        <family val="3"/>
        <charset val="136"/>
      </rPr>
      <t>歲</t>
    </r>
    <phoneticPr fontId="18" type="noConversion"/>
  </si>
  <si>
    <r>
      <t>75-79</t>
    </r>
    <r>
      <rPr>
        <sz val="9"/>
        <rFont val="華康粗圓體"/>
        <family val="3"/>
        <charset val="136"/>
      </rPr>
      <t>歲</t>
    </r>
    <phoneticPr fontId="23" type="noConversion"/>
  </si>
  <si>
    <r>
      <t>70-74</t>
    </r>
    <r>
      <rPr>
        <sz val="9"/>
        <rFont val="華康粗圓體"/>
        <family val="3"/>
        <charset val="136"/>
      </rPr>
      <t>歲</t>
    </r>
    <phoneticPr fontId="23" type="noConversion"/>
  </si>
  <si>
    <r>
      <t>65-69</t>
    </r>
    <r>
      <rPr>
        <sz val="9"/>
        <rFont val="華康粗圓體"/>
        <family val="3"/>
        <charset val="136"/>
      </rPr>
      <t>歲</t>
    </r>
    <phoneticPr fontId="23" type="noConversion"/>
  </si>
  <si>
    <r>
      <t>60-64</t>
    </r>
    <r>
      <rPr>
        <sz val="9"/>
        <rFont val="華康粗圓體"/>
        <family val="3"/>
        <charset val="136"/>
      </rPr>
      <t>歲</t>
    </r>
    <phoneticPr fontId="23" type="noConversion"/>
  </si>
  <si>
    <r>
      <t>55-59</t>
    </r>
    <r>
      <rPr>
        <sz val="9"/>
        <rFont val="華康粗圓體"/>
        <family val="3"/>
        <charset val="136"/>
      </rPr>
      <t>歲</t>
    </r>
    <phoneticPr fontId="23" type="noConversion"/>
  </si>
  <si>
    <r>
      <t>50-54</t>
    </r>
    <r>
      <rPr>
        <sz val="9"/>
        <rFont val="華康粗圓體"/>
        <family val="3"/>
        <charset val="136"/>
      </rPr>
      <t>歲</t>
    </r>
    <phoneticPr fontId="23" type="noConversion"/>
  </si>
  <si>
    <r>
      <t>45-49</t>
    </r>
    <r>
      <rPr>
        <sz val="9"/>
        <rFont val="華康粗圓體"/>
        <family val="3"/>
        <charset val="136"/>
      </rPr>
      <t>歲</t>
    </r>
    <phoneticPr fontId="23" type="noConversion"/>
  </si>
  <si>
    <r>
      <t>40-44</t>
    </r>
    <r>
      <rPr>
        <sz val="9"/>
        <rFont val="華康粗圓體"/>
        <family val="3"/>
        <charset val="136"/>
      </rPr>
      <t>歲</t>
    </r>
    <phoneticPr fontId="23" type="noConversion"/>
  </si>
  <si>
    <r>
      <t>35-39</t>
    </r>
    <r>
      <rPr>
        <sz val="9"/>
        <rFont val="華康粗圓體"/>
        <family val="3"/>
        <charset val="136"/>
      </rPr>
      <t>歲</t>
    </r>
    <phoneticPr fontId="23" type="noConversion"/>
  </si>
  <si>
    <r>
      <t>30-34</t>
    </r>
    <r>
      <rPr>
        <sz val="9"/>
        <rFont val="華康粗圓體"/>
        <family val="3"/>
        <charset val="136"/>
      </rPr>
      <t>歲</t>
    </r>
    <phoneticPr fontId="23" type="noConversion"/>
  </si>
  <si>
    <r>
      <t>25-29</t>
    </r>
    <r>
      <rPr>
        <sz val="9"/>
        <rFont val="華康粗圓體"/>
        <family val="3"/>
        <charset val="136"/>
      </rPr>
      <t>歲</t>
    </r>
    <phoneticPr fontId="23" type="noConversion"/>
  </si>
  <si>
    <r>
      <t>20-24</t>
    </r>
    <r>
      <rPr>
        <sz val="9"/>
        <rFont val="華康粗圓體"/>
        <family val="3"/>
        <charset val="136"/>
      </rPr>
      <t>歲</t>
    </r>
    <phoneticPr fontId="23" type="noConversion"/>
  </si>
  <si>
    <r>
      <t>15-19</t>
    </r>
    <r>
      <rPr>
        <sz val="9"/>
        <rFont val="華康粗圓體"/>
        <family val="3"/>
        <charset val="136"/>
      </rPr>
      <t>歲</t>
    </r>
    <phoneticPr fontId="23" type="noConversion"/>
  </si>
  <si>
    <r>
      <t>10-14</t>
    </r>
    <r>
      <rPr>
        <sz val="9"/>
        <rFont val="華康粗圓體"/>
        <family val="3"/>
        <charset val="136"/>
      </rPr>
      <t>歲</t>
    </r>
    <phoneticPr fontId="23" type="noConversion"/>
  </si>
  <si>
    <r>
      <t>5-9</t>
    </r>
    <r>
      <rPr>
        <sz val="9"/>
        <rFont val="華康粗圓體"/>
        <family val="3"/>
        <charset val="136"/>
      </rPr>
      <t>歲</t>
    </r>
    <phoneticPr fontId="23" type="noConversion"/>
  </si>
  <si>
    <r>
      <t>0-4</t>
    </r>
    <r>
      <rPr>
        <sz val="9"/>
        <rFont val="華康粗圓體"/>
        <family val="3"/>
        <charset val="136"/>
      </rPr>
      <t>歲</t>
    </r>
    <phoneticPr fontId="23" type="noConversion"/>
  </si>
  <si>
    <r>
      <rPr>
        <sz val="9"/>
        <rFont val="華康粗圓體"/>
        <family val="3"/>
        <charset val="136"/>
      </rPr>
      <t>性別</t>
    </r>
    <phoneticPr fontId="23" type="noConversion"/>
  </si>
  <si>
    <t>Table 2-10. Resident Indigene by Age Group</t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</si>
  <si>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103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2014</t>
    </r>
    <phoneticPr fontId="18" type="noConversion"/>
  </si>
  <si>
    <r>
      <rPr>
        <sz val="9"/>
        <rFont val="華康粗圓體"/>
        <family val="3"/>
        <charset val="136"/>
      </rPr>
      <t xml:space="preserve">　大園區
</t>
    </r>
    <r>
      <rPr>
        <sz val="9"/>
        <rFont val="Arial Narrow"/>
        <family val="2"/>
      </rPr>
      <t xml:space="preserve">    Dayuan District</t>
    </r>
  </si>
  <si>
    <r>
      <rPr>
        <sz val="9"/>
        <rFont val="華康粗圓體"/>
        <family val="3"/>
        <charset val="136"/>
      </rPr>
      <t xml:space="preserve">　蘆竹區
</t>
    </r>
    <r>
      <rPr>
        <sz val="9"/>
        <rFont val="Arial Narrow"/>
        <family val="2"/>
      </rPr>
      <t xml:space="preserve">    Luzhu District</t>
    </r>
  </si>
  <si>
    <r>
      <rPr>
        <sz val="9"/>
        <rFont val="華康粗圓體"/>
        <family val="3"/>
        <charset val="136"/>
      </rPr>
      <t xml:space="preserve">　楊梅區
</t>
    </r>
    <r>
      <rPr>
        <sz val="9"/>
        <rFont val="Arial Narrow"/>
        <family val="2"/>
      </rPr>
      <t xml:space="preserve">    Yangmei District</t>
    </r>
  </si>
  <si>
    <r>
      <rPr>
        <sz val="9"/>
        <rFont val="華康粗圓體"/>
        <family val="3"/>
        <charset val="136"/>
      </rPr>
      <t xml:space="preserve">　大溪區
</t>
    </r>
    <r>
      <rPr>
        <sz val="9"/>
        <rFont val="Arial Narrow"/>
        <family val="2"/>
      </rPr>
      <t xml:space="preserve">    Daxi District</t>
    </r>
  </si>
  <si>
    <r>
      <t xml:space="preserve">    </t>
    </r>
    <r>
      <rPr>
        <sz val="9"/>
        <rFont val="華康粗圓體"/>
        <family val="3"/>
        <charset val="136"/>
      </rPr>
      <t xml:space="preserve">中壢區
</t>
    </r>
    <r>
      <rPr>
        <sz val="9"/>
        <rFont val="Arial Narrow"/>
        <family val="2"/>
      </rPr>
      <t xml:space="preserve">    Zhongli District 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</si>
  <si>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104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2015</t>
    </r>
    <phoneticPr fontId="18" type="noConversion"/>
  </si>
  <si>
    <t>Table 2-10. Resident Indigene by Age Group (Cont. 2)</t>
    <phoneticPr fontId="18" type="noConversion"/>
  </si>
  <si>
    <r>
      <rPr>
        <sz val="9"/>
        <rFont val="華康粗圓體"/>
        <family val="3"/>
        <charset val="136"/>
      </rPr>
      <t xml:space="preserve">　復興區
</t>
    </r>
    <r>
      <rPr>
        <sz val="9"/>
        <rFont val="Arial Narrow"/>
        <family val="2"/>
      </rPr>
      <t xml:space="preserve">    Fuxing District</t>
    </r>
  </si>
  <si>
    <r>
      <rPr>
        <sz val="9"/>
        <rFont val="華康粗圓體"/>
        <family val="3"/>
        <charset val="136"/>
      </rPr>
      <t xml:space="preserve">　觀音區
</t>
    </r>
    <r>
      <rPr>
        <sz val="9"/>
        <rFont val="Arial Narrow"/>
        <family val="2"/>
      </rPr>
      <t xml:space="preserve">    Guanyin District</t>
    </r>
  </si>
  <si>
    <r>
      <rPr>
        <sz val="9"/>
        <rFont val="華康粗圓體"/>
        <family val="3"/>
        <charset val="136"/>
      </rPr>
      <t xml:space="preserve">　新屋區
</t>
    </r>
    <r>
      <rPr>
        <sz val="9"/>
        <rFont val="Arial Narrow"/>
        <family val="2"/>
      </rPr>
      <t xml:space="preserve">    Xinwu District </t>
    </r>
  </si>
  <si>
    <r>
      <rPr>
        <sz val="9"/>
        <rFont val="華康粗圓體"/>
        <family val="3"/>
        <charset val="136"/>
      </rPr>
      <t xml:space="preserve">　平鎮區
</t>
    </r>
    <r>
      <rPr>
        <sz val="9"/>
        <rFont val="Arial Narrow"/>
        <family val="2"/>
      </rPr>
      <t xml:space="preserve">    Pingzhen District</t>
    </r>
  </si>
  <si>
    <r>
      <rPr>
        <sz val="9"/>
        <rFont val="華康粗圓體"/>
        <family val="3"/>
        <charset val="136"/>
      </rPr>
      <t xml:space="preserve">　龍潭區
</t>
    </r>
    <r>
      <rPr>
        <sz val="9"/>
        <rFont val="Arial Narrow"/>
        <family val="2"/>
      </rPr>
      <t xml:space="preserve">    Longtan District</t>
    </r>
  </si>
  <si>
    <r>
      <rPr>
        <sz val="9"/>
        <rFont val="華康粗圓體"/>
        <family val="3"/>
        <charset val="136"/>
      </rPr>
      <t xml:space="preserve">　八德區
</t>
    </r>
    <r>
      <rPr>
        <sz val="9"/>
        <rFont val="Arial Narrow"/>
        <family val="2"/>
      </rPr>
      <t xml:space="preserve">    Bade District </t>
    </r>
  </si>
  <si>
    <t>35-39
Years</t>
  </si>
  <si>
    <r>
      <t>25-29</t>
    </r>
    <r>
      <rPr>
        <sz val="9"/>
        <rFont val="華康粗圓體"/>
        <family val="3"/>
        <charset val="136"/>
      </rPr>
      <t>歲</t>
    </r>
    <phoneticPr fontId="18" type="noConversion"/>
  </si>
  <si>
    <t>Note : Related official statistical reports have been submitted since 2007.</t>
    <phoneticPr fontId="18" type="noConversion"/>
  </si>
  <si>
    <t xml:space="preserve">            -</t>
  </si>
  <si>
    <t>Last 2 Years Ungraduated</t>
  </si>
  <si>
    <t xml:space="preserve"> (Plain-land or Mountain)</t>
  </si>
  <si>
    <r>
      <rPr>
        <sz val="9"/>
        <rFont val="華康粗圓體"/>
        <family val="3"/>
        <charset val="136"/>
      </rPr>
      <t>後二年肄業</t>
    </r>
  </si>
  <si>
    <r>
      <rPr>
        <sz val="9"/>
        <rFont val="華康粗圓體"/>
        <family val="3"/>
        <charset val="136"/>
      </rPr>
      <t>畢業</t>
    </r>
  </si>
  <si>
    <r>
      <rPr>
        <sz val="9"/>
        <rFont val="華康粗圓體"/>
        <family val="3"/>
        <charset val="136"/>
      </rPr>
      <t>肄業</t>
    </r>
  </si>
  <si>
    <t>Indigene by Status</t>
  </si>
  <si>
    <r>
      <rPr>
        <sz val="9"/>
        <rFont val="華康粗圓體"/>
        <family val="3"/>
        <charset val="136"/>
      </rPr>
      <t>五專</t>
    </r>
  </si>
  <si>
    <r>
      <rPr>
        <sz val="9"/>
        <rFont val="華康粗圓體"/>
        <family val="3"/>
        <charset val="136"/>
      </rPr>
      <t xml:space="preserve">二、三專
</t>
    </r>
    <r>
      <rPr>
        <sz val="9"/>
        <rFont val="Arial Narrow"/>
        <family val="2"/>
      </rPr>
      <t>2-Year &amp; 3-Year  College</t>
    </r>
  </si>
  <si>
    <r>
      <rPr>
        <sz val="9"/>
        <rFont val="華康粗圓體"/>
        <family val="3"/>
        <charset val="136"/>
      </rPr>
      <t xml:space="preserve">大學
</t>
    </r>
    <r>
      <rPr>
        <sz val="9"/>
        <rFont val="Arial Narrow"/>
        <family val="2"/>
      </rPr>
      <t>University</t>
    </r>
  </si>
  <si>
    <r>
      <rPr>
        <sz val="9"/>
        <rFont val="華康粗圓體"/>
        <family val="3"/>
        <charset val="136"/>
      </rPr>
      <t xml:space="preserve">碩士
</t>
    </r>
    <r>
      <rPr>
        <sz val="9"/>
        <rFont val="Arial Narrow"/>
        <family val="2"/>
      </rPr>
      <t>Master</t>
    </r>
  </si>
  <si>
    <r>
      <rPr>
        <sz val="9"/>
        <rFont val="華康粗圓體"/>
        <family val="3"/>
        <charset val="136"/>
      </rPr>
      <t xml:space="preserve">博士
</t>
    </r>
    <r>
      <rPr>
        <sz val="9"/>
        <rFont val="Arial Narrow"/>
        <family val="2"/>
      </rPr>
      <t>Doctor</t>
    </r>
  </si>
  <si>
    <r>
      <rPr>
        <sz val="9"/>
        <rFont val="華康粗圓體"/>
        <family val="3"/>
        <charset val="136"/>
      </rPr>
      <t>識字者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</si>
  <si>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 xml:space="preserve">  Total</t>
    </r>
    <r>
      <rPr>
        <sz val="9"/>
        <color indexed="8"/>
        <rFont val="華康粗圓體"/>
        <family val="3"/>
        <charset val="136"/>
      </rPr>
      <t/>
    </r>
    <phoneticPr fontId="18" type="noConversion"/>
  </si>
  <si>
    <r>
      <rPr>
        <sz val="9"/>
        <rFont val="華康粗圓體"/>
        <family val="3"/>
        <charset val="136"/>
      </rPr>
      <t xml:space="preserve">研究所
</t>
    </r>
    <r>
      <rPr>
        <sz val="9"/>
        <rFont val="Arial Narrow"/>
        <family val="2"/>
      </rPr>
      <t>Graduate School</t>
    </r>
  </si>
  <si>
    <t xml:space="preserve">Table 2-11. Educational Attainments of Resident Indigene Aged 15 and Over </t>
  </si>
  <si>
    <t>First 3 Years Ungraduated</t>
  </si>
  <si>
    <t>Indigene by Status
 (Plain-land or Mountain)</t>
  </si>
  <si>
    <t>5-Year College</t>
  </si>
  <si>
    <r>
      <rPr>
        <sz val="9"/>
        <color indexed="8"/>
        <rFont val="華康粗圓體"/>
        <family val="3"/>
        <charset val="136"/>
      </rPr>
      <t xml:space="preserve">女
</t>
    </r>
    <r>
      <rPr>
        <sz val="9"/>
        <color indexed="8"/>
        <rFont val="Arial Narrow"/>
        <family val="2"/>
      </rPr>
      <t>Female</t>
    </r>
  </si>
  <si>
    <t xml:space="preserve">           -</t>
  </si>
  <si>
    <r>
      <rPr>
        <sz val="9"/>
        <color indexed="8"/>
        <rFont val="華康粗圓體"/>
        <family val="3"/>
        <charset val="136"/>
      </rPr>
      <t>山地原住民</t>
    </r>
    <r>
      <rPr>
        <sz val="9"/>
        <color indexed="8"/>
        <rFont val="Arial Narrow"/>
        <family val="2"/>
      </rPr>
      <t xml:space="preserve"> Mou</t>
    </r>
    <r>
      <rPr>
        <sz val="9"/>
        <rFont val="Arial Narrow"/>
        <family val="2"/>
      </rPr>
      <t>ntain</t>
    </r>
  </si>
  <si>
    <r>
      <rPr>
        <sz val="9"/>
        <color indexed="8"/>
        <rFont val="華康粗圓體"/>
        <family val="3"/>
        <charset val="136"/>
      </rPr>
      <t>平地原住民</t>
    </r>
    <r>
      <rPr>
        <sz val="9"/>
        <color indexed="8"/>
        <rFont val="Arial Narrow"/>
        <family val="2"/>
      </rPr>
      <t xml:space="preserve"> Plain-land</t>
    </r>
  </si>
  <si>
    <r>
      <rPr>
        <sz val="9"/>
        <color indexed="8"/>
        <rFont val="華康粗圓體"/>
        <family val="3"/>
        <charset val="136"/>
      </rPr>
      <t>計</t>
    </r>
    <r>
      <rPr>
        <sz val="9"/>
        <color indexed="8"/>
        <rFont val="Arial Narrow"/>
        <family val="2"/>
      </rPr>
      <t xml:space="preserve">  Total</t>
    </r>
  </si>
  <si>
    <r>
      <rPr>
        <sz val="9"/>
        <color indexed="8"/>
        <rFont val="華康粗圓體"/>
        <family val="3"/>
        <charset val="136"/>
      </rPr>
      <t>民國</t>
    </r>
    <r>
      <rPr>
        <sz val="9"/>
        <color indexed="8"/>
        <rFont val="Arial Narrow"/>
        <family val="2"/>
      </rPr>
      <t xml:space="preserve"> 103 </t>
    </r>
    <r>
      <rPr>
        <sz val="9"/>
        <color indexed="8"/>
        <rFont val="華康粗圓體"/>
        <family val="3"/>
        <charset val="136"/>
      </rPr>
      <t xml:space="preserve">年底
</t>
    </r>
    <r>
      <rPr>
        <sz val="9"/>
        <color indexed="8"/>
        <rFont val="Arial Narrow"/>
        <family val="2"/>
      </rPr>
      <t>End of 2014</t>
    </r>
    <phoneticPr fontId="18" type="noConversion"/>
  </si>
  <si>
    <r>
      <rPr>
        <sz val="9"/>
        <rFont val="華康粗圓體"/>
        <family val="3"/>
        <charset val="136"/>
      </rPr>
      <t>前三年肄業</t>
    </r>
  </si>
  <si>
    <r>
      <rPr>
        <sz val="9"/>
        <rFont val="華康粗圓體"/>
        <family val="3"/>
        <charset val="136"/>
      </rPr>
      <t>自修</t>
    </r>
  </si>
  <si>
    <r>
      <rPr>
        <sz val="9"/>
        <rFont val="華康粗圓體"/>
        <family val="3"/>
        <charset val="136"/>
      </rPr>
      <t>國中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初職</t>
    </r>
    <r>
      <rPr>
        <sz val="9"/>
        <rFont val="Arial Narrow"/>
        <family val="2"/>
      </rPr>
      <t>)
Junior High School (Junior Vocation School)</t>
    </r>
    <phoneticPr fontId="18" type="noConversion"/>
  </si>
  <si>
    <t>End of Year 
&amp; District</t>
  </si>
  <si>
    <t>Table 2-12. Marital Status of Resident Indigene</t>
  </si>
  <si>
    <r>
      <rPr>
        <sz val="9"/>
        <rFont val="華康粗圓體"/>
        <family val="3"/>
        <charset val="136"/>
      </rPr>
      <t>總　　　</t>
    </r>
    <r>
      <rPr>
        <sz val="9"/>
        <rFont val="Arial Narrow"/>
        <family val="2"/>
      </rPr>
      <t xml:space="preserve"> </t>
    </r>
    <r>
      <rPr>
        <sz val="9"/>
        <rFont val="華康粗圓體"/>
        <family val="3"/>
        <charset val="136"/>
      </rPr>
      <t xml:space="preserve">計
</t>
    </r>
    <r>
      <rPr>
        <sz val="9"/>
        <rFont val="Arial Narrow"/>
        <family val="2"/>
      </rPr>
      <t>Grand Total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</si>
  <si>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 xml:space="preserve">  Total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</si>
  <si>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104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2015</t>
    </r>
    <phoneticPr fontId="18" type="noConversion"/>
  </si>
  <si>
    <r>
      <rPr>
        <sz val="9"/>
        <rFont val="華康粗圓體"/>
        <family val="3"/>
        <charset val="136"/>
      </rPr>
      <t xml:space="preserve">　桃園區
</t>
    </r>
    <r>
      <rPr>
        <sz val="9"/>
        <rFont val="Arial Narrow"/>
        <family val="2"/>
      </rPr>
      <t xml:space="preserve">     Taoyuan District</t>
    </r>
    <phoneticPr fontId="18" type="noConversion"/>
  </si>
  <si>
    <r>
      <rPr>
        <sz val="9"/>
        <rFont val="華康粗圓體"/>
        <family val="3"/>
        <charset val="136"/>
      </rPr>
      <t xml:space="preserve">　中壢區
</t>
    </r>
    <r>
      <rPr>
        <sz val="9"/>
        <rFont val="Arial Narrow"/>
        <family val="2"/>
      </rPr>
      <t xml:space="preserve">     Zhongli District 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</si>
  <si>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2007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</si>
  <si>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2008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</si>
  <si>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2009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</si>
  <si>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2010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</si>
  <si>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2011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</si>
  <si>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</si>
  <si>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2013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</si>
  <si>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103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2014</t>
    </r>
  </si>
  <si>
    <r>
      <rPr>
        <sz val="9"/>
        <rFont val="華康粗圓體"/>
        <family val="3"/>
        <charset val="136"/>
      </rPr>
      <t>資料來源：本府民政局。</t>
    </r>
    <phoneticPr fontId="18" type="noConversion"/>
  </si>
  <si>
    <r>
      <rPr>
        <sz val="9"/>
        <rFont val="華康粗圓體"/>
        <family val="3"/>
        <charset val="136"/>
      </rPr>
      <t>說　　明：本表村里數及鄰數係指設有戶籍之戶籍登記資料。</t>
    </r>
    <phoneticPr fontId="18" type="noConversion"/>
  </si>
  <si>
    <r>
      <rPr>
        <sz val="9"/>
        <rFont val="華康粗圓體"/>
        <family val="3"/>
        <charset val="136"/>
      </rPr>
      <t xml:space="preserve">　楊梅區
</t>
    </r>
    <r>
      <rPr>
        <sz val="9"/>
        <rFont val="Arial Narrow"/>
        <family val="2"/>
      </rPr>
      <t xml:space="preserve">    Yangmei District</t>
    </r>
    <phoneticPr fontId="18" type="noConversion"/>
  </si>
  <si>
    <r>
      <rPr>
        <sz val="9"/>
        <rFont val="華康粗圓體"/>
        <family val="3"/>
        <charset val="136"/>
      </rPr>
      <t xml:space="preserve">　蘆竹區
</t>
    </r>
    <r>
      <rPr>
        <sz val="9"/>
        <rFont val="Arial Narrow"/>
        <family val="2"/>
      </rPr>
      <t xml:space="preserve">    Luzhu District</t>
    </r>
    <phoneticPr fontId="18" type="noConversion"/>
  </si>
  <si>
    <r>
      <rPr>
        <sz val="9"/>
        <rFont val="華康粗圓體"/>
        <family val="3"/>
        <charset val="136"/>
      </rPr>
      <t xml:space="preserve">　大園區
</t>
    </r>
    <r>
      <rPr>
        <sz val="9"/>
        <rFont val="Arial Narrow"/>
        <family val="2"/>
      </rPr>
      <t xml:space="preserve">    Dayuan District</t>
    </r>
    <phoneticPr fontId="18" type="noConversion"/>
  </si>
  <si>
    <r>
      <rPr>
        <sz val="9"/>
        <rFont val="華康粗圓體"/>
        <family val="3"/>
        <charset val="136"/>
      </rPr>
      <t xml:space="preserve">　龜山區
</t>
    </r>
    <r>
      <rPr>
        <sz val="9"/>
        <rFont val="Arial Narrow"/>
        <family val="2"/>
      </rPr>
      <t xml:space="preserve">    Guishan District</t>
    </r>
    <phoneticPr fontId="18" type="noConversion"/>
  </si>
  <si>
    <r>
      <rPr>
        <sz val="9"/>
        <rFont val="華康粗圓體"/>
        <family val="3"/>
        <charset val="136"/>
      </rPr>
      <t xml:space="preserve">　八德區
</t>
    </r>
    <r>
      <rPr>
        <sz val="9"/>
        <rFont val="Arial Narrow"/>
        <family val="2"/>
      </rPr>
      <t xml:space="preserve">    Bade District </t>
    </r>
    <phoneticPr fontId="18" type="noConversion"/>
  </si>
  <si>
    <r>
      <rPr>
        <sz val="9"/>
        <rFont val="華康粗圓體"/>
        <family val="3"/>
        <charset val="136"/>
      </rPr>
      <t xml:space="preserve">　龍潭區
</t>
    </r>
    <r>
      <rPr>
        <sz val="9"/>
        <rFont val="Arial Narrow"/>
        <family val="2"/>
      </rPr>
      <t xml:space="preserve">    Longtan District</t>
    </r>
    <phoneticPr fontId="18" type="noConversion"/>
  </si>
  <si>
    <r>
      <rPr>
        <sz val="9"/>
        <rFont val="華康粗圓體"/>
        <family val="3"/>
        <charset val="136"/>
      </rPr>
      <t xml:space="preserve">　平鎮區
</t>
    </r>
    <r>
      <rPr>
        <sz val="9"/>
        <rFont val="Arial Narrow"/>
        <family val="2"/>
      </rPr>
      <t xml:space="preserve">    Pingzhen District</t>
    </r>
    <phoneticPr fontId="18" type="noConversion"/>
  </si>
  <si>
    <r>
      <rPr>
        <sz val="9"/>
        <rFont val="華康粗圓體"/>
        <family val="3"/>
        <charset val="136"/>
      </rPr>
      <t xml:space="preserve">　新屋區
</t>
    </r>
    <r>
      <rPr>
        <sz val="9"/>
        <rFont val="Arial Narrow"/>
        <family val="2"/>
      </rPr>
      <t xml:space="preserve">    Xinwu District 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</si>
  <si>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2008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</si>
  <si>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 of 2009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</si>
  <si>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2010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</si>
  <si>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100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2011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</si>
  <si>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101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</si>
  <si>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102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2013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</si>
  <si>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103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2014</t>
    </r>
  </si>
  <si>
    <r>
      <rPr>
        <sz val="9"/>
        <color indexed="8"/>
        <rFont val="華康粗圓體"/>
        <family val="3"/>
        <charset val="136"/>
      </rPr>
      <t>民國</t>
    </r>
    <r>
      <rPr>
        <sz val="9"/>
        <color indexed="8"/>
        <rFont val="Arial Narrow"/>
        <family val="2"/>
      </rPr>
      <t xml:space="preserve"> 100 </t>
    </r>
    <r>
      <rPr>
        <sz val="9"/>
        <color indexed="8"/>
        <rFont val="華康粗圓體"/>
        <family val="3"/>
        <charset val="136"/>
      </rPr>
      <t xml:space="preserve">年底
</t>
    </r>
    <r>
      <rPr>
        <sz val="9"/>
        <color indexed="8"/>
        <rFont val="Arial Narrow"/>
        <family val="2"/>
      </rPr>
      <t>End of 2011</t>
    </r>
  </si>
  <si>
    <r>
      <rPr>
        <sz val="9"/>
        <color indexed="8"/>
        <rFont val="華康粗圓體"/>
        <family val="3"/>
        <charset val="136"/>
      </rPr>
      <t>山地原住民</t>
    </r>
    <r>
      <rPr>
        <sz val="9"/>
        <color indexed="8"/>
        <rFont val="Arial Narrow"/>
        <family val="2"/>
      </rPr>
      <t xml:space="preserve"> Mountain</t>
    </r>
  </si>
  <si>
    <r>
      <rPr>
        <sz val="9"/>
        <color indexed="8"/>
        <rFont val="華康粗圓體"/>
        <family val="3"/>
        <charset val="136"/>
      </rPr>
      <t>民國</t>
    </r>
    <r>
      <rPr>
        <sz val="9"/>
        <color indexed="8"/>
        <rFont val="Arial Narrow"/>
        <family val="2"/>
      </rPr>
      <t xml:space="preserve"> 101 </t>
    </r>
    <r>
      <rPr>
        <sz val="9"/>
        <color indexed="8"/>
        <rFont val="華康粗圓體"/>
        <family val="3"/>
        <charset val="136"/>
      </rPr>
      <t xml:space="preserve">年底
</t>
    </r>
    <r>
      <rPr>
        <sz val="9"/>
        <color indexed="8"/>
        <rFont val="Arial Narrow"/>
        <family val="2"/>
      </rPr>
      <t>End of 2012</t>
    </r>
  </si>
  <si>
    <r>
      <rPr>
        <sz val="9"/>
        <color indexed="8"/>
        <rFont val="華康粗圓體"/>
        <family val="3"/>
        <charset val="136"/>
      </rPr>
      <t>民國</t>
    </r>
    <r>
      <rPr>
        <sz val="9"/>
        <color indexed="8"/>
        <rFont val="Arial Narrow"/>
        <family val="2"/>
      </rPr>
      <t xml:space="preserve"> 102 </t>
    </r>
    <r>
      <rPr>
        <sz val="9"/>
        <color indexed="8"/>
        <rFont val="華康粗圓體"/>
        <family val="3"/>
        <charset val="136"/>
      </rPr>
      <t xml:space="preserve">年底
</t>
    </r>
    <r>
      <rPr>
        <sz val="9"/>
        <color indexed="8"/>
        <rFont val="Arial Narrow"/>
        <family val="2"/>
      </rPr>
      <t>End of 2013</t>
    </r>
  </si>
  <si>
    <r>
      <rPr>
        <sz val="9"/>
        <color indexed="8"/>
        <rFont val="華康粗圓體"/>
        <family val="3"/>
        <charset val="136"/>
      </rPr>
      <t>民國</t>
    </r>
    <r>
      <rPr>
        <sz val="9"/>
        <color indexed="8"/>
        <rFont val="Arial Narrow"/>
        <family val="2"/>
      </rPr>
      <t>103</t>
    </r>
    <r>
      <rPr>
        <sz val="9"/>
        <color indexed="8"/>
        <rFont val="華康粗圓體"/>
        <family val="3"/>
        <charset val="136"/>
      </rPr>
      <t xml:space="preserve">年底
</t>
    </r>
    <r>
      <rPr>
        <sz val="9"/>
        <color indexed="8"/>
        <rFont val="Arial Narrow"/>
        <family val="2"/>
      </rPr>
      <t>End of 2014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</si>
  <si>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2007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</si>
  <si>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2008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</si>
  <si>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2009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</si>
  <si>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2010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</si>
  <si>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101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</si>
  <si>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102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2013</t>
    </r>
  </si>
  <si>
    <r>
      <rPr>
        <sz val="9"/>
        <rFont val="華康粗圓體"/>
        <family val="3"/>
        <charset val="136"/>
      </rPr>
      <t>總計</t>
    </r>
    <phoneticPr fontId="23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</si>
  <si>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2007</t>
    </r>
  </si>
  <si>
    <r>
      <rPr>
        <sz val="9"/>
        <rFont val="華康粗圓體"/>
        <family val="3"/>
        <charset val="136"/>
      </rPr>
      <t>說明：本表自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>年起分有平地原住民及山地原住民。</t>
    </r>
    <phoneticPr fontId="18" type="noConversion"/>
  </si>
  <si>
    <r>
      <rPr>
        <sz val="9"/>
        <rFont val="華康粗圓體"/>
        <family val="3"/>
        <charset val="136"/>
      </rPr>
      <t>資料來源：本府民政局。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</si>
  <si>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2006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</si>
  <si>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95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2006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</si>
  <si>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96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2007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</si>
  <si>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97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2008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</si>
  <si>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98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2009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</si>
  <si>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99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2010</t>
    </r>
  </si>
  <si>
    <r>
      <rPr>
        <sz val="9"/>
        <rFont val="華康粗圓體"/>
        <family val="3"/>
        <charset val="136"/>
      </rPr>
      <t>比率</t>
    </r>
    <r>
      <rPr>
        <sz val="9"/>
        <rFont val="Arial Narrow"/>
        <family val="2"/>
      </rPr>
      <t>(%)
Rate</t>
    </r>
    <phoneticPr fontId="18" type="noConversion"/>
  </si>
  <si>
    <r>
      <rPr>
        <sz val="8"/>
        <rFont val="華康粗圓體"/>
        <family val="3"/>
        <charset val="136"/>
      </rPr>
      <t>資料來源：本府民政局。</t>
    </r>
  </si>
  <si>
    <r>
      <rPr>
        <sz val="8"/>
        <color indexed="8"/>
        <rFont val="華康粗圓體"/>
        <family val="3"/>
        <charset val="136"/>
      </rPr>
      <t>說明：扶老比</t>
    </r>
    <r>
      <rPr>
        <sz val="8"/>
        <color indexed="8"/>
        <rFont val="Arial Narrow"/>
        <family val="2"/>
      </rPr>
      <t>=65</t>
    </r>
    <r>
      <rPr>
        <sz val="8"/>
        <color indexed="8"/>
        <rFont val="華康粗圓體"/>
        <family val="3"/>
        <charset val="136"/>
      </rPr>
      <t>歲以上年底人口數</t>
    </r>
    <r>
      <rPr>
        <sz val="8"/>
        <color indexed="8"/>
        <rFont val="Arial Narrow"/>
        <family val="2"/>
      </rPr>
      <t>/15-64</t>
    </r>
    <r>
      <rPr>
        <sz val="8"/>
        <color indexed="8"/>
        <rFont val="華康粗圓體"/>
        <family val="3"/>
        <charset val="136"/>
      </rPr>
      <t>歲年底人口數</t>
    </r>
    <r>
      <rPr>
        <sz val="8"/>
        <color indexed="8"/>
        <rFont val="Arial Narrow"/>
        <family val="2"/>
      </rPr>
      <t>*100</t>
    </r>
    <r>
      <rPr>
        <sz val="8"/>
        <color indexed="8"/>
        <rFont val="華康粗圓體"/>
        <family val="3"/>
        <charset val="136"/>
      </rPr>
      <t>。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</si>
  <si>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>Total</t>
    </r>
  </si>
  <si>
    <r>
      <rPr>
        <sz val="9"/>
        <rFont val="華康粗圓體"/>
        <family val="3"/>
        <charset val="136"/>
      </rPr>
      <t>男</t>
    </r>
    <r>
      <rPr>
        <sz val="9"/>
        <rFont val="Arial Narrow"/>
        <family val="2"/>
      </rPr>
      <t>Male</t>
    </r>
  </si>
  <si>
    <r>
      <rPr>
        <sz val="9"/>
        <rFont val="華康粗圓體"/>
        <family val="3"/>
        <charset val="136"/>
      </rPr>
      <t>女</t>
    </r>
    <r>
      <rPr>
        <sz val="9"/>
        <rFont val="Arial Narrow"/>
        <family val="2"/>
      </rPr>
      <t>Female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</si>
  <si>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97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2008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</si>
  <si>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98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2009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</si>
  <si>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2010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</si>
  <si>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2011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</si>
  <si>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</si>
  <si>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2013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</si>
  <si>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103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2014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</si>
  <si>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95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2006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</si>
  <si>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2007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</si>
  <si>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97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2008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</si>
  <si>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98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2009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</si>
  <si>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99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2010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</si>
  <si>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100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2011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</si>
  <si>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101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</si>
  <si>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102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2013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</si>
  <si>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103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2014</t>
    </r>
  </si>
  <si>
    <r>
      <rPr>
        <sz val="9"/>
        <rFont val="華康粗圓體"/>
        <family val="3"/>
        <charset val="136"/>
      </rPr>
      <t>說明：粗出生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死亡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率</t>
    </r>
    <r>
      <rPr>
        <sz val="9"/>
        <rFont val="Arial Narrow"/>
        <family val="2"/>
      </rPr>
      <t>=</t>
    </r>
    <r>
      <rPr>
        <sz val="9"/>
        <rFont val="華康粗圓體"/>
        <family val="3"/>
        <charset val="136"/>
      </rPr>
      <t>出生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死亡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人口數</t>
    </r>
    <r>
      <rPr>
        <sz val="9"/>
        <rFont val="Arial Narrow"/>
        <family val="2"/>
      </rPr>
      <t>/</t>
    </r>
    <r>
      <rPr>
        <sz val="9"/>
        <rFont val="華康粗圓體"/>
        <family val="3"/>
        <charset val="136"/>
      </rPr>
      <t>年中人口數</t>
    </r>
    <r>
      <rPr>
        <sz val="9"/>
        <rFont val="Arial Narrow"/>
        <family val="2"/>
      </rPr>
      <t>*1000</t>
    </r>
    <r>
      <rPr>
        <sz val="9"/>
        <rFont val="華康粗圓體"/>
        <family val="3"/>
        <charset val="136"/>
      </rPr>
      <t>。</t>
    </r>
  </si>
  <si>
    <r>
      <rPr>
        <sz val="8.5"/>
        <rFont val="華康粗圓體"/>
        <family val="3"/>
        <charset val="136"/>
      </rPr>
      <t>資料來源：本府民政局。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</si>
  <si>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2-2</t>
    </r>
    <r>
      <rPr>
        <sz val="12"/>
        <rFont val="華康粗圓體"/>
        <family val="3"/>
        <charset val="136"/>
      </rPr>
      <t>、戶籍動態（續</t>
    </r>
    <r>
      <rPr>
        <sz val="12"/>
        <rFont val="Arial Narrow"/>
        <family val="2"/>
      </rPr>
      <t xml:space="preserve"> 1</t>
    </r>
    <r>
      <rPr>
        <sz val="12"/>
        <rFont val="華康粗圓體"/>
        <family val="3"/>
        <charset val="136"/>
      </rPr>
      <t>）</t>
    </r>
  </si>
  <si>
    <r>
      <rPr>
        <sz val="9"/>
        <rFont val="華康粗圓體"/>
        <family val="3"/>
        <charset val="136"/>
      </rPr>
      <t>人口</t>
    </r>
    <phoneticPr fontId="18" type="noConversion"/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</si>
  <si>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2-12</t>
    </r>
    <r>
      <rPr>
        <sz val="12"/>
        <color indexed="8"/>
        <rFont val="華康粗圓體"/>
        <family val="3"/>
        <charset val="136"/>
      </rPr>
      <t>、現住原住民婚姻狀況（續）</t>
    </r>
    <phoneticPr fontId="18" type="noConversion"/>
  </si>
  <si>
    <r>
      <rPr>
        <sz val="9"/>
        <color indexed="8"/>
        <rFont val="華康粗圓體"/>
        <family val="3"/>
        <charset val="136"/>
      </rPr>
      <t>單位：人</t>
    </r>
  </si>
  <si>
    <r>
      <rPr>
        <sz val="9"/>
        <rFont val="華康粗圓體"/>
        <family val="3"/>
        <charset val="136"/>
      </rPr>
      <t xml:space="preserve">　觀音區
</t>
    </r>
    <r>
      <rPr>
        <sz val="9"/>
        <rFont val="Arial Narrow"/>
        <family val="2"/>
      </rPr>
      <t xml:space="preserve">    Guanyin District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</si>
  <si>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2-12</t>
    </r>
    <r>
      <rPr>
        <sz val="12"/>
        <rFont val="華康粗圓體"/>
        <family val="3"/>
        <charset val="136"/>
      </rPr>
      <t>、現住原住民婚姻狀況</t>
    </r>
    <r>
      <rPr>
        <sz val="12"/>
        <rFont val="Arial Narrow"/>
        <family val="2"/>
      </rPr>
      <t xml:space="preserve"> </t>
    </r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</si>
  <si>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歲以上現住原住民教育程度（續</t>
    </r>
    <r>
      <rPr>
        <sz val="12"/>
        <color indexed="8"/>
        <rFont val="Arial Narrow"/>
        <family val="2"/>
      </rPr>
      <t xml:space="preserve"> 5 </t>
    </r>
    <r>
      <rPr>
        <sz val="12"/>
        <color indexed="8"/>
        <rFont val="華康粗圓體"/>
        <family val="3"/>
        <charset val="136"/>
      </rPr>
      <t>完）</t>
    </r>
    <phoneticPr fontId="18" type="noConversion"/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</si>
  <si>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歲以上現住原住民教育程度（續</t>
    </r>
    <r>
      <rPr>
        <sz val="12"/>
        <color indexed="8"/>
        <rFont val="Arial Narrow"/>
        <family val="2"/>
      </rPr>
      <t xml:space="preserve"> 4</t>
    </r>
    <r>
      <rPr>
        <sz val="12"/>
        <color indexed="8"/>
        <rFont val="華康粗圓體"/>
        <family val="3"/>
        <charset val="136"/>
      </rPr>
      <t>）</t>
    </r>
    <phoneticPr fontId="18" type="noConversion"/>
  </si>
  <si>
    <r>
      <rPr>
        <sz val="8"/>
        <color indexed="8"/>
        <rFont val="華康粗圓體"/>
        <family val="3"/>
        <charset val="136"/>
      </rPr>
      <t>單位：人</t>
    </r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</si>
  <si>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歲以上現住原住民教育程度（續</t>
    </r>
    <r>
      <rPr>
        <sz val="12"/>
        <color indexed="8"/>
        <rFont val="Arial Narrow"/>
        <family val="2"/>
      </rPr>
      <t xml:space="preserve"> 3</t>
    </r>
    <r>
      <rPr>
        <sz val="12"/>
        <color indexed="8"/>
        <rFont val="華康粗圓體"/>
        <family val="3"/>
        <charset val="136"/>
      </rPr>
      <t>）</t>
    </r>
    <phoneticPr fontId="18" type="noConversion"/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</si>
  <si>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歲以上現住原住民教育程度（續</t>
    </r>
    <r>
      <rPr>
        <sz val="12"/>
        <color indexed="8"/>
        <rFont val="Arial Narrow"/>
        <family val="2"/>
      </rPr>
      <t xml:space="preserve"> 2</t>
    </r>
    <r>
      <rPr>
        <sz val="12"/>
        <color indexed="8"/>
        <rFont val="華康粗圓體"/>
        <family val="3"/>
        <charset val="136"/>
      </rPr>
      <t>）</t>
    </r>
    <phoneticPr fontId="18" type="noConversion"/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</si>
  <si>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</t>
    </r>
  </si>
  <si>
    <r>
      <rPr>
        <sz val="9"/>
        <color indexed="8"/>
        <rFont val="華康粗圓體"/>
        <family val="3"/>
        <charset val="136"/>
      </rPr>
      <t>資料來源：本府民政局。</t>
    </r>
  </si>
  <si>
    <r>
      <rPr>
        <sz val="9"/>
        <color indexed="8"/>
        <rFont val="華康粗圓體"/>
        <family val="3"/>
        <charset val="136"/>
      </rPr>
      <t>說明：相關公務統計報表自</t>
    </r>
    <r>
      <rPr>
        <sz val="9"/>
        <color indexed="8"/>
        <rFont val="Arial Narrow"/>
        <family val="2"/>
      </rPr>
      <t>96</t>
    </r>
    <r>
      <rPr>
        <sz val="9"/>
        <color indexed="8"/>
        <rFont val="華康粗圓體"/>
        <family val="3"/>
        <charset val="136"/>
      </rPr>
      <t>年起報送。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</si>
  <si>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2-10</t>
    </r>
    <r>
      <rPr>
        <sz val="12"/>
        <rFont val="華康粗圓體"/>
        <family val="3"/>
        <charset val="136"/>
      </rPr>
      <t>、現住原住民年齡分配（續</t>
    </r>
    <r>
      <rPr>
        <sz val="12"/>
        <rFont val="Arial Narrow"/>
        <family val="2"/>
      </rPr>
      <t xml:space="preserve"> 2</t>
    </r>
    <r>
      <rPr>
        <sz val="12"/>
        <rFont val="華康粗圓體"/>
        <family val="3"/>
        <charset val="136"/>
      </rPr>
      <t>）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</si>
  <si>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2-10</t>
    </r>
    <r>
      <rPr>
        <sz val="12"/>
        <rFont val="華康粗圓體"/>
        <family val="3"/>
        <charset val="136"/>
      </rPr>
      <t>、現住原住民年齡分配（續</t>
    </r>
    <r>
      <rPr>
        <sz val="12"/>
        <rFont val="Arial Narrow"/>
        <family val="2"/>
      </rPr>
      <t xml:space="preserve"> 1</t>
    </r>
    <r>
      <rPr>
        <sz val="12"/>
        <rFont val="華康粗圓體"/>
        <family val="3"/>
        <charset val="136"/>
      </rPr>
      <t>）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</si>
  <si>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2-10</t>
    </r>
    <r>
      <rPr>
        <sz val="12"/>
        <rFont val="華康粗圓體"/>
        <family val="3"/>
        <charset val="136"/>
      </rPr>
      <t>、現住原住民年齡分配</t>
    </r>
  </si>
  <si>
    <r>
      <rPr>
        <sz val="9"/>
        <rFont val="華康粗圓體"/>
        <family val="3"/>
        <charset val="136"/>
      </rPr>
      <t>單位：人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</si>
  <si>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2-9</t>
    </r>
    <r>
      <rPr>
        <sz val="12"/>
        <rFont val="華康粗圓體"/>
        <family val="3"/>
        <charset val="136"/>
      </rPr>
      <t>、現住原住民戶口數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</si>
  <si>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2-8</t>
    </r>
    <r>
      <rPr>
        <sz val="12"/>
        <rFont val="華康粗圓體"/>
        <family val="3"/>
        <charset val="136"/>
      </rPr>
      <t>、現住人口之婚姻狀況－按區別分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</si>
  <si>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2-7</t>
    </r>
    <r>
      <rPr>
        <sz val="12"/>
        <rFont val="華康粗圓體"/>
        <family val="3"/>
        <charset val="136"/>
      </rPr>
      <t>、現住人口之婚姻狀況－按年齡別分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</si>
  <si>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2-6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15</t>
    </r>
    <r>
      <rPr>
        <sz val="12"/>
        <rFont val="華康粗圓體"/>
        <family val="3"/>
        <charset val="136"/>
      </rPr>
      <t>歲以上現住人口之教育程度－按區別分</t>
    </r>
    <phoneticPr fontId="18" type="noConversion"/>
  </si>
  <si>
    <r>
      <rPr>
        <sz val="7.5"/>
        <rFont val="華康粗圓體"/>
        <family val="3"/>
        <charset val="136"/>
      </rPr>
      <t>單位：人</t>
    </r>
  </si>
  <si>
    <r>
      <rPr>
        <sz val="7.5"/>
        <rFont val="華康粗圓體"/>
        <family val="3"/>
        <charset val="136"/>
      </rPr>
      <t>資料來源：本府民政局。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</si>
  <si>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2-5</t>
    </r>
    <r>
      <rPr>
        <sz val="12"/>
        <rFont val="華康粗圓體"/>
        <family val="3"/>
        <charset val="136"/>
      </rPr>
      <t>、</t>
    </r>
    <r>
      <rPr>
        <sz val="12"/>
        <rFont val="Arial Narrow"/>
        <family val="2"/>
      </rPr>
      <t>15</t>
    </r>
    <r>
      <rPr>
        <sz val="12"/>
        <rFont val="華康粗圓體"/>
        <family val="3"/>
        <charset val="136"/>
      </rPr>
      <t>歲以上現住人口之教育程度－按年齡別分</t>
    </r>
    <r>
      <rPr>
        <sz val="12"/>
        <rFont val="Arial Narrow"/>
        <family val="2"/>
      </rPr>
      <t xml:space="preserve">                                           </t>
    </r>
    <phoneticPr fontId="18" type="noConversion"/>
  </si>
  <si>
    <r>
      <rPr>
        <sz val="8"/>
        <rFont val="華康粗圓體"/>
        <family val="3"/>
        <charset val="136"/>
      </rPr>
      <t>單位：人</t>
    </r>
  </si>
  <si>
    <r>
      <rPr>
        <sz val="7"/>
        <rFont val="華康粗圓體"/>
        <family val="3"/>
        <charset val="136"/>
      </rPr>
      <t>畢業</t>
    </r>
    <phoneticPr fontId="18" type="noConversion"/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</si>
  <si>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100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2011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</si>
  <si>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101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2012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</si>
  <si>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102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2013</t>
    </r>
  </si>
  <si>
    <r>
      <rPr>
        <sz val="7"/>
        <rFont val="華康粗圓體"/>
        <family val="3"/>
        <charset val="136"/>
      </rPr>
      <t>民國</t>
    </r>
    <r>
      <rPr>
        <sz val="7"/>
        <rFont val="Arial Narrow"/>
        <family val="2"/>
      </rPr>
      <t>103</t>
    </r>
    <r>
      <rPr>
        <sz val="7"/>
        <rFont val="華康粗圓體"/>
        <family val="3"/>
        <charset val="136"/>
      </rPr>
      <t xml:space="preserve">年底
</t>
    </r>
    <r>
      <rPr>
        <sz val="7"/>
        <rFont val="Arial Narrow"/>
        <family val="2"/>
      </rPr>
      <t>End of 2014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</si>
  <si>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2-4</t>
    </r>
    <r>
      <rPr>
        <sz val="12"/>
        <rFont val="華康粗圓體"/>
        <family val="3"/>
        <charset val="136"/>
      </rPr>
      <t>、現住人口之年齡結構</t>
    </r>
  </si>
  <si>
    <r>
      <rPr>
        <sz val="8"/>
        <color indexed="8"/>
        <rFont val="華康粗圓體"/>
        <family val="3"/>
        <charset val="136"/>
      </rPr>
      <t>　　　扶幼比</t>
    </r>
    <r>
      <rPr>
        <sz val="8"/>
        <color indexed="8"/>
        <rFont val="Arial Narrow"/>
        <family val="2"/>
      </rPr>
      <t>=0-14</t>
    </r>
    <r>
      <rPr>
        <sz val="8"/>
        <color indexed="8"/>
        <rFont val="華康粗圓體"/>
        <family val="3"/>
        <charset val="136"/>
      </rPr>
      <t>歲年底人口數</t>
    </r>
    <r>
      <rPr>
        <sz val="8"/>
        <color indexed="8"/>
        <rFont val="Arial Narrow"/>
        <family val="2"/>
      </rPr>
      <t>/15-64</t>
    </r>
    <r>
      <rPr>
        <sz val="8"/>
        <color indexed="8"/>
        <rFont val="華康粗圓體"/>
        <family val="3"/>
        <charset val="136"/>
      </rPr>
      <t>歲年底人口數</t>
    </r>
    <r>
      <rPr>
        <sz val="8"/>
        <color indexed="8"/>
        <rFont val="Arial Narrow"/>
        <family val="2"/>
      </rPr>
      <t>*100</t>
    </r>
    <r>
      <rPr>
        <sz val="8"/>
        <color indexed="8"/>
        <rFont val="華康粗圓體"/>
        <family val="3"/>
        <charset val="136"/>
      </rPr>
      <t>。</t>
    </r>
  </si>
  <si>
    <r>
      <rPr>
        <sz val="8"/>
        <color indexed="8"/>
        <rFont val="華康粗圓體"/>
        <family val="3"/>
        <charset val="136"/>
      </rPr>
      <t>　　　扶養比</t>
    </r>
    <r>
      <rPr>
        <sz val="8"/>
        <color indexed="8"/>
        <rFont val="Arial Narrow"/>
        <family val="2"/>
      </rPr>
      <t>=(0-14</t>
    </r>
    <r>
      <rPr>
        <sz val="8"/>
        <color indexed="8"/>
        <rFont val="華康粗圓體"/>
        <family val="3"/>
        <charset val="136"/>
      </rPr>
      <t>歲</t>
    </r>
    <r>
      <rPr>
        <sz val="8"/>
        <color indexed="8"/>
        <rFont val="Arial Narrow"/>
        <family val="2"/>
      </rPr>
      <t>+65</t>
    </r>
    <r>
      <rPr>
        <sz val="8"/>
        <color indexed="8"/>
        <rFont val="華康粗圓體"/>
        <family val="3"/>
        <charset val="136"/>
      </rPr>
      <t>歲以上</t>
    </r>
    <r>
      <rPr>
        <sz val="8"/>
        <color indexed="8"/>
        <rFont val="Arial Narrow"/>
        <family val="2"/>
      </rPr>
      <t>)</t>
    </r>
    <r>
      <rPr>
        <sz val="8"/>
        <color indexed="8"/>
        <rFont val="華康粗圓體"/>
        <family val="3"/>
        <charset val="136"/>
      </rPr>
      <t>年底人口數</t>
    </r>
    <r>
      <rPr>
        <sz val="8"/>
        <color indexed="8"/>
        <rFont val="Arial Narrow"/>
        <family val="2"/>
      </rPr>
      <t>/15-64</t>
    </r>
    <r>
      <rPr>
        <sz val="8"/>
        <color indexed="8"/>
        <rFont val="華康粗圓體"/>
        <family val="3"/>
        <charset val="136"/>
      </rPr>
      <t>歲年底人口數</t>
    </r>
    <r>
      <rPr>
        <sz val="8"/>
        <color indexed="8"/>
        <rFont val="Arial Narrow"/>
        <family val="2"/>
      </rPr>
      <t>*100</t>
    </r>
    <r>
      <rPr>
        <sz val="8"/>
        <color indexed="8"/>
        <rFont val="華康粗圓體"/>
        <family val="3"/>
        <charset val="136"/>
      </rPr>
      <t>。</t>
    </r>
  </si>
  <si>
    <r>
      <rPr>
        <sz val="8"/>
        <color indexed="8"/>
        <rFont val="華康粗圓體"/>
        <family val="3"/>
        <charset val="136"/>
      </rPr>
      <t>　　　老化指數</t>
    </r>
    <r>
      <rPr>
        <sz val="8"/>
        <color indexed="8"/>
        <rFont val="Arial Narrow"/>
        <family val="2"/>
      </rPr>
      <t>=65</t>
    </r>
    <r>
      <rPr>
        <sz val="8"/>
        <color indexed="8"/>
        <rFont val="華康粗圓體"/>
        <family val="3"/>
        <charset val="136"/>
      </rPr>
      <t>歲以上年底人口數</t>
    </r>
    <r>
      <rPr>
        <sz val="8"/>
        <color indexed="8"/>
        <rFont val="Arial Narrow"/>
        <family val="2"/>
      </rPr>
      <t>/0-14</t>
    </r>
    <r>
      <rPr>
        <sz val="8"/>
        <color indexed="8"/>
        <rFont val="華康粗圓體"/>
        <family val="3"/>
        <charset val="136"/>
      </rPr>
      <t>歲年底人口數</t>
    </r>
    <r>
      <rPr>
        <sz val="8"/>
        <color indexed="8"/>
        <rFont val="Arial Narrow"/>
        <family val="2"/>
      </rPr>
      <t>*100</t>
    </r>
    <r>
      <rPr>
        <sz val="8"/>
        <color indexed="8"/>
        <rFont val="華康粗圓體"/>
        <family val="3"/>
        <charset val="136"/>
      </rPr>
      <t>。</t>
    </r>
  </si>
  <si>
    <r>
      <rPr>
        <sz val="9"/>
        <rFont val="華康粗圓體"/>
        <family val="3"/>
        <charset val="136"/>
      </rPr>
      <t>　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</si>
  <si>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2-3</t>
    </r>
    <r>
      <rPr>
        <sz val="12"/>
        <rFont val="華康粗圓體"/>
        <family val="3"/>
        <charset val="136"/>
      </rPr>
      <t>、現住人口之年齡分配</t>
    </r>
    <r>
      <rPr>
        <sz val="12"/>
        <rFont val="Arial Narrow"/>
        <family val="2"/>
      </rPr>
      <t xml:space="preserve"> </t>
    </r>
    <phoneticPr fontId="18" type="noConversion"/>
  </si>
  <si>
    <r>
      <rPr>
        <sz val="9"/>
        <rFont val="華康粗圓體"/>
        <family val="3"/>
        <charset val="136"/>
      </rPr>
      <t>遷出率</t>
    </r>
    <phoneticPr fontId="18" type="noConversion"/>
  </si>
  <si>
    <r>
      <rPr>
        <sz val="9"/>
        <rFont val="華康粗圓體"/>
        <family val="3"/>
        <charset val="136"/>
      </rPr>
      <t>　　　結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離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婚率</t>
    </r>
    <r>
      <rPr>
        <sz val="9"/>
        <rFont val="Arial Narrow"/>
        <family val="2"/>
      </rPr>
      <t>=</t>
    </r>
    <r>
      <rPr>
        <sz val="9"/>
        <rFont val="華康粗圓體"/>
        <family val="3"/>
        <charset val="136"/>
      </rPr>
      <t>結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離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>婚對數</t>
    </r>
    <r>
      <rPr>
        <sz val="9"/>
        <rFont val="Arial Narrow"/>
        <family val="2"/>
      </rPr>
      <t>/</t>
    </r>
    <r>
      <rPr>
        <sz val="9"/>
        <rFont val="華康粗圓體"/>
        <family val="3"/>
        <charset val="136"/>
      </rPr>
      <t>年中人口數</t>
    </r>
    <r>
      <rPr>
        <sz val="9"/>
        <rFont val="Arial Narrow"/>
        <family val="2"/>
      </rPr>
      <t>*1000</t>
    </r>
    <r>
      <rPr>
        <sz val="9"/>
        <rFont val="華康粗圓體"/>
        <family val="3"/>
        <charset val="136"/>
      </rPr>
      <t>。</t>
    </r>
  </si>
  <si>
    <r>
      <rPr>
        <sz val="8.5"/>
        <rFont val="華康粗圓體"/>
        <family val="3"/>
        <charset val="136"/>
      </rPr>
      <t>說明：</t>
    </r>
    <r>
      <rPr>
        <sz val="8.5"/>
        <rFont val="Arial Narrow"/>
        <family val="2"/>
      </rPr>
      <t>1.94</t>
    </r>
    <r>
      <rPr>
        <sz val="8.5"/>
        <rFont val="華康粗圓體"/>
        <family val="3"/>
        <charset val="136"/>
      </rPr>
      <t>年因村里鄰調整，故遷入及遷出人數之</t>
    </r>
    <r>
      <rPr>
        <sz val="8.5"/>
        <rFont val="Arial Narrow"/>
        <family val="2"/>
      </rPr>
      <t>"</t>
    </r>
    <r>
      <rPr>
        <sz val="8.5"/>
        <rFont val="華康粗圓體"/>
        <family val="3"/>
        <charset val="136"/>
      </rPr>
      <t>其他</t>
    </r>
    <r>
      <rPr>
        <sz val="8.5"/>
        <rFont val="Arial Narrow"/>
        <family val="2"/>
      </rPr>
      <t>"</t>
    </r>
    <r>
      <rPr>
        <sz val="8.5"/>
        <rFont val="華康粗圓體"/>
        <family val="3"/>
        <charset val="136"/>
      </rPr>
      <t>遽增。</t>
    </r>
  </si>
  <si>
    <r>
      <rPr>
        <sz val="8.5"/>
        <rFont val="華康粗圓體"/>
        <family val="3"/>
        <charset val="136"/>
      </rPr>
      <t>　　　</t>
    </r>
    <r>
      <rPr>
        <sz val="8.5"/>
        <rFont val="Arial Narrow"/>
        <family val="2"/>
      </rPr>
      <t>2.</t>
    </r>
    <r>
      <rPr>
        <sz val="8.5"/>
        <rFont val="華康粗圓體"/>
        <family val="3"/>
        <charset val="136"/>
      </rPr>
      <t>新北市、臺中市、臺南市及高雄市於</t>
    </r>
    <r>
      <rPr>
        <sz val="8.5"/>
        <rFont val="Arial Narrow"/>
        <family val="2"/>
      </rPr>
      <t>99</t>
    </r>
    <r>
      <rPr>
        <sz val="8.5"/>
        <rFont val="華康粗圓體"/>
        <family val="3"/>
        <charset val="136"/>
      </rPr>
      <t>年</t>
    </r>
    <r>
      <rPr>
        <sz val="8.5"/>
        <rFont val="Arial Narrow"/>
        <family val="2"/>
      </rPr>
      <t>12</t>
    </r>
    <r>
      <rPr>
        <sz val="8.5"/>
        <rFont val="華康粗圓體"/>
        <family val="3"/>
        <charset val="136"/>
      </rPr>
      <t>月</t>
    </r>
    <r>
      <rPr>
        <sz val="8.5"/>
        <rFont val="Arial Narrow"/>
        <family val="2"/>
      </rPr>
      <t>25</t>
    </r>
    <r>
      <rPr>
        <sz val="8.5"/>
        <rFont val="華康粗圓體"/>
        <family val="3"/>
        <charset val="136"/>
      </rPr>
      <t>日改制或合併升格為直轄市；高雄市</t>
    </r>
    <r>
      <rPr>
        <sz val="8.5"/>
        <rFont val="Arial Narrow"/>
        <family val="2"/>
      </rPr>
      <t>99</t>
    </r>
    <r>
      <rPr>
        <sz val="8.5"/>
        <rFont val="華康粗圓體"/>
        <family val="3"/>
        <charset val="136"/>
      </rPr>
      <t>年以前為合併</t>
    </r>
  </si>
  <si>
    <r>
      <rPr>
        <sz val="8.5"/>
        <rFont val="華康粗圓體"/>
        <family val="3"/>
        <charset val="136"/>
      </rPr>
      <t>　　　</t>
    </r>
    <r>
      <rPr>
        <sz val="8.5"/>
        <rFont val="Arial Narrow"/>
        <family val="2"/>
      </rPr>
      <t xml:space="preserve">   </t>
    </r>
    <r>
      <rPr>
        <sz val="8.5"/>
        <rFont val="華康粗圓體"/>
        <family val="3"/>
        <charset val="136"/>
      </rPr>
      <t>升格前之數值。</t>
    </r>
  </si>
  <si>
    <t>Note : Indigene in this table have been classified according to plain-land or mountain since 2008.</t>
    <phoneticPr fontId="18" type="noConversion"/>
  </si>
  <si>
    <t>Source : Department of Civil Affairs, Taoyuan City Gov.</t>
    <phoneticPr fontId="18" type="noConversion"/>
  </si>
  <si>
    <t xml:space="preserve">End of Year </t>
    <phoneticPr fontId="18" type="noConversion"/>
  </si>
  <si>
    <t>90 Years of Age &amp; Over</t>
    <phoneticPr fontId="18" type="noConversion"/>
  </si>
  <si>
    <t>85~89
Years</t>
    <phoneticPr fontId="18" type="noConversion"/>
  </si>
  <si>
    <t>80~84
Years</t>
    <phoneticPr fontId="18" type="noConversion"/>
  </si>
  <si>
    <t>35~39
Years</t>
    <phoneticPr fontId="18" type="noConversion"/>
  </si>
  <si>
    <t>0~4
Years</t>
    <phoneticPr fontId="23" type="noConversion"/>
  </si>
  <si>
    <t>Grand 
Total</t>
    <phoneticPr fontId="18" type="noConversion"/>
  </si>
  <si>
    <t>Sex</t>
    <phoneticPr fontId="18" type="noConversion"/>
  </si>
  <si>
    <t>Table 2-10. Resident Indigene by Age Group (Cont. 1)</t>
    <phoneticPr fontId="18" type="noConversion"/>
  </si>
  <si>
    <t>Table 2-10. Resident Indigene by Age Group (Cont. 3 End)</t>
    <phoneticPr fontId="18" type="noConversion"/>
  </si>
  <si>
    <t>Note : Related official statistical reports have been submitted since 2007.</t>
    <phoneticPr fontId="18" type="noConversion"/>
  </si>
  <si>
    <t>-</t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</si>
  <si>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 xml:space="preserve"> End  of 2007</t>
    </r>
  </si>
  <si>
    <t>Table 2-11. Educational Attainments of Resident Indigene Aged 15 and Over (Cont. 1)</t>
    <phoneticPr fontId="18" type="noConversion"/>
  </si>
  <si>
    <r>
      <rPr>
        <sz val="8"/>
        <rFont val="華康粗圓體"/>
        <family val="3"/>
        <charset val="136"/>
      </rPr>
      <t>識字者</t>
    </r>
  </si>
  <si>
    <r>
      <rPr>
        <sz val="8"/>
        <rFont val="華康粗圓體"/>
        <family val="3"/>
        <charset val="136"/>
      </rPr>
      <t>性別</t>
    </r>
  </si>
  <si>
    <r>
      <rPr>
        <sz val="8"/>
        <rFont val="華康粗圓體"/>
        <family val="3"/>
        <charset val="136"/>
      </rPr>
      <t>畢業</t>
    </r>
  </si>
  <si>
    <r>
      <rPr>
        <sz val="8"/>
        <rFont val="華康粗圓體"/>
        <family val="3"/>
        <charset val="136"/>
      </rPr>
      <t>肄業</t>
    </r>
  </si>
  <si>
    <r>
      <rPr>
        <sz val="8"/>
        <rFont val="華康粗圓體"/>
        <family val="3"/>
        <charset val="136"/>
      </rPr>
      <t xml:space="preserve">男
</t>
    </r>
    <r>
      <rPr>
        <sz val="8"/>
        <rFont val="Arial Narrow"/>
        <family val="2"/>
      </rPr>
      <t>Male</t>
    </r>
  </si>
  <si>
    <r>
      <rPr>
        <sz val="8"/>
        <rFont val="華康粗圓體"/>
        <family val="3"/>
        <charset val="136"/>
      </rPr>
      <t xml:space="preserve">女
</t>
    </r>
    <r>
      <rPr>
        <sz val="8"/>
        <rFont val="Arial Narrow"/>
        <family val="2"/>
      </rPr>
      <t>Female</t>
    </r>
  </si>
  <si>
    <t>Table 2-11. Educational Attainments of Resident Indigene Aged 15 and Over (Cont. 2)</t>
    <phoneticPr fontId="18" type="noConversion"/>
  </si>
  <si>
    <t>Table 2-11. Educational Attainments of Resident Indigene Aged 15 and Over (Cont. 3)</t>
    <phoneticPr fontId="18" type="noConversion"/>
  </si>
  <si>
    <t>Table 2-11. Educational Attainments of Resident Indigene Aged 15 and Over (Cont. 4)</t>
    <phoneticPr fontId="18" type="noConversion"/>
  </si>
  <si>
    <t>Table 2-11. Educational Attainments of Resident Indigene Aged 15 and Over (Cont. 5 End)</t>
    <phoneticPr fontId="18" type="noConversion"/>
  </si>
  <si>
    <t>Total</t>
    <phoneticPr fontId="18" type="noConversion"/>
  </si>
  <si>
    <t>Grand</t>
    <phoneticPr fontId="18" type="noConversion"/>
  </si>
  <si>
    <t>uated</t>
    <phoneticPr fontId="18" type="noConversion"/>
  </si>
  <si>
    <t>Grad-</t>
    <phoneticPr fontId="18" type="noConversion"/>
  </si>
  <si>
    <t>Ungrad-</t>
    <phoneticPr fontId="18" type="noConversion"/>
  </si>
  <si>
    <t>Last 2 Years</t>
    <phoneticPr fontId="18" type="noConversion"/>
  </si>
  <si>
    <t>First 3 Years</t>
    <phoneticPr fontId="18" type="noConversion"/>
  </si>
  <si>
    <t xml:space="preserve"> Self-</t>
    <phoneticPr fontId="18" type="noConversion"/>
  </si>
  <si>
    <t>study</t>
  </si>
  <si>
    <t>Doctor</t>
  </si>
  <si>
    <t>Master</t>
    <phoneticPr fontId="18" type="noConversion"/>
  </si>
  <si>
    <t>University</t>
  </si>
  <si>
    <t>Senior High School</t>
  </si>
  <si>
    <t>Junior High School
(Junior Vocational School)</t>
    <phoneticPr fontId="18" type="noConversion"/>
  </si>
  <si>
    <t>Primary School</t>
  </si>
  <si>
    <t>5-Year College</t>
    <phoneticPr fontId="18" type="noConversion"/>
  </si>
  <si>
    <t>College</t>
    <phoneticPr fontId="18" type="noConversion"/>
  </si>
  <si>
    <t>2-Year &amp; 3-Year</t>
    <phoneticPr fontId="18" type="noConversion"/>
  </si>
  <si>
    <t>School</t>
    <phoneticPr fontId="18" type="noConversion"/>
  </si>
  <si>
    <t>Vocational High</t>
    <phoneticPr fontId="18" type="noConversion"/>
  </si>
  <si>
    <t xml:space="preserve">
(Junior Vocational School)</t>
    <phoneticPr fontId="18" type="noConversion"/>
  </si>
  <si>
    <t>Indigene by Status</t>
    <phoneticPr fontId="18" type="noConversion"/>
  </si>
  <si>
    <t xml:space="preserve"> (Plain-land or Mountain)</t>
    <phoneticPr fontId="18" type="noConversion"/>
  </si>
  <si>
    <r>
      <rPr>
        <sz val="8"/>
        <rFont val="華康粗圓體"/>
        <family val="3"/>
        <charset val="136"/>
      </rPr>
      <t xml:space="preserve">　龍潭區
</t>
    </r>
    <r>
      <rPr>
        <sz val="8"/>
        <rFont val="Arial Narrow"/>
        <family val="2"/>
      </rPr>
      <t xml:space="preserve">    Longtan District</t>
    </r>
  </si>
  <si>
    <r>
      <rPr>
        <sz val="8"/>
        <rFont val="華康粗圓體"/>
        <family val="3"/>
        <charset val="136"/>
      </rPr>
      <t xml:space="preserve">　平鎮區
</t>
    </r>
    <r>
      <rPr>
        <sz val="8"/>
        <rFont val="Arial Narrow"/>
        <family val="2"/>
      </rPr>
      <t xml:space="preserve">    Pingzhen District</t>
    </r>
  </si>
  <si>
    <r>
      <rPr>
        <sz val="8"/>
        <rFont val="華康粗圓體"/>
        <family val="3"/>
        <charset val="136"/>
      </rPr>
      <t xml:space="preserve">　新屋區
</t>
    </r>
    <r>
      <rPr>
        <sz val="8"/>
        <rFont val="Arial Narrow"/>
        <family val="2"/>
      </rPr>
      <t xml:space="preserve">    Xinwu District </t>
    </r>
  </si>
  <si>
    <r>
      <rPr>
        <sz val="8"/>
        <rFont val="華康粗圓體"/>
        <family val="3"/>
        <charset val="136"/>
      </rPr>
      <t xml:space="preserve">　觀音區
</t>
    </r>
    <r>
      <rPr>
        <sz val="8"/>
        <rFont val="Arial Narrow"/>
        <family val="2"/>
      </rPr>
      <t xml:space="preserve">    Guanyin District</t>
    </r>
  </si>
  <si>
    <r>
      <rPr>
        <sz val="8"/>
        <rFont val="華康粗圓體"/>
        <family val="3"/>
        <charset val="136"/>
      </rPr>
      <t xml:space="preserve">　復興區
</t>
    </r>
    <r>
      <rPr>
        <sz val="8"/>
        <rFont val="Arial Narrow"/>
        <family val="2"/>
      </rPr>
      <t xml:space="preserve">    Fuxing District</t>
    </r>
  </si>
  <si>
    <t>End of Year &amp;
Age Group</t>
    <phoneticPr fontId="18" type="noConversion"/>
  </si>
  <si>
    <t>End of Year &amp;
 District</t>
  </si>
  <si>
    <t xml:space="preserve">
End of Year &amp; District</t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</si>
  <si>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</t>
    </r>
    <r>
      <rPr>
        <sz val="12"/>
        <rFont val="華康粗圓體"/>
        <family val="3"/>
        <charset val="136"/>
      </rPr>
      <t>、現住戶數、人口密度及性比例</t>
    </r>
  </si>
  <si>
    <t>Villages</t>
    <phoneticPr fontId="18" type="noConversion"/>
  </si>
  <si>
    <r>
      <rPr>
        <sz val="9"/>
        <rFont val="華康粗圓體"/>
        <family val="3"/>
        <charset val="136"/>
      </rPr>
      <t>年及區別</t>
    </r>
  </si>
  <si>
    <t>Taipei
City</t>
    <phoneticPr fontId="18" type="noConversion"/>
  </si>
  <si>
    <t>Taichung
City</t>
    <phoneticPr fontId="18" type="noConversion"/>
  </si>
  <si>
    <t>Tainan
City</t>
    <phoneticPr fontId="18" type="noConversion"/>
  </si>
  <si>
    <t>Kaohsiung
City</t>
    <phoneticPr fontId="18" type="noConversion"/>
  </si>
  <si>
    <t>From Other C. &amp; City of Prov.</t>
    <phoneticPr fontId="18" type="noConversion"/>
  </si>
  <si>
    <r>
      <rPr>
        <sz val="9"/>
        <rFont val="華康粗圓體"/>
        <family val="3"/>
        <charset val="136"/>
      </rPr>
      <t>年及區別</t>
    </r>
    <phoneticPr fontId="18" type="noConversion"/>
  </si>
  <si>
    <t>Others</t>
    <phoneticPr fontId="18" type="noConversion"/>
  </si>
  <si>
    <t>To Other Dist.</t>
    <phoneticPr fontId="18" type="noConversion"/>
  </si>
  <si>
    <t xml:space="preserve">Crude Bith Rate
(‰) </t>
    <phoneticPr fontId="18" type="noConversion"/>
  </si>
  <si>
    <t xml:space="preserve">Crude Death Rate
(‰) </t>
    <phoneticPr fontId="18" type="noConversion"/>
  </si>
  <si>
    <t>Immigrant Rate (‰)</t>
    <phoneticPr fontId="18" type="noConversion"/>
  </si>
  <si>
    <t>Crude Divorce Rate (‰)</t>
    <phoneticPr fontId="18" type="noConversion"/>
  </si>
  <si>
    <t>Source : Department of Civil Affairs, Taoyuan City Gov.</t>
    <phoneticPr fontId="18" type="noConversion"/>
  </si>
  <si>
    <r>
      <rPr>
        <sz val="9"/>
        <rFont val="華康粗圓體"/>
        <family val="3"/>
        <charset val="136"/>
      </rPr>
      <t>　桃園區
　</t>
    </r>
    <r>
      <rPr>
        <sz val="9"/>
        <rFont val="Arial Narrow"/>
        <family val="2"/>
      </rPr>
      <t>Taoyuan District</t>
    </r>
    <phoneticPr fontId="18" type="noConversion"/>
  </si>
  <si>
    <r>
      <rPr>
        <sz val="9"/>
        <rFont val="華康粗圓體"/>
        <family val="3"/>
        <charset val="136"/>
      </rPr>
      <t>　中壢區
　</t>
    </r>
    <r>
      <rPr>
        <sz val="9"/>
        <rFont val="Arial Narrow"/>
        <family val="2"/>
      </rPr>
      <t xml:space="preserve">Zhongli District </t>
    </r>
    <phoneticPr fontId="18" type="noConversion"/>
  </si>
  <si>
    <r>
      <rPr>
        <sz val="9"/>
        <rFont val="華康粗圓體"/>
        <family val="3"/>
        <charset val="136"/>
      </rPr>
      <t>　大溪區
　</t>
    </r>
    <r>
      <rPr>
        <sz val="9"/>
        <rFont val="Arial Narrow"/>
        <family val="2"/>
      </rPr>
      <t>Daxi District</t>
    </r>
    <phoneticPr fontId="18" type="noConversion"/>
  </si>
  <si>
    <r>
      <rPr>
        <sz val="9"/>
        <rFont val="華康粗圓體"/>
        <family val="3"/>
        <charset val="136"/>
      </rPr>
      <t>　楊梅區
　</t>
    </r>
    <r>
      <rPr>
        <sz val="9"/>
        <rFont val="Arial Narrow"/>
        <family val="2"/>
      </rPr>
      <t>Yangmei District</t>
    </r>
    <phoneticPr fontId="18" type="noConversion"/>
  </si>
  <si>
    <r>
      <rPr>
        <sz val="9"/>
        <rFont val="華康粗圓體"/>
        <family val="3"/>
        <charset val="136"/>
      </rPr>
      <t>　蘆竹區
　</t>
    </r>
    <r>
      <rPr>
        <sz val="9"/>
        <rFont val="Arial Narrow"/>
        <family val="2"/>
      </rPr>
      <t>Luzhu District</t>
    </r>
    <phoneticPr fontId="18" type="noConversion"/>
  </si>
  <si>
    <r>
      <rPr>
        <sz val="9"/>
        <rFont val="華康粗圓體"/>
        <family val="3"/>
        <charset val="136"/>
      </rPr>
      <t>　大園區
　</t>
    </r>
    <r>
      <rPr>
        <sz val="9"/>
        <rFont val="Arial Narrow"/>
        <family val="2"/>
      </rPr>
      <t>Dayuan District</t>
    </r>
    <phoneticPr fontId="18" type="noConversion"/>
  </si>
  <si>
    <r>
      <rPr>
        <sz val="9"/>
        <rFont val="華康粗圓體"/>
        <family val="3"/>
        <charset val="136"/>
      </rPr>
      <t>　龜山區
　</t>
    </r>
    <r>
      <rPr>
        <sz val="9"/>
        <rFont val="Arial Narrow"/>
        <family val="2"/>
      </rPr>
      <t>Guishan District</t>
    </r>
    <phoneticPr fontId="18" type="noConversion"/>
  </si>
  <si>
    <r>
      <rPr>
        <sz val="9"/>
        <rFont val="華康粗圓體"/>
        <family val="3"/>
        <charset val="136"/>
      </rPr>
      <t>　八德區
　</t>
    </r>
    <r>
      <rPr>
        <sz val="9"/>
        <rFont val="Arial Narrow"/>
        <family val="2"/>
      </rPr>
      <t xml:space="preserve">Bade District </t>
    </r>
    <phoneticPr fontId="18" type="noConversion"/>
  </si>
  <si>
    <r>
      <rPr>
        <sz val="9"/>
        <rFont val="華康粗圓體"/>
        <family val="3"/>
        <charset val="136"/>
      </rPr>
      <t>　龍潭區
　</t>
    </r>
    <r>
      <rPr>
        <sz val="9"/>
        <rFont val="Arial Narrow"/>
        <family val="2"/>
      </rPr>
      <t>Longtan District</t>
    </r>
    <phoneticPr fontId="18" type="noConversion"/>
  </si>
  <si>
    <r>
      <rPr>
        <sz val="9"/>
        <rFont val="華康粗圓體"/>
        <family val="3"/>
        <charset val="136"/>
      </rPr>
      <t>　平鎮區
　</t>
    </r>
    <r>
      <rPr>
        <sz val="9"/>
        <rFont val="Arial Narrow"/>
        <family val="2"/>
      </rPr>
      <t>Pingzhen District</t>
    </r>
    <phoneticPr fontId="18" type="noConversion"/>
  </si>
  <si>
    <r>
      <rPr>
        <sz val="9"/>
        <rFont val="華康粗圓體"/>
        <family val="3"/>
        <charset val="136"/>
      </rPr>
      <t>　新屋區
　</t>
    </r>
    <r>
      <rPr>
        <sz val="9"/>
        <rFont val="Arial Narrow"/>
        <family val="2"/>
      </rPr>
      <t xml:space="preserve">Xinwu District </t>
    </r>
    <phoneticPr fontId="18" type="noConversion"/>
  </si>
  <si>
    <r>
      <rPr>
        <sz val="9"/>
        <rFont val="華康粗圓體"/>
        <family val="3"/>
        <charset val="136"/>
      </rPr>
      <t>　觀音區
　</t>
    </r>
    <r>
      <rPr>
        <sz val="9"/>
        <rFont val="Arial Narrow"/>
        <family val="2"/>
      </rPr>
      <t>Guanyin District</t>
    </r>
    <phoneticPr fontId="18" type="noConversion"/>
  </si>
  <si>
    <r>
      <rPr>
        <sz val="9"/>
        <rFont val="華康粗圓體"/>
        <family val="3"/>
        <charset val="136"/>
      </rPr>
      <t>　復興區
　</t>
    </r>
    <r>
      <rPr>
        <sz val="9"/>
        <rFont val="Arial Narrow"/>
        <family val="2"/>
      </rPr>
      <t>Fuxing District</t>
    </r>
    <phoneticPr fontId="18" type="noConversion"/>
  </si>
  <si>
    <r>
      <rPr>
        <sz val="9"/>
        <rFont val="華康粗圓體"/>
        <family val="3"/>
        <charset val="136"/>
      </rPr>
      <t>女</t>
    </r>
    <r>
      <rPr>
        <sz val="9"/>
        <rFont val="Arial Narrow"/>
        <family val="2"/>
      </rPr>
      <t>Female</t>
    </r>
    <phoneticPr fontId="18" type="noConversion"/>
  </si>
  <si>
    <r>
      <rPr>
        <sz val="9"/>
        <rFont val="華康粗圓體"/>
        <family val="3"/>
        <charset val="136"/>
      </rPr>
      <t xml:space="preserve">年底及區別
</t>
    </r>
    <r>
      <rPr>
        <sz val="9"/>
        <rFont val="Arial Narrow"/>
        <family val="2"/>
      </rPr>
      <t>End of Year &amp; District</t>
    </r>
    <phoneticPr fontId="18" type="noConversion"/>
  </si>
  <si>
    <r>
      <rPr>
        <sz val="9"/>
        <rFont val="華康粗圓體"/>
        <family val="3"/>
        <charset val="136"/>
      </rPr>
      <t>年底及年齡組別</t>
    </r>
  </si>
  <si>
    <r>
      <t xml:space="preserve">    </t>
    </r>
    <r>
      <rPr>
        <sz val="9"/>
        <rFont val="華康粗圓體"/>
        <family val="3"/>
        <charset val="136"/>
      </rPr>
      <t xml:space="preserve">桃園區
</t>
    </r>
    <r>
      <rPr>
        <sz val="9"/>
        <rFont val="Arial Narrow"/>
        <family val="2"/>
      </rPr>
      <t xml:space="preserve">    Taoyuan District</t>
    </r>
    <phoneticPr fontId="18" type="noConversion"/>
  </si>
  <si>
    <r>
      <rPr>
        <sz val="9"/>
        <rFont val="華康粗圓體"/>
        <family val="3"/>
        <charset val="136"/>
      </rPr>
      <t xml:space="preserve">　大溪區
</t>
    </r>
    <r>
      <rPr>
        <sz val="9"/>
        <rFont val="Arial Narrow"/>
        <family val="2"/>
      </rPr>
      <t xml:space="preserve">    Daxi District</t>
    </r>
    <phoneticPr fontId="18" type="noConversion"/>
  </si>
  <si>
    <r>
      <rPr>
        <sz val="9"/>
        <rFont val="華康粗圓體"/>
        <family val="3"/>
        <charset val="136"/>
      </rPr>
      <t xml:space="preserve">　復興區
</t>
    </r>
    <r>
      <rPr>
        <sz val="9"/>
        <rFont val="Arial Narrow"/>
        <family val="2"/>
      </rPr>
      <t xml:space="preserve">    Fuxing District</t>
    </r>
    <phoneticPr fontId="18" type="noConversion"/>
  </si>
  <si>
    <r>
      <rPr>
        <sz val="9"/>
        <rFont val="華康粗圓體"/>
        <family val="3"/>
        <charset val="136"/>
      </rPr>
      <t>人口</t>
    </r>
    <phoneticPr fontId="18" type="noConversion"/>
  </si>
  <si>
    <r>
      <rPr>
        <sz val="9"/>
        <rFont val="華康粗圓體"/>
        <family val="3"/>
        <charset val="136"/>
      </rPr>
      <t>人口</t>
    </r>
    <phoneticPr fontId="18" type="noConversion"/>
  </si>
  <si>
    <r>
      <rPr>
        <sz val="9"/>
        <rFont val="華康粗圓體"/>
        <family val="3"/>
        <charset val="136"/>
      </rPr>
      <t>說明：相關公務統計報表自</t>
    </r>
    <r>
      <rPr>
        <sz val="9"/>
        <rFont val="Arial Narrow"/>
        <family val="2"/>
      </rPr>
      <t>96</t>
    </r>
    <r>
      <rPr>
        <sz val="9"/>
        <rFont val="華康粗圓體"/>
        <family val="3"/>
        <charset val="136"/>
      </rPr>
      <t>年起報送。</t>
    </r>
    <phoneticPr fontId="18" type="noConversion"/>
  </si>
  <si>
    <r>
      <rPr>
        <sz val="8"/>
        <rFont val="華康粗圓體"/>
        <family val="3"/>
        <charset val="136"/>
      </rPr>
      <t>年底及區別</t>
    </r>
    <phoneticPr fontId="18" type="noConversion"/>
  </si>
  <si>
    <r>
      <rPr>
        <sz val="8"/>
        <rFont val="華康粗圓體"/>
        <family val="3"/>
        <charset val="136"/>
      </rPr>
      <t xml:space="preserve">原住民別
</t>
    </r>
    <r>
      <rPr>
        <sz val="8"/>
        <rFont val="Arial Narrow"/>
        <family val="2"/>
      </rPr>
      <t>(</t>
    </r>
    <r>
      <rPr>
        <sz val="8"/>
        <rFont val="華康粗圓體"/>
        <family val="3"/>
        <charset val="136"/>
      </rPr>
      <t>平地或山地</t>
    </r>
    <r>
      <rPr>
        <sz val="8"/>
        <rFont val="Arial Narrow"/>
        <family val="2"/>
      </rPr>
      <t>)</t>
    </r>
    <phoneticPr fontId="18" type="noConversion"/>
  </si>
  <si>
    <r>
      <rPr>
        <sz val="8"/>
        <rFont val="華康粗圓體"/>
        <family val="3"/>
        <charset val="136"/>
      </rPr>
      <t>總計</t>
    </r>
    <phoneticPr fontId="18" type="noConversion"/>
  </si>
  <si>
    <r>
      <rPr>
        <sz val="8"/>
        <rFont val="華康粗圓體"/>
        <family val="3"/>
        <charset val="136"/>
      </rPr>
      <t>合計</t>
    </r>
    <phoneticPr fontId="18" type="noConversion"/>
  </si>
  <si>
    <r>
      <rPr>
        <sz val="8"/>
        <rFont val="華康粗圓體"/>
        <family val="3"/>
        <charset val="136"/>
      </rPr>
      <t>博士</t>
    </r>
    <phoneticPr fontId="18" type="noConversion"/>
  </si>
  <si>
    <r>
      <rPr>
        <sz val="8"/>
        <rFont val="華康粗圓體"/>
        <family val="3"/>
        <charset val="136"/>
      </rPr>
      <t>碩士</t>
    </r>
    <phoneticPr fontId="18" type="noConversion"/>
  </si>
  <si>
    <r>
      <rPr>
        <sz val="8"/>
        <rFont val="華康粗圓體"/>
        <family val="3"/>
        <charset val="136"/>
      </rPr>
      <t>大學</t>
    </r>
    <phoneticPr fontId="18" type="noConversion"/>
  </si>
  <si>
    <r>
      <rPr>
        <sz val="8"/>
        <rFont val="華康粗圓體"/>
        <family val="3"/>
        <charset val="136"/>
      </rPr>
      <t>二、三專</t>
    </r>
    <phoneticPr fontId="18" type="noConversion"/>
  </si>
  <si>
    <r>
      <rPr>
        <sz val="8"/>
        <rFont val="華康粗圓體"/>
        <family val="3"/>
        <charset val="136"/>
      </rPr>
      <t>五專</t>
    </r>
    <phoneticPr fontId="18" type="noConversion"/>
  </si>
  <si>
    <r>
      <rPr>
        <sz val="8"/>
        <rFont val="華康粗圓體"/>
        <family val="3"/>
        <charset val="136"/>
      </rPr>
      <t>高中</t>
    </r>
    <phoneticPr fontId="18" type="noConversion"/>
  </si>
  <si>
    <r>
      <rPr>
        <sz val="8"/>
        <rFont val="華康粗圓體"/>
        <family val="3"/>
        <charset val="136"/>
      </rPr>
      <t>高職</t>
    </r>
    <phoneticPr fontId="18" type="noConversion"/>
  </si>
  <si>
    <r>
      <rPr>
        <sz val="8"/>
        <rFont val="華康粗圓體"/>
        <family val="3"/>
        <charset val="136"/>
      </rPr>
      <t>國中</t>
    </r>
    <r>
      <rPr>
        <sz val="8"/>
        <rFont val="Arial Narrow"/>
        <family val="2"/>
      </rPr>
      <t xml:space="preserve"> (</t>
    </r>
    <r>
      <rPr>
        <sz val="8"/>
        <rFont val="華康粗圓體"/>
        <family val="3"/>
        <charset val="136"/>
      </rPr>
      <t>初職</t>
    </r>
    <r>
      <rPr>
        <sz val="8"/>
        <rFont val="Arial Narrow"/>
        <family val="2"/>
      </rPr>
      <t>)</t>
    </r>
    <phoneticPr fontId="18" type="noConversion"/>
  </si>
  <si>
    <r>
      <rPr>
        <sz val="8"/>
        <rFont val="華康粗圓體"/>
        <family val="3"/>
        <charset val="136"/>
      </rPr>
      <t>小學</t>
    </r>
    <phoneticPr fontId="18" type="noConversion"/>
  </si>
  <si>
    <r>
      <rPr>
        <sz val="8"/>
        <rFont val="華康粗圓體"/>
        <family val="3"/>
        <charset val="136"/>
      </rPr>
      <t>自修</t>
    </r>
    <phoneticPr fontId="18" type="noConversion"/>
  </si>
  <si>
    <r>
      <rPr>
        <sz val="8"/>
        <rFont val="華康粗圓體"/>
        <family val="3"/>
        <charset val="136"/>
      </rPr>
      <t>不識
字者</t>
    </r>
    <phoneticPr fontId="18" type="noConversion"/>
  </si>
  <si>
    <r>
      <rPr>
        <sz val="8"/>
        <rFont val="華康粗圓體"/>
        <family val="3"/>
        <charset val="136"/>
      </rPr>
      <t>後二年
肄業</t>
    </r>
    <phoneticPr fontId="18" type="noConversion"/>
  </si>
  <si>
    <r>
      <rPr>
        <sz val="8"/>
        <rFont val="華康粗圓體"/>
        <family val="3"/>
        <charset val="136"/>
      </rPr>
      <t>前三年
肄業</t>
    </r>
    <phoneticPr fontId="18" type="noConversion"/>
  </si>
  <si>
    <r>
      <rPr>
        <sz val="8"/>
        <rFont val="華康粗圓體"/>
        <family val="3"/>
        <charset val="136"/>
      </rPr>
      <t xml:space="preserve">　龜山區
</t>
    </r>
    <r>
      <rPr>
        <sz val="8"/>
        <rFont val="Arial Narrow"/>
        <family val="2"/>
      </rPr>
      <t xml:space="preserve">    Guishan District</t>
    </r>
    <phoneticPr fontId="18" type="noConversion"/>
  </si>
  <si>
    <r>
      <rPr>
        <sz val="8"/>
        <rFont val="華康粗圓體"/>
        <family val="3"/>
        <charset val="136"/>
      </rPr>
      <t xml:space="preserve">　八德區
</t>
    </r>
    <r>
      <rPr>
        <sz val="8"/>
        <rFont val="Arial Narrow"/>
        <family val="2"/>
      </rPr>
      <t xml:space="preserve">    Bade District </t>
    </r>
    <phoneticPr fontId="18" type="noConversion"/>
  </si>
  <si>
    <r>
      <rPr>
        <sz val="8"/>
        <rFont val="華康粗圓體"/>
        <family val="3"/>
        <charset val="136"/>
      </rPr>
      <t xml:space="preserve">女
</t>
    </r>
    <r>
      <rPr>
        <sz val="8"/>
        <rFont val="Arial Narrow"/>
        <family val="2"/>
      </rPr>
      <t>Female</t>
    </r>
    <phoneticPr fontId="18" type="noConversion"/>
  </si>
  <si>
    <r>
      <rPr>
        <sz val="8"/>
        <rFont val="華康粗圓體"/>
        <family val="3"/>
        <charset val="136"/>
      </rPr>
      <t>年底及區別</t>
    </r>
    <phoneticPr fontId="18" type="noConversion"/>
  </si>
  <si>
    <r>
      <rPr>
        <sz val="8"/>
        <rFont val="華康粗圓體"/>
        <family val="3"/>
        <charset val="136"/>
      </rPr>
      <t>民國</t>
    </r>
    <r>
      <rPr>
        <sz val="8"/>
        <rFont val="Arial Narrow"/>
        <family val="2"/>
      </rPr>
      <t>104</t>
    </r>
    <r>
      <rPr>
        <sz val="8"/>
        <rFont val="華康粗圓體"/>
        <family val="3"/>
        <charset val="136"/>
      </rPr>
      <t xml:space="preserve">年底
</t>
    </r>
    <r>
      <rPr>
        <sz val="8"/>
        <rFont val="Arial Narrow"/>
        <family val="2"/>
      </rPr>
      <t>End of 2015</t>
    </r>
    <phoneticPr fontId="18" type="noConversion"/>
  </si>
  <si>
    <r>
      <t xml:space="preserve">    </t>
    </r>
    <r>
      <rPr>
        <sz val="8"/>
        <rFont val="華康粗圓體"/>
        <family val="3"/>
        <charset val="136"/>
      </rPr>
      <t xml:space="preserve">桃園區
</t>
    </r>
    <r>
      <rPr>
        <sz val="8"/>
        <rFont val="Arial Narrow"/>
        <family val="2"/>
      </rPr>
      <t xml:space="preserve">    Taoyuan District</t>
    </r>
    <phoneticPr fontId="18" type="noConversion"/>
  </si>
  <si>
    <r>
      <rPr>
        <sz val="8"/>
        <rFont val="華康粗圓體"/>
        <family val="3"/>
        <charset val="136"/>
      </rPr>
      <t xml:space="preserve">　中壢區
</t>
    </r>
    <r>
      <rPr>
        <sz val="8"/>
        <rFont val="Arial Narrow"/>
        <family val="2"/>
      </rPr>
      <t xml:space="preserve">    Zhongli District </t>
    </r>
    <phoneticPr fontId="18" type="noConversion"/>
  </si>
  <si>
    <r>
      <rPr>
        <sz val="8"/>
        <rFont val="華康粗圓體"/>
        <family val="3"/>
        <charset val="136"/>
      </rPr>
      <t xml:space="preserve">　大溪區
</t>
    </r>
    <r>
      <rPr>
        <sz val="8"/>
        <rFont val="Arial Narrow"/>
        <family val="2"/>
      </rPr>
      <t xml:space="preserve">    Daxi District</t>
    </r>
    <phoneticPr fontId="18" type="noConversion"/>
  </si>
  <si>
    <r>
      <rPr>
        <sz val="8"/>
        <rFont val="華康粗圓體"/>
        <family val="3"/>
        <charset val="136"/>
      </rPr>
      <t xml:space="preserve">　楊梅區
</t>
    </r>
    <r>
      <rPr>
        <sz val="8"/>
        <rFont val="Arial Narrow"/>
        <family val="2"/>
      </rPr>
      <t xml:space="preserve">    Yangmei District</t>
    </r>
    <phoneticPr fontId="18" type="noConversion"/>
  </si>
  <si>
    <r>
      <rPr>
        <sz val="8"/>
        <rFont val="華康粗圓體"/>
        <family val="3"/>
        <charset val="136"/>
      </rPr>
      <t xml:space="preserve">　蘆竹區
</t>
    </r>
    <r>
      <rPr>
        <sz val="8"/>
        <rFont val="Arial Narrow"/>
        <family val="2"/>
      </rPr>
      <t xml:space="preserve">    Luzhu District</t>
    </r>
    <phoneticPr fontId="18" type="noConversion"/>
  </si>
  <si>
    <r>
      <rPr>
        <sz val="8"/>
        <rFont val="華康粗圓體"/>
        <family val="3"/>
        <charset val="136"/>
      </rPr>
      <t xml:space="preserve">　大園區
</t>
    </r>
    <r>
      <rPr>
        <sz val="8"/>
        <rFont val="Arial Narrow"/>
        <family val="2"/>
      </rPr>
      <t xml:space="preserve">    Dayuan District</t>
    </r>
    <phoneticPr fontId="18" type="noConversion"/>
  </si>
  <si>
    <r>
      <rPr>
        <sz val="12"/>
        <color indexed="8"/>
        <rFont val="華康粗圓體"/>
        <family val="3"/>
        <charset val="136"/>
      </rPr>
      <t>表</t>
    </r>
    <r>
      <rPr>
        <sz val="12"/>
        <color indexed="8"/>
        <rFont val="Arial Narrow"/>
        <family val="2"/>
      </rPr>
      <t>2-11</t>
    </r>
    <r>
      <rPr>
        <sz val="12"/>
        <color indexed="8"/>
        <rFont val="華康粗圓體"/>
        <family val="3"/>
        <charset val="136"/>
      </rPr>
      <t>、</t>
    </r>
    <r>
      <rPr>
        <sz val="12"/>
        <color indexed="8"/>
        <rFont val="Arial Narrow"/>
        <family val="2"/>
      </rPr>
      <t>15</t>
    </r>
    <r>
      <rPr>
        <sz val="12"/>
        <color indexed="8"/>
        <rFont val="華康粗圓體"/>
        <family val="3"/>
        <charset val="136"/>
      </rPr>
      <t>歲以上現住原住民教育程度（續</t>
    </r>
    <r>
      <rPr>
        <sz val="12"/>
        <color indexed="8"/>
        <rFont val="Arial Narrow"/>
        <family val="2"/>
      </rPr>
      <t xml:space="preserve"> 1</t>
    </r>
    <r>
      <rPr>
        <sz val="12"/>
        <color indexed="8"/>
        <rFont val="華康粗圓體"/>
        <family val="3"/>
        <charset val="136"/>
      </rPr>
      <t>）</t>
    </r>
    <phoneticPr fontId="18" type="noConversion"/>
  </si>
  <si>
    <r>
      <rPr>
        <sz val="9"/>
        <rFont val="華康粗圓體"/>
        <family val="3"/>
        <charset val="136"/>
      </rPr>
      <t>識字者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</si>
  <si>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96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2007</t>
    </r>
    <phoneticPr fontId="18" type="noConversion"/>
  </si>
  <si>
    <r>
      <rPr>
        <sz val="9"/>
        <rFont val="華康粗圓體"/>
        <family val="3"/>
        <charset val="136"/>
      </rPr>
      <t>平地原住民</t>
    </r>
    <r>
      <rPr>
        <sz val="9"/>
        <rFont val="Arial Narrow"/>
        <family val="2"/>
      </rPr>
      <t xml:space="preserve"> Plain-land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</si>
  <si>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2-10</t>
    </r>
    <r>
      <rPr>
        <sz val="12"/>
        <rFont val="華康粗圓體"/>
        <family val="3"/>
        <charset val="136"/>
      </rPr>
      <t>、現住原住民年齡分配（續</t>
    </r>
    <r>
      <rPr>
        <sz val="12"/>
        <rFont val="Arial Narrow"/>
        <family val="2"/>
      </rPr>
      <t xml:space="preserve"> 3 </t>
    </r>
    <r>
      <rPr>
        <sz val="12"/>
        <rFont val="華康粗圓體"/>
        <family val="3"/>
        <charset val="136"/>
      </rPr>
      <t>完）</t>
    </r>
    <phoneticPr fontId="18" type="noConversion"/>
  </si>
  <si>
    <r>
      <rPr>
        <sz val="9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</si>
  <si>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100 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2011</t>
    </r>
    <phoneticPr fontId="18" type="noConversion"/>
  </si>
  <si>
    <r>
      <rPr>
        <sz val="9"/>
        <rFont val="華康粗圓體"/>
        <family val="3"/>
        <charset val="136"/>
      </rPr>
      <t xml:space="preserve">男
</t>
    </r>
    <r>
      <rPr>
        <sz val="9"/>
        <rFont val="Arial Narrow"/>
        <family val="2"/>
      </rPr>
      <t>Male</t>
    </r>
    <phoneticPr fontId="18" type="noConversion"/>
  </si>
  <si>
    <r>
      <rPr>
        <sz val="9"/>
        <rFont val="華康粗圓體"/>
        <family val="3"/>
        <charset val="136"/>
      </rPr>
      <t>山地原住民</t>
    </r>
    <r>
      <rPr>
        <sz val="9"/>
        <rFont val="Arial Narrow"/>
        <family val="2"/>
      </rPr>
      <t xml:space="preserve"> Mountain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</si>
  <si>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2006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</si>
  <si>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2015</t>
    </r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</si>
  <si>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1,009,342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</si>
  <si>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104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2"/>
      </rPr>
      <t xml:space="preserve"> End of 2015</t>
    </r>
    <phoneticPr fontId="18" type="noConversion"/>
  </si>
  <si>
    <r>
      <rPr>
        <sz val="7"/>
        <rFont val="華康粗圓體"/>
        <family val="3"/>
        <charset val="136"/>
      </rPr>
      <t>年底及區別</t>
    </r>
    <phoneticPr fontId="18" type="noConversion"/>
  </si>
  <si>
    <r>
      <rPr>
        <sz val="7"/>
        <rFont val="華康粗圓體"/>
        <family val="3"/>
        <charset val="136"/>
      </rPr>
      <t>年底及
年齡組別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</si>
  <si>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2-3</t>
    </r>
    <r>
      <rPr>
        <sz val="12"/>
        <rFont val="華康粗圓體"/>
        <family val="3"/>
        <charset val="136"/>
      </rPr>
      <t>、現住人口之年齡分配（續）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</si>
  <si>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95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2006</t>
    </r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</si>
  <si>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2-2</t>
    </r>
    <r>
      <rPr>
        <sz val="12"/>
        <rFont val="華康粗圓體"/>
        <family val="3"/>
        <charset val="136"/>
      </rPr>
      <t>、戶籍動態（續</t>
    </r>
    <r>
      <rPr>
        <sz val="12"/>
        <rFont val="Arial Narrow"/>
        <family val="2"/>
      </rPr>
      <t xml:space="preserve"> 2 </t>
    </r>
    <r>
      <rPr>
        <sz val="12"/>
        <rFont val="華康粗圓體"/>
        <family val="3"/>
        <charset val="136"/>
      </rPr>
      <t>完）</t>
    </r>
    <phoneticPr fontId="18" type="noConversion"/>
  </si>
  <si>
    <r>
      <rPr>
        <sz val="9"/>
        <rFont val="華康粗圓體"/>
        <family val="3"/>
        <charset val="136"/>
      </rPr>
      <t>遷入率</t>
    </r>
    <phoneticPr fontId="18" type="noConversion"/>
  </si>
  <si>
    <r>
      <t>Couples (</t>
    </r>
    <r>
      <rPr>
        <sz val="9"/>
        <rFont val="華康粗圓體"/>
        <family val="3"/>
        <charset val="136"/>
      </rPr>
      <t>對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</si>
  <si>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單位</t>
    </r>
    <r>
      <rPr>
        <sz val="9"/>
        <rFont val="Arial Narrow"/>
        <family val="2"/>
      </rPr>
      <t xml:space="preserve"> : </t>
    </r>
    <r>
      <rPr>
        <sz val="9"/>
        <rFont val="華康粗圓體"/>
        <family val="3"/>
        <charset val="136"/>
      </rPr>
      <t>人</t>
    </r>
  </si>
  <si>
    <r>
      <rPr>
        <sz val="9"/>
        <rFont val="華康粗圓體"/>
        <family val="3"/>
        <charset val="136"/>
      </rPr>
      <t>其他省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市</t>
    </r>
    <r>
      <rPr>
        <sz val="9"/>
        <rFont val="Arial Narrow"/>
        <family val="2"/>
      </rPr>
      <t>)</t>
    </r>
    <phoneticPr fontId="18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</si>
  <si>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 xml:space="preserve"> 104 </t>
    </r>
    <r>
      <rPr>
        <sz val="9"/>
        <rFont val="華康粗圓體"/>
        <family val="3"/>
        <charset val="136"/>
      </rPr>
      <t>年</t>
    </r>
    <r>
      <rPr>
        <sz val="9"/>
        <rFont val="Arial Narrow"/>
        <family val="2"/>
      </rPr>
      <t xml:space="preserve"> 2015</t>
    </r>
    <phoneticPr fontId="18" type="noConversion"/>
  </si>
  <si>
    <r>
      <rPr>
        <sz val="12"/>
        <rFont val="華康粗圓體"/>
        <family val="3"/>
        <charset val="136"/>
      </rPr>
      <t>表</t>
    </r>
    <r>
      <rPr>
        <sz val="12"/>
        <rFont val="Arial Narrow"/>
        <family val="2"/>
      </rPr>
      <t>2-2</t>
    </r>
    <r>
      <rPr>
        <sz val="12"/>
        <rFont val="華康粗圓體"/>
        <family val="3"/>
        <charset val="136"/>
      </rPr>
      <t>、戶籍動態</t>
    </r>
    <phoneticPr fontId="18" type="noConversion"/>
  </si>
  <si>
    <r>
      <rPr>
        <sz val="9"/>
        <rFont val="華康粗圓體"/>
        <family val="3"/>
        <charset val="136"/>
      </rPr>
      <t>　桃園區</t>
    </r>
    <r>
      <rPr>
        <sz val="9"/>
        <rFont val="Arial Narrow"/>
        <family val="2"/>
      </rPr>
      <t xml:space="preserve"> Taoyuan District</t>
    </r>
    <phoneticPr fontId="18" type="noConversion"/>
  </si>
  <si>
    <r>
      <rPr>
        <sz val="9"/>
        <rFont val="華康粗圓體"/>
        <family val="3"/>
        <charset val="136"/>
      </rPr>
      <t>　楊梅區</t>
    </r>
    <r>
      <rPr>
        <sz val="9"/>
        <rFont val="Arial Narrow"/>
        <family val="2"/>
      </rPr>
      <t xml:space="preserve"> Yangmei District</t>
    </r>
    <phoneticPr fontId="18" type="noConversion"/>
  </si>
  <si>
    <t xml:space="preserve">Sex
</t>
    <phoneticPr fontId="18" type="noConversion"/>
  </si>
  <si>
    <t xml:space="preserve">End of Year
</t>
    <phoneticPr fontId="18" type="noConversion"/>
  </si>
  <si>
    <t xml:space="preserve">Sex
</t>
    <phoneticPr fontId="18" type="noConversion"/>
  </si>
  <si>
    <t xml:space="preserve">End of Year 
</t>
    <phoneticPr fontId="18" type="noConversion"/>
  </si>
  <si>
    <t xml:space="preserve">年底及區別
</t>
    <phoneticPr fontId="18" type="noConversion"/>
  </si>
  <si>
    <t>End of Year &amp; District</t>
    <phoneticPr fontId="18" type="noConversion"/>
  </si>
  <si>
    <t>計</t>
    <phoneticPr fontId="18" type="noConversion"/>
  </si>
  <si>
    <t xml:space="preserve">End of Year &amp; District
</t>
    <phoneticPr fontId="18" type="noConversion"/>
  </si>
  <si>
    <t>Grand
Total</t>
    <phoneticPr fontId="18" type="noConversion"/>
  </si>
  <si>
    <t>畢業</t>
    <phoneticPr fontId="18" type="noConversion"/>
  </si>
  <si>
    <t>不識
字者</t>
    <phoneticPr fontId="18" type="noConversion"/>
  </si>
  <si>
    <r>
      <rPr>
        <sz val="9"/>
        <rFont val="華康粗圓體"/>
        <family val="3"/>
        <charset val="136"/>
      </rPr>
      <t xml:space="preserve">高職
</t>
    </r>
    <r>
      <rPr>
        <sz val="9"/>
        <rFont val="Arial Narrow"/>
        <family val="2"/>
      </rPr>
      <t xml:space="preserve"> Vocational High School</t>
    </r>
    <phoneticPr fontId="18" type="noConversion"/>
  </si>
  <si>
    <r>
      <rPr>
        <sz val="9"/>
        <rFont val="華康粗圓體"/>
        <family val="3"/>
        <charset val="136"/>
      </rPr>
      <t xml:space="preserve">高中
</t>
    </r>
    <r>
      <rPr>
        <sz val="9"/>
        <rFont val="Arial Narrow"/>
        <family val="2"/>
      </rPr>
      <t>Senior High School</t>
    </r>
    <phoneticPr fontId="18" type="noConversion"/>
  </si>
  <si>
    <r>
      <rPr>
        <sz val="9"/>
        <rFont val="華康粗圓體"/>
        <family val="3"/>
        <charset val="136"/>
      </rPr>
      <t xml:space="preserve">小學
</t>
    </r>
    <r>
      <rPr>
        <sz val="9"/>
        <rFont val="Arial Narrow"/>
        <family val="2"/>
      </rPr>
      <t>Primary School</t>
    </r>
    <phoneticPr fontId="18" type="noConversion"/>
  </si>
  <si>
    <t>Illiterate</t>
    <phoneticPr fontId="18" type="noConversion"/>
  </si>
  <si>
    <t xml:space="preserve">總計
</t>
    <phoneticPr fontId="18" type="noConversion"/>
  </si>
  <si>
    <t xml:space="preserve">合計
</t>
    <phoneticPr fontId="18" type="noConversion"/>
  </si>
  <si>
    <t xml:space="preserve">性別
</t>
    <phoneticPr fontId="18" type="noConversion"/>
  </si>
  <si>
    <t xml:space="preserve">年底別
</t>
    <phoneticPr fontId="18" type="noConversion"/>
  </si>
  <si>
    <t>年底及區別</t>
    <phoneticPr fontId="18" type="noConversion"/>
  </si>
  <si>
    <t>-</t>
    <phoneticPr fontId="18" type="noConversion"/>
  </si>
  <si>
    <t>Table 2-8. Marital Status of Resident Population by Districts</t>
    <phoneticPr fontId="18" type="noConversion"/>
  </si>
  <si>
    <r>
      <rPr>
        <sz val="9"/>
        <rFont val="BatangChe"/>
        <family val="3"/>
        <charset val="129"/>
      </rPr>
      <t>ⓡ</t>
    </r>
    <r>
      <rPr>
        <sz val="9"/>
        <rFont val="Arial Narrow"/>
        <family val="2"/>
      </rPr>
      <t>21.01</t>
    </r>
    <phoneticPr fontId="18" type="noConversion"/>
  </si>
  <si>
    <r>
      <rPr>
        <sz val="7.5"/>
        <rFont val="BatangChe"/>
        <family val="3"/>
        <charset val="129"/>
      </rPr>
      <t>ⓡ</t>
    </r>
    <r>
      <rPr>
        <sz val="7.5"/>
        <rFont val="Arial Narrow"/>
        <family val="2"/>
      </rPr>
      <t>798,997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</si>
</sst>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76" formatCode="_-* #,##0.00_-;\-* #,##0.00_-;_-* \-??_-;_-@_-"/>
    <numFmt numFmtId="177" formatCode="_-* #,##0_-;\-* #,##0_-;_-* \-_-;_-@_-"/>
    <numFmt numFmtId="178" formatCode="#,##0.0000"/>
    <numFmt numFmtId="179" formatCode="#,##0.0000;[Red]#,##0.0000"/>
    <numFmt numFmtId="180" formatCode="#,##0;[Red]#,##0"/>
    <numFmt numFmtId="181" formatCode="#,##0.00;[Red]#,##0.00"/>
    <numFmt numFmtId="182" formatCode="#,##0_);[Red]\(#,##0\)"/>
    <numFmt numFmtId="183" formatCode="#,##0.00_);[Red]\(#,##0.00\)"/>
    <numFmt numFmtId="184" formatCode="#,##0.00_ "/>
    <numFmt numFmtId="185" formatCode="0_ "/>
    <numFmt numFmtId="186" formatCode="_-* #,##0_-;\-* #,##0_-;_-* \-??_-;_-@_-"/>
    <numFmt numFmtId="187" formatCode="_(* #,##0_);_(* \(#,##0\);_(* \-??_);_(@_)"/>
    <numFmt numFmtId="188" formatCode="_-* ##0_-;\-* #,##0\-;_-* \-_-;_-@_-"/>
    <numFmt numFmtId="189" formatCode="0_);[Red]\(0\)"/>
    <numFmt numFmtId="190" formatCode="#,##0.0000000_);[Red]\(#,##0.0000000\)"/>
    <numFmt numFmtId="191" formatCode="#,##0_ "/>
  </numFmts>
  <fonts count="57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9"/>
      <name val="新細明體"/>
      <family val="1"/>
      <charset val="136"/>
    </font>
    <font>
      <sz val="9"/>
      <name val="Arial Narrow"/>
      <family val="2"/>
    </font>
    <font>
      <sz val="12"/>
      <name val="華康粗圓體"/>
      <family val="3"/>
      <charset val="136"/>
    </font>
    <font>
      <sz val="9"/>
      <name val="華康粗圓體"/>
      <family val="3"/>
      <charset val="136"/>
    </font>
    <font>
      <vertAlign val="superscript"/>
      <sz val="9"/>
      <name val="Arial Narrow"/>
      <family val="2"/>
    </font>
    <font>
      <sz val="9"/>
      <name val="細明體"/>
      <family val="3"/>
      <charset val="136"/>
    </font>
    <font>
      <sz val="9"/>
      <color indexed="8"/>
      <name val="Arial Narrow"/>
      <family val="2"/>
    </font>
    <font>
      <sz val="9"/>
      <color indexed="10"/>
      <name val="Arial Narrow"/>
      <family val="2"/>
    </font>
    <font>
      <sz val="8.5"/>
      <name val="Arial Narrow"/>
      <family val="2"/>
    </font>
    <font>
      <sz val="8"/>
      <name val="Arial Narrow"/>
      <family val="2"/>
    </font>
    <font>
      <sz val="8.5"/>
      <name val="華康粗圓體"/>
      <family val="3"/>
      <charset val="136"/>
    </font>
    <font>
      <sz val="7.5"/>
      <color indexed="8"/>
      <name val="Arial Narrow"/>
      <family val="2"/>
    </font>
    <font>
      <sz val="7.5"/>
      <name val="Arial Narrow"/>
      <family val="2"/>
    </font>
    <font>
      <sz val="8"/>
      <color indexed="8"/>
      <name val="Arial Narrow"/>
      <family val="2"/>
    </font>
    <font>
      <sz val="7.5"/>
      <name val="華康粗圓體"/>
      <family val="3"/>
      <charset val="136"/>
    </font>
    <font>
      <sz val="7"/>
      <name val="華康粗圓體"/>
      <family val="3"/>
      <charset val="136"/>
    </font>
    <font>
      <sz val="7"/>
      <name val="Arial Narrow"/>
      <family val="2"/>
    </font>
    <font>
      <sz val="7"/>
      <color indexed="8"/>
      <name val="Arial Narrow"/>
      <family val="2"/>
    </font>
    <font>
      <sz val="12"/>
      <name val="新細明體"/>
      <family val="1"/>
      <charset val="136"/>
    </font>
    <font>
      <sz val="1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8.5"/>
      <color indexed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9"/>
      <name val="BatangChe"/>
      <family val="3"/>
      <charset val="129"/>
    </font>
    <font>
      <sz val="7.5"/>
      <name val="BatangChe"/>
      <family val="3"/>
      <charset val="129"/>
    </font>
    <font>
      <sz val="9"/>
      <color indexed="8"/>
      <name val="華康粗圓體"/>
      <family val="3"/>
      <charset val="136"/>
    </font>
    <font>
      <b/>
      <sz val="9"/>
      <color indexed="8"/>
      <name val="Arial Narrow"/>
      <family val="2"/>
    </font>
    <font>
      <sz val="12"/>
      <color indexed="8"/>
      <name val="華康粗圓體"/>
      <family val="3"/>
      <charset val="136"/>
    </font>
    <font>
      <sz val="8"/>
      <name val="華康粗圓體"/>
      <family val="3"/>
      <charset val="136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indexed="8"/>
      <name val="華康粗圓體"/>
      <family val="3"/>
      <charset val="136"/>
    </font>
    <font>
      <sz val="12"/>
      <color indexed="8"/>
      <name val="Arial Narrow"/>
      <family val="2"/>
    </font>
    <font>
      <sz val="12"/>
      <color indexed="9"/>
      <name val="Arial Narrow"/>
      <family val="2"/>
    </font>
    <font>
      <sz val="9"/>
      <color rgb="FFFF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17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36" fillId="0" borderId="0" applyFill="0" applyBorder="0" applyAlignment="0" applyProtection="0"/>
    <xf numFmtId="176" fontId="36" fillId="0" borderId="0" applyFill="0" applyBorder="0" applyAlignment="0" applyProtection="0"/>
    <xf numFmtId="177" fontId="36" fillId="0" borderId="0" applyFill="0" applyBorder="0" applyAlignment="0" applyProtection="0"/>
    <xf numFmtId="177" fontId="36" fillId="0" borderId="0" applyFill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2" fillId="17" borderId="2" applyNumberFormat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6" fillId="18" borderId="4" applyNumberFormat="0" applyAlignment="0" applyProtection="0"/>
    <xf numFmtId="0" fontId="36" fillId="18" borderId="4" applyNumberFormat="0" applyAlignment="0" applyProtection="0"/>
    <xf numFmtId="0" fontId="36" fillId="18" borderId="4" applyNumberFormat="0" applyAlignment="0" applyProtection="0"/>
    <xf numFmtId="0" fontId="36" fillId="18" borderId="4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6" fillId="17" borderId="8" applyNumberFormat="0" applyAlignment="0" applyProtection="0"/>
    <xf numFmtId="0" fontId="16" fillId="17" borderId="8" applyNumberFormat="0" applyAlignment="0" applyProtection="0"/>
    <xf numFmtId="0" fontId="16" fillId="17" borderId="8" applyNumberFormat="0" applyAlignment="0" applyProtection="0"/>
    <xf numFmtId="0" fontId="16" fillId="17" borderId="8" applyNumberFormat="0" applyAlignment="0" applyProtection="0"/>
    <xf numFmtId="0" fontId="11" fillId="23" borderId="9" applyNumberFormat="0" applyAlignment="0" applyProtection="0"/>
    <xf numFmtId="0" fontId="11" fillId="23" borderId="9" applyNumberFormat="0" applyAlignment="0" applyProtection="0"/>
    <xf numFmtId="0" fontId="11" fillId="23" borderId="9" applyNumberFormat="0" applyAlignment="0" applyProtection="0"/>
    <xf numFmtId="0" fontId="11" fillId="23" borderId="9" applyNumberFormat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39">
    <xf numFmtId="0" fontId="0" fillId="0" borderId="0" xfId="0"/>
    <xf numFmtId="4" fontId="19" fillId="0" borderId="0" xfId="0" applyNumberFormat="1" applyFont="1" applyAlignment="1">
      <alignment horizontal="right" vertical="center"/>
    </xf>
    <xf numFmtId="179" fontId="19" fillId="0" borderId="11" xfId="0" applyNumberFormat="1" applyFont="1" applyFill="1" applyBorder="1" applyAlignme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vertical="center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0" xfId="81" applyNumberFormat="1" applyFont="1" applyFill="1" applyBorder="1" applyAlignment="1" applyProtection="1">
      <alignment horizontal="right" vertical="center"/>
    </xf>
    <xf numFmtId="183" fontId="19" fillId="0" borderId="0" xfId="0" applyNumberFormat="1" applyFont="1" applyFill="1" applyBorder="1" applyAlignment="1">
      <alignment horizontal="right" vertical="center"/>
    </xf>
    <xf numFmtId="182" fontId="19" fillId="0" borderId="0" xfId="0" applyNumberFormat="1" applyFont="1" applyFill="1" applyBorder="1" applyAlignment="1">
      <alignment horizontal="right" vertical="center"/>
    </xf>
    <xf numFmtId="180" fontId="19" fillId="0" borderId="14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19" fillId="0" borderId="0" xfId="0" applyNumberFormat="1" applyFont="1" applyAlignment="1">
      <alignment vertical="center"/>
    </xf>
    <xf numFmtId="180" fontId="30" fillId="0" borderId="0" xfId="81" applyNumberFormat="1" applyFont="1" applyFill="1" applyBorder="1" applyAlignment="1" applyProtection="1">
      <alignment horizontal="right" vertical="center"/>
      <protection locked="0"/>
    </xf>
    <xf numFmtId="3" fontId="30" fillId="0" borderId="0" xfId="81" applyNumberFormat="1" applyFont="1" applyFill="1" applyBorder="1" applyAlignment="1" applyProtection="1">
      <alignment horizontal="right" vertical="center"/>
      <protection locked="0"/>
    </xf>
    <xf numFmtId="3" fontId="30" fillId="0" borderId="0" xfId="0" applyNumberFormat="1" applyFont="1" applyFill="1" applyBorder="1" applyAlignment="1" applyProtection="1">
      <alignment vertical="center"/>
      <protection locked="0"/>
    </xf>
    <xf numFmtId="4" fontId="19" fillId="0" borderId="0" xfId="0" applyNumberFormat="1" applyFont="1" applyFill="1" applyAlignment="1">
      <alignment horizontal="right" vertical="center"/>
    </xf>
    <xf numFmtId="3" fontId="19" fillId="0" borderId="12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3" fontId="19" fillId="0" borderId="0" xfId="0" applyNumberFormat="1" applyFont="1" applyBorder="1" applyAlignment="1">
      <alignment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11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80" fontId="19" fillId="0" borderId="0" xfId="0" applyNumberFormat="1" applyFont="1" applyFill="1" applyBorder="1" applyAlignment="1">
      <alignment horizontal="left" vertical="center"/>
    </xf>
    <xf numFmtId="17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justify" vertical="center"/>
    </xf>
    <xf numFmtId="0" fontId="19" fillId="0" borderId="12" xfId="0" applyFont="1" applyBorder="1" applyAlignment="1">
      <alignment horizontal="justify" vertical="center"/>
    </xf>
    <xf numFmtId="3" fontId="19" fillId="0" borderId="12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81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Fill="1" applyAlignment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185" fontId="19" fillId="0" borderId="0" xfId="0" applyNumberFormat="1" applyFont="1" applyFill="1" applyBorder="1" applyAlignment="1">
      <alignment vertical="center"/>
    </xf>
    <xf numFmtId="186" fontId="19" fillId="0" borderId="0" xfId="81" applyNumberFormat="1" applyFont="1" applyFill="1" applyBorder="1" applyAlignment="1" applyProtection="1">
      <alignment vertical="center"/>
    </xf>
    <xf numFmtId="177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180" fontId="19" fillId="0" borderId="12" xfId="81" applyNumberFormat="1" applyFont="1" applyFill="1" applyBorder="1" applyAlignment="1" applyProtection="1">
      <alignment horizontal="right" vertical="center"/>
    </xf>
    <xf numFmtId="3" fontId="31" fillId="0" borderId="0" xfId="0" applyNumberFormat="1" applyFont="1" applyFill="1" applyAlignment="1">
      <alignment vertical="center"/>
    </xf>
    <xf numFmtId="0" fontId="34" fillId="0" borderId="24" xfId="0" applyFont="1" applyFill="1" applyBorder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181" fontId="30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Alignment="1">
      <alignment vertical="center"/>
    </xf>
    <xf numFmtId="180" fontId="34" fillId="0" borderId="13" xfId="81" applyNumberFormat="1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horizontal="left"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85" fontId="30" fillId="0" borderId="0" xfId="0" applyNumberFormat="1" applyFont="1" applyFill="1" applyBorder="1" applyAlignment="1">
      <alignment vertical="center"/>
    </xf>
    <xf numFmtId="186" fontId="30" fillId="0" borderId="0" xfId="81" applyNumberFormat="1" applyFont="1" applyFill="1" applyBorder="1" applyAlignment="1" applyProtection="1">
      <alignment vertical="center"/>
    </xf>
    <xf numFmtId="3" fontId="19" fillId="0" borderId="0" xfId="0" applyNumberFormat="1" applyFont="1" applyFill="1" applyAlignment="1">
      <alignment horizontal="justify" vertical="center"/>
    </xf>
    <xf numFmtId="0" fontId="19" fillId="0" borderId="0" xfId="0" applyFont="1" applyFill="1" applyAlignment="1">
      <alignment horizontal="justify" vertical="center"/>
    </xf>
    <xf numFmtId="0" fontId="19" fillId="0" borderId="12" xfId="0" applyFont="1" applyFill="1" applyBorder="1" applyAlignment="1">
      <alignment horizontal="justify" vertical="center"/>
    </xf>
    <xf numFmtId="3" fontId="19" fillId="0" borderId="12" xfId="0" applyNumberFormat="1" applyFont="1" applyFill="1" applyBorder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31" xfId="0" applyNumberFormat="1" applyFont="1" applyFill="1" applyBorder="1" applyAlignment="1">
      <alignment horizontal="center" vertical="center" wrapText="1"/>
    </xf>
    <xf numFmtId="3" fontId="19" fillId="0" borderId="32" xfId="0" applyNumberFormat="1" applyFont="1" applyFill="1" applyBorder="1" applyAlignment="1">
      <alignment horizontal="center" vertical="center" wrapText="1"/>
    </xf>
    <xf numFmtId="3" fontId="19" fillId="0" borderId="33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/>
    </xf>
    <xf numFmtId="3" fontId="19" fillId="0" borderId="0" xfId="83" applyNumberFormat="1" applyFont="1" applyFill="1" applyBorder="1" applyAlignment="1" applyProtection="1">
      <alignment horizontal="justify" vertical="center"/>
    </xf>
    <xf numFmtId="187" fontId="19" fillId="0" borderId="0" xfId="81" applyNumberFormat="1" applyFont="1" applyFill="1" applyBorder="1" applyAlignment="1" applyProtection="1">
      <alignment horizontal="right" vertical="center"/>
    </xf>
    <xf numFmtId="3" fontId="19" fillId="0" borderId="12" xfId="83" applyNumberFormat="1" applyFont="1" applyFill="1" applyBorder="1" applyAlignment="1" applyProtection="1">
      <alignment vertical="center"/>
    </xf>
    <xf numFmtId="49" fontId="19" fillId="0" borderId="12" xfId="81" applyNumberFormat="1" applyFont="1" applyFill="1" applyBorder="1" applyAlignment="1" applyProtection="1">
      <alignment horizontal="right" vertical="center"/>
    </xf>
    <xf numFmtId="3" fontId="19" fillId="0" borderId="0" xfId="83" applyNumberFormat="1" applyFont="1" applyFill="1" applyBorder="1" applyAlignment="1" applyProtection="1">
      <alignment vertical="center"/>
    </xf>
    <xf numFmtId="187" fontId="19" fillId="0" borderId="0" xfId="81" applyNumberFormat="1" applyFont="1" applyFill="1" applyBorder="1" applyAlignment="1" applyProtection="1">
      <alignment vertical="center"/>
    </xf>
    <xf numFmtId="181" fontId="19" fillId="0" borderId="12" xfId="0" applyNumberFormat="1" applyFont="1" applyFill="1" applyBorder="1" applyAlignment="1">
      <alignment vertical="center"/>
    </xf>
    <xf numFmtId="0" fontId="19" fillId="25" borderId="0" xfId="0" applyFont="1" applyFill="1" applyAlignment="1">
      <alignment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24" fillId="0" borderId="0" xfId="83" applyNumberFormat="1" applyFont="1" applyFill="1" applyBorder="1" applyAlignment="1" applyProtection="1">
      <alignment vertical="center"/>
    </xf>
    <xf numFmtId="41" fontId="19" fillId="0" borderId="0" xfId="81" applyNumberFormat="1" applyFont="1" applyFill="1" applyBorder="1" applyAlignment="1" applyProtection="1">
      <alignment horizontal="right" vertical="center"/>
    </xf>
    <xf numFmtId="41" fontId="19" fillId="0" borderId="12" xfId="0" applyNumberFormat="1" applyFont="1" applyFill="1" applyBorder="1" applyAlignment="1">
      <alignment horizontal="right" vertical="center"/>
    </xf>
    <xf numFmtId="41" fontId="19" fillId="0" borderId="0" xfId="83" applyNumberFormat="1" applyFont="1" applyFill="1" applyBorder="1" applyAlignment="1" applyProtection="1">
      <alignment horizontal="right" vertical="center"/>
    </xf>
    <xf numFmtId="41" fontId="19" fillId="0" borderId="0" xfId="0" applyNumberFormat="1" applyFont="1" applyFill="1" applyAlignment="1">
      <alignment vertical="center"/>
    </xf>
    <xf numFmtId="41" fontId="19" fillId="0" borderId="34" xfId="0" applyNumberFormat="1" applyFont="1" applyFill="1" applyBorder="1" applyAlignment="1">
      <alignment horizontal="right" vertical="center"/>
    </xf>
    <xf numFmtId="182" fontId="19" fillId="0" borderId="12" xfId="0" applyNumberFormat="1" applyFont="1" applyFill="1" applyBorder="1" applyAlignment="1">
      <alignment horizontal="right" vertical="center"/>
    </xf>
    <xf numFmtId="184" fontId="19" fillId="0" borderId="0" xfId="0" applyNumberFormat="1" applyFont="1" applyFill="1" applyBorder="1" applyAlignment="1">
      <alignment horizontal="right" vertical="center"/>
    </xf>
    <xf numFmtId="3" fontId="19" fillId="0" borderId="14" xfId="0" applyNumberFormat="1" applyFont="1" applyFill="1" applyBorder="1" applyAlignment="1">
      <alignment horizontal="right" vertical="center"/>
    </xf>
    <xf numFmtId="183" fontId="19" fillId="0" borderId="12" xfId="0" applyNumberFormat="1" applyFont="1" applyFill="1" applyBorder="1" applyAlignment="1">
      <alignment horizontal="right" vertical="center"/>
    </xf>
    <xf numFmtId="184" fontId="19" fillId="0" borderId="12" xfId="0" applyNumberFormat="1" applyFont="1" applyFill="1" applyBorder="1" applyAlignment="1">
      <alignment horizontal="right" vertical="center"/>
    </xf>
    <xf numFmtId="41" fontId="19" fillId="0" borderId="35" xfId="0" applyNumberFormat="1" applyFont="1" applyFill="1" applyBorder="1" applyAlignment="1">
      <alignment horizontal="right" vertical="center"/>
    </xf>
    <xf numFmtId="41" fontId="19" fillId="0" borderId="35" xfId="81" applyNumberFormat="1" applyFont="1" applyFill="1" applyBorder="1" applyAlignment="1" applyProtection="1">
      <alignment horizontal="right" vertical="center"/>
    </xf>
    <xf numFmtId="41" fontId="19" fillId="0" borderId="12" xfId="81" applyNumberFormat="1" applyFont="1" applyFill="1" applyBorder="1" applyAlignment="1" applyProtection="1">
      <alignment horizontal="right" vertical="center"/>
    </xf>
    <xf numFmtId="182" fontId="19" fillId="0" borderId="35" xfId="0" applyNumberFormat="1" applyFont="1" applyFill="1" applyBorder="1" applyAlignment="1">
      <alignment horizontal="right" vertical="center"/>
    </xf>
    <xf numFmtId="0" fontId="19" fillId="0" borderId="0" xfId="0" applyFont="1" applyFill="1" applyAlignment="1" applyProtection="1">
      <alignment vertical="center"/>
      <protection locked="0"/>
    </xf>
    <xf numFmtId="3" fontId="19" fillId="0" borderId="0" xfId="80" applyNumberFormat="1" applyFont="1" applyFill="1">
      <alignment vertical="center"/>
    </xf>
    <xf numFmtId="41" fontId="30" fillId="0" borderId="0" xfId="0" applyNumberFormat="1" applyFont="1" applyFill="1" applyAlignment="1">
      <alignment vertical="center"/>
    </xf>
    <xf numFmtId="41" fontId="30" fillId="0" borderId="0" xfId="0" applyNumberFormat="1" applyFont="1" applyFill="1" applyAlignment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  <protection locked="0"/>
    </xf>
    <xf numFmtId="3" fontId="30" fillId="0" borderId="0" xfId="0" applyNumberFormat="1" applyFont="1" applyFill="1" applyAlignment="1" applyProtection="1">
      <alignment vertical="center"/>
      <protection locked="0"/>
    </xf>
    <xf numFmtId="4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Alignment="1">
      <alignment horizontal="left" vertical="center"/>
    </xf>
    <xf numFmtId="178" fontId="19" fillId="0" borderId="0" xfId="0" applyNumberFormat="1" applyFont="1" applyFill="1" applyAlignment="1">
      <alignment horizontal="justify" vertical="center"/>
    </xf>
    <xf numFmtId="4" fontId="19" fillId="0" borderId="0" xfId="0" applyNumberFormat="1" applyFont="1" applyFill="1" applyAlignment="1">
      <alignment horizontal="justify" vertical="center"/>
    </xf>
    <xf numFmtId="178" fontId="19" fillId="0" borderId="12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4" fontId="19" fillId="0" borderId="12" xfId="0" applyNumberFormat="1" applyFont="1" applyFill="1" applyBorder="1" applyAlignment="1">
      <alignment horizontal="right" vertical="center"/>
    </xf>
    <xf numFmtId="4" fontId="19" fillId="0" borderId="12" xfId="0" applyNumberFormat="1" applyFont="1" applyFill="1" applyBorder="1" applyAlignment="1">
      <alignment vertical="center"/>
    </xf>
    <xf numFmtId="178" fontId="19" fillId="0" borderId="26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3" fontId="19" fillId="0" borderId="26" xfId="0" applyNumberFormat="1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center" vertical="center"/>
    </xf>
    <xf numFmtId="4" fontId="19" fillId="0" borderId="26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178" fontId="19" fillId="0" borderId="26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center"/>
    </xf>
    <xf numFmtId="178" fontId="19" fillId="0" borderId="19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180" fontId="19" fillId="0" borderId="0" xfId="0" applyNumberFormat="1" applyFont="1" applyFill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179" fontId="19" fillId="0" borderId="34" xfId="0" applyNumberFormat="1" applyFont="1" applyFill="1" applyBorder="1" applyAlignment="1">
      <alignment vertical="center"/>
    </xf>
    <xf numFmtId="178" fontId="19" fillId="0" borderId="0" xfId="0" applyNumberFormat="1" applyFont="1" applyFill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12" xfId="0" applyFont="1" applyFill="1" applyBorder="1" applyAlignment="1" applyProtection="1">
      <alignment horizontal="justify" vertical="center"/>
      <protection locked="0"/>
    </xf>
    <xf numFmtId="3" fontId="19" fillId="0" borderId="38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3" fontId="19" fillId="0" borderId="29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top"/>
    </xf>
    <xf numFmtId="3" fontId="19" fillId="0" borderId="19" xfId="0" applyNumberFormat="1" applyFont="1" applyFill="1" applyBorder="1" applyAlignment="1">
      <alignment horizontal="center" vertical="top"/>
    </xf>
    <xf numFmtId="3" fontId="19" fillId="0" borderId="19" xfId="0" applyNumberFormat="1" applyFont="1" applyFill="1" applyBorder="1" applyAlignment="1">
      <alignment horizontal="center" vertical="top" wrapText="1"/>
    </xf>
    <xf numFmtId="41" fontId="19" fillId="0" borderId="0" xfId="83" applyNumberFormat="1" applyFont="1" applyFill="1" applyBorder="1" applyAlignment="1" applyProtection="1">
      <alignment vertical="center"/>
    </xf>
    <xf numFmtId="41" fontId="19" fillId="0" borderId="0" xfId="75" applyNumberFormat="1" applyFont="1" applyFill="1">
      <alignment vertical="center"/>
    </xf>
    <xf numFmtId="41" fontId="19" fillId="0" borderId="12" xfId="75" applyNumberFormat="1" applyFont="1" applyFill="1" applyBorder="1">
      <alignment vertical="center"/>
    </xf>
    <xf numFmtId="0" fontId="26" fillId="0" borderId="0" xfId="0" applyFont="1" applyFill="1" applyAlignment="1">
      <alignment horizontal="left"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justify" vertical="center"/>
    </xf>
    <xf numFmtId="3" fontId="19" fillId="0" borderId="36" xfId="0" applyNumberFormat="1" applyFont="1" applyFill="1" applyBorder="1" applyAlignment="1">
      <alignment vertical="center"/>
    </xf>
    <xf numFmtId="41" fontId="19" fillId="0" borderId="13" xfId="0" applyNumberFormat="1" applyFont="1" applyFill="1" applyBorder="1" applyAlignment="1">
      <alignment horizontal="right" vertical="center"/>
    </xf>
    <xf numFmtId="41" fontId="19" fillId="0" borderId="0" xfId="76" applyNumberFormat="1" applyFont="1" applyFill="1">
      <alignment vertical="center"/>
    </xf>
    <xf numFmtId="41" fontId="19" fillId="0" borderId="12" xfId="76" applyNumberFormat="1" applyFont="1" applyFill="1" applyBorder="1">
      <alignment vertical="center"/>
    </xf>
    <xf numFmtId="3" fontId="19" fillId="0" borderId="42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wrapText="1"/>
    </xf>
    <xf numFmtId="0" fontId="19" fillId="0" borderId="21" xfId="0" applyFont="1" applyFill="1" applyBorder="1" applyAlignment="1">
      <alignment horizontal="left" vertical="center"/>
    </xf>
    <xf numFmtId="0" fontId="19" fillId="0" borderId="14" xfId="0" applyFont="1" applyFill="1" applyBorder="1"/>
    <xf numFmtId="0" fontId="19" fillId="0" borderId="0" xfId="0" applyFont="1" applyFill="1" applyBorder="1"/>
    <xf numFmtId="3" fontId="19" fillId="0" borderId="14" xfId="0" applyNumberFormat="1" applyFont="1" applyFill="1" applyBorder="1" applyAlignment="1">
      <alignment horizontal="right"/>
    </xf>
    <xf numFmtId="182" fontId="19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14" xfId="0" applyFont="1" applyFill="1" applyBorder="1" applyAlignment="1">
      <alignment horizontal="right" vertical="center"/>
    </xf>
    <xf numFmtId="182" fontId="19" fillId="0" borderId="12" xfId="0" applyNumberFormat="1" applyFont="1" applyFill="1" applyBorder="1" applyAlignment="1">
      <alignment vertical="center"/>
    </xf>
    <xf numFmtId="183" fontId="19" fillId="0" borderId="35" xfId="0" applyNumberFormat="1" applyFont="1" applyFill="1" applyBorder="1" applyAlignment="1">
      <alignment horizontal="right" vertical="center"/>
    </xf>
    <xf numFmtId="3" fontId="19" fillId="0" borderId="15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 applyProtection="1">
      <alignment horizontal="left" vertical="center"/>
      <protection locked="0"/>
    </xf>
    <xf numFmtId="180" fontId="19" fillId="0" borderId="39" xfId="0" applyNumberFormat="1" applyFont="1" applyFill="1" applyBorder="1" applyAlignment="1">
      <alignment vertical="center"/>
    </xf>
    <xf numFmtId="180" fontId="19" fillId="0" borderId="39" xfId="0" applyNumberFormat="1" applyFont="1" applyFill="1" applyBorder="1" applyAlignment="1">
      <alignment horizontal="right" vertical="center"/>
    </xf>
    <xf numFmtId="0" fontId="19" fillId="0" borderId="40" xfId="0" applyFont="1" applyFill="1" applyBorder="1" applyAlignment="1" applyProtection="1">
      <alignment horizontal="left" vertical="center"/>
      <protection locked="0"/>
    </xf>
    <xf numFmtId="180" fontId="19" fillId="0" borderId="17" xfId="0" applyNumberFormat="1" applyFont="1" applyFill="1" applyBorder="1" applyAlignment="1">
      <alignment vertical="center"/>
    </xf>
    <xf numFmtId="180" fontId="19" fillId="0" borderId="12" xfId="0" applyNumberFormat="1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justify" vertical="center"/>
    </xf>
    <xf numFmtId="0" fontId="19" fillId="0" borderId="19" xfId="0" applyFont="1" applyFill="1" applyBorder="1" applyAlignment="1">
      <alignment horizontal="center" vertical="center" wrapText="1"/>
    </xf>
    <xf numFmtId="3" fontId="19" fillId="0" borderId="44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vertical="center" wrapText="1"/>
    </xf>
    <xf numFmtId="3" fontId="19" fillId="0" borderId="34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right" vertical="center"/>
    </xf>
    <xf numFmtId="3" fontId="19" fillId="0" borderId="21" xfId="0" applyNumberFormat="1" applyFont="1" applyFill="1" applyBorder="1" applyAlignment="1">
      <alignment horizontal="left" vertical="center" wrapText="1"/>
    </xf>
    <xf numFmtId="3" fontId="19" fillId="0" borderId="21" xfId="0" applyNumberFormat="1" applyFont="1" applyFill="1" applyBorder="1" applyAlignment="1">
      <alignment horizontal="left" vertical="center"/>
    </xf>
    <xf numFmtId="3" fontId="19" fillId="0" borderId="1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19" fillId="0" borderId="0" xfId="73" applyNumberFormat="1" applyFont="1" applyFill="1" applyAlignment="1">
      <alignment horizontal="right" vertical="center"/>
    </xf>
    <xf numFmtId="3" fontId="19" fillId="0" borderId="12" xfId="73" applyNumberFormat="1" applyFont="1" applyFill="1" applyBorder="1" applyAlignment="1">
      <alignment horizontal="right" vertical="center"/>
    </xf>
    <xf numFmtId="37" fontId="27" fillId="0" borderId="0" xfId="0" applyNumberFormat="1" applyFont="1" applyFill="1" applyAlignment="1">
      <alignment vertical="center"/>
    </xf>
    <xf numFmtId="37" fontId="19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4" fillId="0" borderId="25" xfId="0" applyFont="1" applyFill="1" applyBorder="1" applyAlignment="1" applyProtection="1">
      <alignment horizontal="left" vertical="center"/>
      <protection locked="0"/>
    </xf>
    <xf numFmtId="0" fontId="34" fillId="0" borderId="43" xfId="0" applyFont="1" applyFill="1" applyBorder="1" applyAlignment="1" applyProtection="1">
      <alignment horizontal="center" vertical="center"/>
      <protection locked="0"/>
    </xf>
    <xf numFmtId="3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7" xfId="0" applyNumberFormat="1" applyFont="1" applyFill="1" applyBorder="1" applyAlignment="1" applyProtection="1">
      <alignment horizontal="center" vertical="center"/>
      <protection locked="0"/>
    </xf>
    <xf numFmtId="3" fontId="34" fillId="0" borderId="29" xfId="0" applyNumberFormat="1" applyFont="1" applyFill="1" applyBorder="1" applyAlignment="1" applyProtection="1">
      <alignment horizontal="center"/>
      <protection locked="0"/>
    </xf>
    <xf numFmtId="0" fontId="34" fillId="0" borderId="28" xfId="0" applyFont="1" applyFill="1" applyBorder="1" applyAlignment="1" applyProtection="1">
      <alignment horizontal="center" vertical="center" wrapText="1" shrinkToFit="1"/>
      <protection locked="0"/>
    </xf>
    <xf numFmtId="3" fontId="34" fillId="0" borderId="30" xfId="0" applyNumberFormat="1" applyFont="1" applyFill="1" applyBorder="1" applyAlignment="1" applyProtection="1">
      <alignment horizontal="center" vertical="center"/>
      <protection locked="0"/>
    </xf>
    <xf numFmtId="3" fontId="34" fillId="0" borderId="29" xfId="0" applyNumberFormat="1" applyFont="1" applyFill="1" applyBorder="1" applyAlignment="1" applyProtection="1">
      <alignment horizontal="center" vertical="center"/>
      <protection locked="0"/>
    </xf>
    <xf numFmtId="0" fontId="34" fillId="0" borderId="20" xfId="0" applyFont="1" applyFill="1" applyBorder="1" applyAlignment="1" applyProtection="1">
      <alignment horizontal="justify" vertical="center"/>
      <protection locked="0"/>
    </xf>
    <xf numFmtId="0" fontId="34" fillId="0" borderId="17" xfId="0" applyFont="1" applyFill="1" applyBorder="1" applyAlignment="1" applyProtection="1">
      <alignment horizontal="center"/>
      <protection locked="0"/>
    </xf>
    <xf numFmtId="0" fontId="34" fillId="0" borderId="43" xfId="0" applyFont="1" applyFill="1" applyBorder="1" applyAlignment="1" applyProtection="1">
      <alignment horizontal="left" vertical="center"/>
      <protection locked="0"/>
    </xf>
    <xf numFmtId="180" fontId="30" fillId="0" borderId="16" xfId="0" applyNumberFormat="1" applyFont="1" applyFill="1" applyBorder="1" applyAlignment="1" applyProtection="1">
      <alignment horizontal="right" vertical="center"/>
      <protection locked="0"/>
    </xf>
    <xf numFmtId="180" fontId="30" fillId="0" borderId="13" xfId="0" applyNumberFormat="1" applyFont="1" applyFill="1" applyBorder="1" applyAlignment="1" applyProtection="1">
      <alignment horizontal="right" vertical="center"/>
      <protection locked="0"/>
    </xf>
    <xf numFmtId="3" fontId="30" fillId="0" borderId="13" xfId="0" applyNumberFormat="1" applyFont="1" applyFill="1" applyBorder="1" applyAlignment="1" applyProtection="1">
      <alignment vertical="center"/>
      <protection locked="0"/>
    </xf>
    <xf numFmtId="3" fontId="30" fillId="0" borderId="13" xfId="0" applyNumberFormat="1" applyFont="1" applyFill="1" applyBorder="1" applyAlignment="1" applyProtection="1">
      <alignment horizontal="right" vertical="center"/>
      <protection locked="0"/>
    </xf>
    <xf numFmtId="0" fontId="34" fillId="0" borderId="24" xfId="0" applyFont="1" applyFill="1" applyBorder="1" applyAlignment="1" applyProtection="1">
      <alignment horizontal="left" vertical="center"/>
      <protection locked="0"/>
    </xf>
    <xf numFmtId="180" fontId="30" fillId="0" borderId="39" xfId="0" applyNumberFormat="1" applyFont="1" applyFill="1" applyBorder="1" applyAlignment="1" applyProtection="1">
      <alignment horizontal="right" vertical="center"/>
      <protection locked="0"/>
    </xf>
    <xf numFmtId="3" fontId="30" fillId="0" borderId="0" xfId="0" applyNumberFormat="1" applyFont="1" applyFill="1" applyBorder="1" applyAlignment="1" applyProtection="1">
      <alignment horizontal="right" vertical="center"/>
      <protection locked="0"/>
    </xf>
    <xf numFmtId="180" fontId="30" fillId="0" borderId="39" xfId="0" applyNumberFormat="1" applyFont="1" applyFill="1" applyBorder="1" applyAlignment="1" applyProtection="1">
      <alignment horizontal="right"/>
      <protection locked="0"/>
    </xf>
    <xf numFmtId="180" fontId="30" fillId="0" borderId="0" xfId="0" applyNumberFormat="1" applyFont="1" applyFill="1" applyBorder="1" applyAlignment="1">
      <alignment horizontal="right" wrapText="1"/>
    </xf>
    <xf numFmtId="180" fontId="30" fillId="0" borderId="0" xfId="0" applyNumberFormat="1" applyFont="1" applyFill="1" applyBorder="1" applyAlignment="1" applyProtection="1">
      <alignment horizontal="right" wrapText="1"/>
      <protection locked="0"/>
    </xf>
    <xf numFmtId="180" fontId="30" fillId="0" borderId="0" xfId="0" applyNumberFormat="1" applyFont="1" applyFill="1" applyBorder="1" applyAlignment="1" applyProtection="1">
      <alignment horizontal="right"/>
      <protection locked="0"/>
    </xf>
    <xf numFmtId="3" fontId="30" fillId="0" borderId="0" xfId="0" applyNumberFormat="1" applyFont="1" applyFill="1" applyBorder="1" applyAlignment="1">
      <alignment vertical="center"/>
    </xf>
    <xf numFmtId="0" fontId="34" fillId="0" borderId="40" xfId="0" applyFont="1" applyFill="1" applyBorder="1" applyAlignment="1" applyProtection="1">
      <alignment horizontal="left" vertical="center"/>
      <protection locked="0"/>
    </xf>
    <xf numFmtId="3" fontId="30" fillId="0" borderId="12" xfId="0" applyNumberFormat="1" applyFont="1" applyFill="1" applyBorder="1" applyAlignment="1" applyProtection="1">
      <alignment vertical="center"/>
      <protection locked="0"/>
    </xf>
    <xf numFmtId="3" fontId="30" fillId="0" borderId="12" xfId="0" applyNumberFormat="1" applyFont="1" applyFill="1" applyBorder="1" applyAlignment="1">
      <alignment vertical="center"/>
    </xf>
    <xf numFmtId="3" fontId="30" fillId="0" borderId="12" xfId="0" applyNumberFormat="1" applyFont="1" applyFill="1" applyBorder="1" applyAlignment="1" applyProtection="1">
      <alignment horizontal="right" vertical="center"/>
      <protection locked="0"/>
    </xf>
    <xf numFmtId="3" fontId="27" fillId="0" borderId="0" xfId="0" applyNumberFormat="1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horizontal="justify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3" fontId="19" fillId="0" borderId="0" xfId="0" applyNumberFormat="1" applyFont="1" applyFill="1" applyAlignment="1" applyProtection="1">
      <alignment horizontal="justify" vertical="center"/>
      <protection locked="0"/>
    </xf>
    <xf numFmtId="0" fontId="19" fillId="0" borderId="0" xfId="0" applyFont="1" applyFill="1" applyAlignment="1" applyProtection="1">
      <alignment horizontal="justify" vertical="center"/>
      <protection locked="0"/>
    </xf>
    <xf numFmtId="4" fontId="19" fillId="0" borderId="0" xfId="0" applyNumberFormat="1" applyFont="1" applyFill="1" applyAlignment="1" applyProtection="1">
      <alignment horizontal="right" vertical="center"/>
      <protection locked="0"/>
    </xf>
    <xf numFmtId="0" fontId="27" fillId="0" borderId="12" xfId="0" applyFont="1" applyFill="1" applyBorder="1" applyAlignment="1" applyProtection="1">
      <alignment horizontal="justify" vertical="center"/>
      <protection locked="0"/>
    </xf>
    <xf numFmtId="3" fontId="27" fillId="0" borderId="12" xfId="0" applyNumberFormat="1" applyFont="1" applyFill="1" applyBorder="1" applyAlignment="1" applyProtection="1">
      <alignment vertical="center"/>
      <protection locked="0"/>
    </xf>
    <xf numFmtId="3" fontId="27" fillId="0" borderId="12" xfId="0" applyNumberFormat="1" applyFont="1" applyFill="1" applyBorder="1" applyAlignment="1" applyProtection="1">
      <alignment horizontal="right" vertical="center"/>
      <protection locked="0"/>
    </xf>
    <xf numFmtId="3" fontId="27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horizontal="justify" vertical="center"/>
      <protection locked="0"/>
    </xf>
    <xf numFmtId="4" fontId="27" fillId="0" borderId="12" xfId="0" applyNumberFormat="1" applyFont="1" applyFill="1" applyBorder="1" applyAlignment="1" applyProtection="1">
      <alignment horizontal="right" vertical="center"/>
      <protection locked="0"/>
    </xf>
    <xf numFmtId="0" fontId="30" fillId="0" borderId="25" xfId="0" applyFont="1" applyFill="1" applyBorder="1" applyAlignment="1" applyProtection="1">
      <alignment horizontal="left" vertical="center"/>
      <protection locked="0"/>
    </xf>
    <xf numFmtId="0" fontId="30" fillId="0" borderId="26" xfId="0" applyFont="1" applyFill="1" applyBorder="1" applyAlignment="1" applyProtection="1">
      <alignment horizontal="center" vertical="center"/>
      <protection locked="0"/>
    </xf>
    <xf numFmtId="3" fontId="3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16" xfId="0" applyNumberFormat="1" applyFont="1" applyFill="1" applyBorder="1" applyAlignment="1" applyProtection="1">
      <alignment horizontal="center" vertical="center"/>
      <protection locked="0"/>
    </xf>
    <xf numFmtId="3" fontId="34" fillId="0" borderId="38" xfId="0" applyNumberFormat="1" applyFont="1" applyFill="1" applyBorder="1" applyAlignment="1" applyProtection="1">
      <alignment horizontal="center" vertical="center"/>
      <protection locked="0"/>
    </xf>
    <xf numFmtId="0" fontId="34" fillId="0" borderId="39" xfId="0" applyFont="1" applyFill="1" applyBorder="1" applyAlignment="1">
      <alignment wrapText="1"/>
    </xf>
    <xf numFmtId="3" fontId="34" fillId="0" borderId="12" xfId="0" applyNumberFormat="1" applyFont="1" applyFill="1" applyBorder="1" applyAlignment="1" applyProtection="1">
      <alignment horizontal="center" wrapText="1"/>
      <protection locked="0"/>
    </xf>
    <xf numFmtId="0" fontId="34" fillId="0" borderId="45" xfId="0" applyFont="1" applyFill="1" applyBorder="1" applyAlignment="1" applyProtection="1">
      <alignment horizontal="left" vertical="center"/>
      <protection locked="0"/>
    </xf>
    <xf numFmtId="180" fontId="30" fillId="0" borderId="46" xfId="0" applyNumberFormat="1" applyFont="1" applyFill="1" applyBorder="1" applyAlignment="1" applyProtection="1">
      <alignment horizontal="right" vertical="center"/>
      <protection locked="0"/>
    </xf>
    <xf numFmtId="180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30" fillId="0" borderId="35" xfId="0" applyNumberFormat="1" applyFont="1" applyFill="1" applyBorder="1" applyAlignment="1" applyProtection="1">
      <alignment vertical="center"/>
      <protection locked="0"/>
    </xf>
    <xf numFmtId="3" fontId="30" fillId="0" borderId="35" xfId="0" applyNumberFormat="1" applyFont="1" applyFill="1" applyBorder="1" applyAlignment="1" applyProtection="1">
      <alignment horizontal="right" vertical="center"/>
      <protection locked="0"/>
    </xf>
    <xf numFmtId="3" fontId="19" fillId="0" borderId="12" xfId="0" applyNumberFormat="1" applyFont="1" applyFill="1" applyBorder="1" applyAlignment="1" applyProtection="1">
      <alignment vertical="center"/>
      <protection locked="0"/>
    </xf>
    <xf numFmtId="3" fontId="19" fillId="0" borderId="0" xfId="0" applyNumberFormat="1" applyFont="1" applyFill="1" applyAlignment="1" applyProtection="1">
      <alignment vertical="center"/>
      <protection locked="0"/>
    </xf>
    <xf numFmtId="3" fontId="19" fillId="0" borderId="0" xfId="0" applyNumberFormat="1" applyFont="1" applyFill="1" applyAlignment="1" applyProtection="1">
      <alignment horizontal="right" vertical="center"/>
      <protection locked="0"/>
    </xf>
    <xf numFmtId="4" fontId="19" fillId="0" borderId="12" xfId="0" applyNumberFormat="1" applyFont="1" applyFill="1" applyBorder="1" applyAlignment="1" applyProtection="1">
      <alignment horizontal="right" vertical="center"/>
      <protection locked="0"/>
    </xf>
    <xf numFmtId="0" fontId="34" fillId="0" borderId="26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3" fontId="34" fillId="0" borderId="22" xfId="0" applyNumberFormat="1" applyFont="1" applyFill="1" applyBorder="1" applyAlignment="1" applyProtection="1">
      <alignment horizontal="right" vertical="center"/>
      <protection locked="0"/>
    </xf>
    <xf numFmtId="3" fontId="34" fillId="0" borderId="47" xfId="0" applyNumberFormat="1" applyFont="1" applyFill="1" applyBorder="1" applyAlignment="1" applyProtection="1">
      <alignment horizontal="center" vertical="center"/>
      <protection locked="0"/>
    </xf>
    <xf numFmtId="0" fontId="34" fillId="0" borderId="39" xfId="0" applyFont="1" applyFill="1" applyBorder="1" applyAlignment="1" applyProtection="1">
      <alignment horizontal="justify"/>
      <protection locked="0"/>
    </xf>
    <xf numFmtId="177" fontId="30" fillId="0" borderId="0" xfId="0" applyNumberFormat="1" applyFont="1" applyFill="1" applyAlignment="1">
      <alignment vertical="center"/>
    </xf>
    <xf numFmtId="41" fontId="30" fillId="0" borderId="0" xfId="0" applyNumberFormat="1" applyFont="1" applyFill="1" applyAlignment="1">
      <alignment horizontal="right"/>
    </xf>
    <xf numFmtId="177" fontId="30" fillId="0" borderId="17" xfId="0" applyNumberFormat="1" applyFont="1" applyFill="1" applyBorder="1" applyAlignment="1">
      <alignment vertical="center"/>
    </xf>
    <xf numFmtId="177" fontId="30" fillId="0" borderId="12" xfId="0" applyNumberFormat="1" applyFont="1" applyFill="1" applyBorder="1" applyAlignment="1">
      <alignment vertical="center"/>
    </xf>
    <xf numFmtId="41" fontId="30" fillId="0" borderId="12" xfId="0" applyNumberFormat="1" applyFont="1" applyFill="1" applyBorder="1" applyAlignment="1">
      <alignment vertical="center"/>
    </xf>
    <xf numFmtId="41" fontId="30" fillId="0" borderId="12" xfId="0" applyNumberFormat="1" applyFont="1" applyFill="1" applyBorder="1" applyAlignment="1">
      <alignment horizontal="right"/>
    </xf>
    <xf numFmtId="41" fontId="30" fillId="0" borderId="12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34" fillId="0" borderId="24" xfId="0" applyFont="1" applyFill="1" applyBorder="1" applyAlignment="1">
      <alignment horizontal="left" vertical="center"/>
    </xf>
    <xf numFmtId="41" fontId="19" fillId="0" borderId="12" xfId="0" applyNumberFormat="1" applyFont="1" applyFill="1" applyBorder="1" applyAlignment="1">
      <alignment vertical="center"/>
    </xf>
    <xf numFmtId="41" fontId="19" fillId="0" borderId="35" xfId="0" applyNumberFormat="1" applyFont="1" applyFill="1" applyBorder="1" applyAlignment="1">
      <alignment vertical="center"/>
    </xf>
    <xf numFmtId="0" fontId="19" fillId="0" borderId="25" xfId="0" applyFont="1" applyFill="1" applyBorder="1" applyAlignment="1">
      <alignment horizontal="center" vertical="center"/>
    </xf>
    <xf numFmtId="3" fontId="19" fillId="0" borderId="34" xfId="80" applyNumberFormat="1" applyFont="1" applyFill="1" applyBorder="1">
      <alignment vertical="center"/>
    </xf>
    <xf numFmtId="3" fontId="19" fillId="0" borderId="12" xfId="80" applyNumberFormat="1" applyFont="1" applyFill="1" applyBorder="1">
      <alignment vertical="center"/>
    </xf>
    <xf numFmtId="190" fontId="19" fillId="0" borderId="0" xfId="0" applyNumberFormat="1" applyFont="1" applyFill="1" applyBorder="1" applyAlignment="1">
      <alignment horizontal="right" vertical="center"/>
    </xf>
    <xf numFmtId="191" fontId="30" fillId="0" borderId="0" xfId="0" applyNumberFormat="1" applyFont="1" applyFill="1" applyBorder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3" fontId="37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NumberFormat="1" applyFont="1" applyFill="1" applyAlignment="1">
      <alignment vertical="center"/>
    </xf>
    <xf numFmtId="41" fontId="19" fillId="0" borderId="12" xfId="79" applyNumberFormat="1" applyFont="1" applyFill="1" applyBorder="1" applyAlignment="1">
      <alignment horizontal="right" vertical="center" wrapText="1"/>
    </xf>
    <xf numFmtId="41" fontId="19" fillId="0" borderId="12" xfId="0" applyNumberFormat="1" applyFont="1" applyFill="1" applyBorder="1" applyAlignment="1">
      <alignment horizontal="right" vertical="center" wrapText="1"/>
    </xf>
    <xf numFmtId="41" fontId="19" fillId="0" borderId="17" xfId="0" applyNumberFormat="1" applyFont="1" applyFill="1" applyBorder="1" applyAlignment="1">
      <alignment horizontal="right" vertical="center" wrapText="1"/>
    </xf>
    <xf numFmtId="0" fontId="19" fillId="0" borderId="40" xfId="0" applyNumberFormat="1" applyFont="1" applyFill="1" applyBorder="1" applyAlignment="1" applyProtection="1">
      <alignment horizontal="left" vertical="center" wrapText="1"/>
    </xf>
    <xf numFmtId="41" fontId="19" fillId="0" borderId="0" xfId="79" applyNumberFormat="1" applyFont="1" applyFill="1" applyAlignment="1">
      <alignment horizontal="right" vertical="center" wrapText="1"/>
    </xf>
    <xf numFmtId="41" fontId="19" fillId="0" borderId="0" xfId="0" applyNumberFormat="1" applyFont="1" applyFill="1" applyBorder="1" applyAlignment="1">
      <alignment horizontal="right" vertical="center" wrapText="1"/>
    </xf>
    <xf numFmtId="41" fontId="19" fillId="0" borderId="39" xfId="0" applyNumberFormat="1" applyFont="1" applyFill="1" applyBorder="1" applyAlignment="1">
      <alignment horizontal="right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Alignment="1">
      <alignment vertical="center"/>
    </xf>
    <xf numFmtId="41" fontId="19" fillId="0" borderId="13" xfId="0" applyNumberFormat="1" applyFont="1" applyFill="1" applyBorder="1" applyAlignment="1">
      <alignment horizontal="right" vertical="center" wrapText="1"/>
    </xf>
    <xf numFmtId="0" fontId="24" fillId="0" borderId="33" xfId="0" applyNumberFormat="1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 vertical="center" wrapText="1"/>
    </xf>
    <xf numFmtId="0" fontId="24" fillId="0" borderId="31" xfId="0" applyNumberFormat="1" applyFont="1" applyFill="1" applyBorder="1" applyAlignment="1">
      <alignment horizontal="center" vertical="center" wrapText="1"/>
    </xf>
    <xf numFmtId="0" fontId="19" fillId="0" borderId="49" xfId="0" applyNumberFormat="1" applyFont="1" applyFill="1" applyBorder="1" applyAlignment="1">
      <alignment horizontal="center" vertical="center" wrapText="1"/>
    </xf>
    <xf numFmtId="0" fontId="19" fillId="0" borderId="40" xfId="0" applyNumberFormat="1" applyFont="1" applyFill="1" applyBorder="1" applyAlignment="1">
      <alignment horizontal="center" vertical="top" wrapText="1"/>
    </xf>
    <xf numFmtId="0" fontId="24" fillId="0" borderId="12" xfId="0" applyNumberFormat="1" applyFont="1" applyFill="1" applyBorder="1" applyAlignment="1">
      <alignment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right" vertical="center"/>
    </xf>
    <xf numFmtId="0" fontId="19" fillId="0" borderId="12" xfId="0" applyNumberFormat="1" applyFont="1" applyFill="1" applyBorder="1" applyAlignment="1">
      <alignment horizontal="left" vertical="center"/>
    </xf>
    <xf numFmtId="0" fontId="48" fillId="0" borderId="12" xfId="0" applyNumberFormat="1" applyFont="1" applyFill="1" applyBorder="1" applyAlignment="1">
      <alignment horizontal="center" vertical="center"/>
    </xf>
    <xf numFmtId="0" fontId="19" fillId="0" borderId="12" xfId="83" applyNumberFormat="1" applyFont="1" applyFill="1" applyBorder="1" applyAlignment="1" applyProtection="1">
      <alignment horizontal="right" vertical="center"/>
    </xf>
    <xf numFmtId="0" fontId="19" fillId="0" borderId="12" xfId="0" applyNumberFormat="1" applyFont="1" applyFill="1" applyBorder="1" applyAlignment="1">
      <alignment vertical="center"/>
    </xf>
    <xf numFmtId="180" fontId="56" fillId="0" borderId="0" xfId="0" applyNumberFormat="1" applyFont="1" applyFill="1" applyBorder="1" applyAlignment="1">
      <alignment horizontal="right" vertical="center"/>
    </xf>
    <xf numFmtId="180" fontId="19" fillId="0" borderId="35" xfId="0" applyNumberFormat="1" applyFont="1" applyFill="1" applyBorder="1" applyAlignment="1">
      <alignment horizontal="right" vertical="center"/>
    </xf>
    <xf numFmtId="180" fontId="19" fillId="0" borderId="34" xfId="0" applyNumberFormat="1" applyFont="1" applyFill="1" applyBorder="1" applyAlignment="1">
      <alignment horizontal="right" vertical="center"/>
    </xf>
    <xf numFmtId="180" fontId="19" fillId="0" borderId="11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/>
    </xf>
    <xf numFmtId="3" fontId="19" fillId="0" borderId="12" xfId="0" applyNumberFormat="1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3" fontId="19" fillId="0" borderId="12" xfId="0" applyNumberFormat="1" applyFont="1" applyBorder="1" applyAlignment="1">
      <alignment horizontal="right" vertical="center"/>
    </xf>
    <xf numFmtId="3" fontId="27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13" xfId="0" applyFont="1" applyFill="1" applyBorder="1" applyAlignment="1">
      <alignment horizontal="left" vertical="center"/>
    </xf>
    <xf numFmtId="177" fontId="19" fillId="0" borderId="17" xfId="83" applyFont="1" applyFill="1" applyBorder="1" applyAlignment="1" applyProtection="1">
      <alignment horizontal="center" vertical="center" wrapText="1"/>
    </xf>
    <xf numFmtId="177" fontId="19" fillId="0" borderId="19" xfId="83" applyFont="1" applyFill="1" applyBorder="1" applyAlignment="1" applyProtection="1">
      <alignment horizontal="center" vertical="center" wrapText="1"/>
    </xf>
    <xf numFmtId="177" fontId="19" fillId="0" borderId="10" xfId="83" applyFont="1" applyFill="1" applyBorder="1" applyAlignment="1" applyProtection="1">
      <alignment horizontal="center" vertical="center" wrapText="1"/>
    </xf>
    <xf numFmtId="3" fontId="19" fillId="0" borderId="16" xfId="0" applyNumberFormat="1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180" fontId="19" fillId="0" borderId="50" xfId="0" applyNumberFormat="1" applyFont="1" applyFill="1" applyBorder="1" applyAlignment="1">
      <alignment horizontal="right" vertical="center"/>
    </xf>
    <xf numFmtId="0" fontId="19" fillId="0" borderId="51" xfId="0" applyFont="1" applyFill="1" applyBorder="1" applyAlignment="1">
      <alignment horizontal="center" vertical="center" wrapText="1"/>
    </xf>
    <xf numFmtId="180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center" vertical="center" wrapText="1"/>
    </xf>
    <xf numFmtId="180" fontId="19" fillId="0" borderId="0" xfId="81" quotePrefix="1" applyNumberFormat="1" applyFont="1" applyFill="1" applyBorder="1" applyAlignment="1">
      <alignment horizontal="right" vertical="center"/>
    </xf>
    <xf numFmtId="180" fontId="19" fillId="0" borderId="0" xfId="81" applyNumberFormat="1" applyFont="1" applyFill="1" applyBorder="1" applyAlignment="1">
      <alignment horizontal="right" vertical="center"/>
    </xf>
    <xf numFmtId="180" fontId="19" fillId="0" borderId="52" xfId="81" applyNumberFormat="1" applyFont="1" applyFill="1" applyBorder="1" applyAlignment="1">
      <alignment horizontal="right" vertical="center"/>
    </xf>
    <xf numFmtId="177" fontId="19" fillId="0" borderId="50" xfId="83" applyFont="1" applyFill="1" applyBorder="1" applyAlignment="1">
      <alignment horizontal="center" vertical="center" wrapText="1"/>
    </xf>
    <xf numFmtId="177" fontId="19" fillId="0" borderId="54" xfId="83" applyFont="1" applyFill="1" applyBorder="1" applyAlignment="1">
      <alignment horizontal="center" vertical="center" wrapText="1"/>
    </xf>
    <xf numFmtId="177" fontId="19" fillId="0" borderId="55" xfId="83" applyFont="1" applyFill="1" applyBorder="1" applyAlignment="1">
      <alignment horizontal="center" vertical="center" wrapText="1"/>
    </xf>
    <xf numFmtId="3" fontId="19" fillId="0" borderId="54" xfId="0" applyNumberFormat="1" applyFont="1" applyFill="1" applyBorder="1" applyAlignment="1">
      <alignment horizontal="center" vertical="center" wrapText="1"/>
    </xf>
    <xf numFmtId="3" fontId="19" fillId="0" borderId="57" xfId="0" applyNumberFormat="1" applyFont="1" applyFill="1" applyBorder="1" applyAlignment="1">
      <alignment horizontal="center" vertical="center"/>
    </xf>
    <xf numFmtId="3" fontId="19" fillId="0" borderId="58" xfId="0" applyNumberFormat="1" applyFont="1" applyFill="1" applyBorder="1" applyAlignment="1">
      <alignment horizontal="center" vertical="center"/>
    </xf>
    <xf numFmtId="3" fontId="19" fillId="0" borderId="59" xfId="0" applyNumberFormat="1" applyFont="1" applyFill="1" applyBorder="1" applyAlignment="1">
      <alignment horizontal="center" vertical="center"/>
    </xf>
    <xf numFmtId="3" fontId="19" fillId="0" borderId="58" xfId="0" quotePrefix="1" applyNumberFormat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 justifyLastLine="1"/>
    </xf>
    <xf numFmtId="0" fontId="19" fillId="0" borderId="12" xfId="0" applyFont="1" applyFill="1" applyBorder="1" applyAlignment="1">
      <alignment horizontal="right" vertical="center"/>
    </xf>
    <xf numFmtId="180" fontId="19" fillId="0" borderId="17" xfId="0" applyNumberFormat="1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vertical="center"/>
    </xf>
    <xf numFmtId="180" fontId="19" fillId="0" borderId="17" xfId="81" applyNumberFormat="1" applyFont="1" applyFill="1" applyBorder="1" applyAlignment="1" applyProtection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7" fontId="19" fillId="25" borderId="0" xfId="0" applyNumberFormat="1" applyFont="1" applyFill="1" applyAlignment="1">
      <alignment vertical="center"/>
    </xf>
    <xf numFmtId="177" fontId="19" fillId="0" borderId="0" xfId="81" applyNumberFormat="1" applyFont="1" applyFill="1" applyBorder="1" applyAlignment="1" applyProtection="1">
      <alignment horizontal="right" vertical="center"/>
    </xf>
    <xf numFmtId="177" fontId="19" fillId="0" borderId="39" xfId="81" applyNumberFormat="1" applyFont="1" applyFill="1" applyBorder="1" applyAlignment="1" applyProtection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80" fontId="19" fillId="25" borderId="0" xfId="0" applyNumberFormat="1" applyFont="1" applyFill="1" applyAlignment="1">
      <alignment vertical="center"/>
    </xf>
    <xf numFmtId="177" fontId="19" fillId="0" borderId="13" xfId="81" applyNumberFormat="1" applyFont="1" applyFill="1" applyBorder="1" applyAlignment="1" applyProtection="1">
      <alignment horizontal="right" vertical="center"/>
    </xf>
    <xf numFmtId="177" fontId="19" fillId="0" borderId="16" xfId="81" applyNumberFormat="1" applyFont="1" applyFill="1" applyBorder="1" applyAlignment="1" applyProtection="1">
      <alignment horizontal="right" vertical="center"/>
    </xf>
    <xf numFmtId="177" fontId="19" fillId="0" borderId="0" xfId="0" applyNumberFormat="1" applyFont="1" applyAlignment="1">
      <alignment vertical="center"/>
    </xf>
    <xf numFmtId="180" fontId="19" fillId="0" borderId="0" xfId="0" applyNumberFormat="1" applyFont="1" applyBorder="1" applyAlignment="1">
      <alignment vertical="center"/>
    </xf>
    <xf numFmtId="0" fontId="24" fillId="24" borderId="0" xfId="0" applyFont="1" applyFill="1" applyAlignment="1">
      <alignment vertical="center"/>
    </xf>
    <xf numFmtId="0" fontId="24" fillId="24" borderId="0" xfId="0" applyNumberFormat="1" applyFont="1" applyFill="1" applyAlignment="1">
      <alignment vertical="center"/>
    </xf>
    <xf numFmtId="180" fontId="31" fillId="24" borderId="0" xfId="0" applyNumberFormat="1" applyFont="1" applyFill="1" applyAlignment="1">
      <alignment vertical="center"/>
    </xf>
    <xf numFmtId="180" fontId="24" fillId="24" borderId="0" xfId="0" applyNumberFormat="1" applyFont="1" applyFill="1" applyAlignment="1">
      <alignment vertical="center"/>
    </xf>
    <xf numFmtId="0" fontId="31" fillId="24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horizontal="justify" vertical="center"/>
    </xf>
    <xf numFmtId="0" fontId="31" fillId="0" borderId="0" xfId="0" applyNumberFormat="1" applyFont="1" applyFill="1" applyAlignment="1" applyProtection="1">
      <alignment vertical="center"/>
    </xf>
    <xf numFmtId="0" fontId="24" fillId="0" borderId="0" xfId="0" applyNumberFormat="1" applyFont="1" applyFill="1" applyAlignment="1" applyProtection="1">
      <alignment vertical="center"/>
    </xf>
    <xf numFmtId="0" fontId="19" fillId="26" borderId="0" xfId="0" applyFont="1" applyFill="1" applyAlignment="1">
      <alignment vertical="center"/>
    </xf>
    <xf numFmtId="3" fontId="19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12" xfId="0" applyNumberFormat="1" applyFont="1" applyFill="1" applyBorder="1" applyAlignment="1" applyProtection="1">
      <alignment horizontal="right" vertical="center"/>
      <protection locked="0"/>
    </xf>
    <xf numFmtId="180" fontId="19" fillId="0" borderId="12" xfId="0" applyNumberFormat="1" applyFont="1" applyFill="1" applyBorder="1" applyAlignment="1" applyProtection="1">
      <alignment horizontal="right" vertical="center"/>
      <protection locked="0"/>
    </xf>
    <xf numFmtId="180" fontId="19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9" fillId="27" borderId="0" xfId="0" applyFont="1" applyFill="1" applyAlignment="1">
      <alignment vertical="center"/>
    </xf>
    <xf numFmtId="3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0" xfId="0" applyNumberFormat="1" applyFont="1" applyFill="1" applyBorder="1" applyAlignment="1" applyProtection="1">
      <alignment horizontal="right" vertical="center"/>
      <protection locked="0"/>
    </xf>
    <xf numFmtId="180" fontId="19" fillId="0" borderId="0" xfId="0" applyNumberFormat="1" applyFont="1" applyFill="1" applyBorder="1" applyAlignment="1" applyProtection="1">
      <alignment horizontal="right" vertical="center"/>
      <protection locked="0"/>
    </xf>
    <xf numFmtId="180" fontId="19" fillId="0" borderId="39" xfId="0" applyNumberFormat="1" applyFont="1" applyFill="1" applyBorder="1" applyAlignment="1" applyProtection="1">
      <alignment horizontal="right" vertical="center" wrapText="1"/>
      <protection locked="0"/>
    </xf>
    <xf numFmtId="0" fontId="19" fillId="28" borderId="0" xfId="0" applyFont="1" applyFill="1" applyAlignment="1">
      <alignment vertical="center"/>
    </xf>
    <xf numFmtId="0" fontId="19" fillId="29" borderId="0" xfId="0" applyFont="1" applyFill="1" applyAlignment="1">
      <alignment vertical="center"/>
    </xf>
    <xf numFmtId="0" fontId="19" fillId="30" borderId="0" xfId="0" applyFont="1" applyFill="1" applyAlignment="1">
      <alignment vertical="center"/>
    </xf>
    <xf numFmtId="0" fontId="19" fillId="31" borderId="0" xfId="0" applyFont="1" applyFill="1" applyAlignment="1">
      <alignment vertical="center"/>
    </xf>
    <xf numFmtId="0" fontId="19" fillId="24" borderId="0" xfId="0" applyFont="1" applyFill="1" applyAlignment="1">
      <alignment vertical="center"/>
    </xf>
    <xf numFmtId="180" fontId="19" fillId="0" borderId="0" xfId="0" applyNumberFormat="1" applyFont="1" applyFill="1" applyBorder="1" applyAlignment="1" applyProtection="1">
      <alignment horizontal="right" vertical="center"/>
    </xf>
    <xf numFmtId="180" fontId="19" fillId="0" borderId="39" xfId="0" applyNumberFormat="1" applyFont="1" applyFill="1" applyBorder="1" applyAlignment="1" applyProtection="1">
      <alignment horizontal="right" vertical="center"/>
    </xf>
    <xf numFmtId="180" fontId="19" fillId="0" borderId="13" xfId="0" applyNumberFormat="1" applyFont="1" applyFill="1" applyBorder="1" applyAlignment="1" applyProtection="1">
      <alignment horizontal="right" vertical="center"/>
    </xf>
    <xf numFmtId="180" fontId="19" fillId="0" borderId="13" xfId="0" applyNumberFormat="1" applyFont="1" applyFill="1" applyBorder="1" applyAlignment="1">
      <alignment vertical="center"/>
    </xf>
    <xf numFmtId="180" fontId="19" fillId="0" borderId="16" xfId="0" applyNumberFormat="1" applyFont="1" applyFill="1" applyBorder="1" applyAlignment="1" applyProtection="1">
      <alignment horizontal="right" vertical="center"/>
    </xf>
    <xf numFmtId="0" fontId="19" fillId="0" borderId="43" xfId="0" applyNumberFormat="1" applyFont="1" applyFill="1" applyBorder="1" applyAlignment="1" applyProtection="1">
      <alignment horizontal="left" vertical="center" wrapText="1"/>
    </xf>
    <xf numFmtId="3" fontId="19" fillId="0" borderId="10" xfId="0" applyNumberFormat="1" applyFont="1" applyFill="1" applyBorder="1" applyAlignment="1" applyProtection="1">
      <alignment horizontal="center" vertical="center"/>
      <protection locked="0"/>
    </xf>
    <xf numFmtId="3" fontId="19" fillId="0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 applyProtection="1">
      <alignment horizontal="justify" vertical="center"/>
      <protection locked="0"/>
    </xf>
    <xf numFmtId="180" fontId="19" fillId="24" borderId="0" xfId="0" applyNumberFormat="1" applyFont="1" applyFill="1" applyAlignment="1" applyProtection="1">
      <alignment vertical="center"/>
      <protection locked="0"/>
    </xf>
    <xf numFmtId="0" fontId="19" fillId="0" borderId="36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3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3" xfId="0" applyFont="1" applyFill="1" applyBorder="1" applyAlignment="1" applyProtection="1">
      <alignment horizontal="center" vertical="center"/>
      <protection locked="0"/>
    </xf>
    <xf numFmtId="0" fontId="19" fillId="0" borderId="62" xfId="0" applyFont="1" applyFill="1" applyBorder="1" applyAlignment="1" applyProtection="1">
      <alignment horizontal="left" vertical="center"/>
      <protection locked="0"/>
    </xf>
    <xf numFmtId="0" fontId="19" fillId="0" borderId="25" xfId="0" applyFont="1" applyFill="1" applyBorder="1" applyAlignment="1" applyProtection="1">
      <alignment horizontal="left" vertical="center"/>
      <protection locked="0"/>
    </xf>
    <xf numFmtId="180" fontId="19" fillId="0" borderId="63" xfId="0" applyNumberFormat="1" applyFont="1" applyFill="1" applyBorder="1" applyAlignment="1" applyProtection="1">
      <alignment horizontal="right" vertical="center"/>
    </xf>
    <xf numFmtId="180" fontId="19" fillId="0" borderId="63" xfId="0" applyNumberFormat="1" applyFont="1" applyFill="1" applyBorder="1" applyAlignment="1">
      <alignment vertical="center"/>
    </xf>
    <xf numFmtId="0" fontId="19" fillId="0" borderId="63" xfId="0" applyNumberFormat="1" applyFont="1" applyFill="1" applyBorder="1" applyAlignment="1" applyProtection="1">
      <alignment horizontal="left" vertical="center" wrapText="1"/>
    </xf>
    <xf numFmtId="0" fontId="19" fillId="0" borderId="63" xfId="0" applyNumberFormat="1" applyFont="1" applyFill="1" applyBorder="1" applyAlignment="1">
      <alignment vertical="center" wrapText="1"/>
    </xf>
    <xf numFmtId="0" fontId="19" fillId="24" borderId="0" xfId="0" applyFont="1" applyFill="1" applyAlignment="1" applyProtection="1">
      <alignment vertical="center"/>
      <protection locked="0"/>
    </xf>
    <xf numFmtId="180" fontId="19" fillId="0" borderId="52" xfId="0" applyNumberFormat="1" applyFont="1" applyFill="1" applyBorder="1" applyAlignment="1" applyProtection="1">
      <alignment horizontal="right" vertical="center"/>
    </xf>
    <xf numFmtId="0" fontId="19" fillId="0" borderId="53" xfId="0" applyNumberFormat="1" applyFont="1" applyFill="1" applyBorder="1" applyAlignment="1" applyProtection="1">
      <alignment horizontal="left" vertical="center" wrapText="1"/>
    </xf>
    <xf numFmtId="180" fontId="19" fillId="0" borderId="57" xfId="0" applyNumberFormat="1" applyFont="1" applyFill="1" applyBorder="1" applyAlignment="1" applyProtection="1">
      <alignment horizontal="right" vertical="center"/>
    </xf>
    <xf numFmtId="0" fontId="19" fillId="0" borderId="64" xfId="0" applyNumberFormat="1" applyFont="1" applyFill="1" applyBorder="1" applyAlignment="1" applyProtection="1">
      <alignment horizontal="left" vertical="center" wrapText="1"/>
    </xf>
    <xf numFmtId="3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65" xfId="0" applyNumberFormat="1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24" fillId="0" borderId="0" xfId="0" applyNumberFormat="1" applyFont="1" applyFill="1" applyBorder="1" applyAlignment="1">
      <alignment horizontal="right" vertical="center"/>
    </xf>
    <xf numFmtId="0" fontId="24" fillId="0" borderId="12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>
      <alignment horizontal="left" vertical="center"/>
    </xf>
    <xf numFmtId="0" fontId="19" fillId="24" borderId="0" xfId="0" applyFont="1" applyFill="1" applyAlignment="1">
      <alignment horizontal="justify" vertical="center"/>
    </xf>
    <xf numFmtId="180" fontId="24" fillId="0" borderId="0" xfId="0" applyNumberFormat="1" applyFont="1" applyFill="1" applyAlignment="1">
      <alignment vertical="center"/>
    </xf>
    <xf numFmtId="0" fontId="26" fillId="0" borderId="0" xfId="0" applyFont="1" applyFill="1" applyAlignment="1" applyProtection="1">
      <alignment vertical="center"/>
      <protection locked="0"/>
    </xf>
    <xf numFmtId="180" fontId="26" fillId="0" borderId="0" xfId="0" applyNumberFormat="1" applyFont="1" applyFill="1" applyBorder="1" applyAlignment="1" applyProtection="1">
      <alignment horizontal="right" vertical="center"/>
    </xf>
    <xf numFmtId="180" fontId="26" fillId="0" borderId="0" xfId="0" applyNumberFormat="1" applyFont="1" applyFill="1" applyBorder="1" applyAlignment="1">
      <alignment horizontal="right" vertical="center"/>
    </xf>
    <xf numFmtId="180" fontId="26" fillId="0" borderId="0" xfId="0" applyNumberFormat="1" applyFont="1" applyFill="1" applyBorder="1" applyAlignment="1">
      <alignment vertical="center"/>
    </xf>
    <xf numFmtId="189" fontId="26" fillId="0" borderId="0" xfId="0" applyNumberFormat="1" applyFont="1" applyFill="1" applyAlignment="1">
      <alignment vertical="center"/>
    </xf>
    <xf numFmtId="180" fontId="26" fillId="0" borderId="0" xfId="0" applyNumberFormat="1" applyFont="1" applyFill="1" applyAlignment="1" applyProtection="1">
      <alignment vertical="center"/>
      <protection locked="0"/>
    </xf>
    <xf numFmtId="0" fontId="24" fillId="0" borderId="0" xfId="83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48" fillId="0" borderId="0" xfId="0" applyNumberFormat="1" applyFont="1" applyFill="1" applyBorder="1" applyAlignment="1">
      <alignment vertical="center"/>
    </xf>
    <xf numFmtId="0" fontId="31" fillId="24" borderId="0" xfId="0" applyFont="1" applyFill="1" applyAlignment="1">
      <alignment vertical="center"/>
    </xf>
    <xf numFmtId="189" fontId="24" fillId="24" borderId="0" xfId="0" applyNumberFormat="1" applyFont="1" applyFill="1" applyAlignment="1">
      <alignment vertical="center"/>
    </xf>
    <xf numFmtId="180" fontId="19" fillId="0" borderId="12" xfId="0" applyNumberFormat="1" applyFont="1" applyFill="1" applyBorder="1" applyAlignment="1" applyProtection="1">
      <alignment horizontal="right" vertical="center"/>
    </xf>
    <xf numFmtId="0" fontId="24" fillId="0" borderId="40" xfId="0" applyNumberFormat="1" applyFont="1" applyFill="1" applyBorder="1" applyAlignment="1" applyProtection="1">
      <alignment horizontal="left" vertical="center" wrapText="1"/>
    </xf>
    <xf numFmtId="0" fontId="24" fillId="0" borderId="24" xfId="0" applyNumberFormat="1" applyFont="1" applyFill="1" applyBorder="1" applyAlignment="1" applyProtection="1">
      <alignment horizontal="left" vertical="center" wrapText="1"/>
    </xf>
    <xf numFmtId="180" fontId="24" fillId="0" borderId="0" xfId="0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 applyProtection="1">
      <alignment horizontal="right" vertical="center"/>
    </xf>
    <xf numFmtId="180" fontId="24" fillId="0" borderId="39" xfId="0" applyNumberFormat="1" applyFont="1" applyFill="1" applyBorder="1" applyAlignment="1" applyProtection="1">
      <alignment horizontal="right" vertical="center"/>
    </xf>
    <xf numFmtId="180" fontId="24" fillId="0" borderId="0" xfId="0" applyNumberFormat="1" applyFont="1" applyFill="1" applyAlignment="1">
      <alignment horizontal="right" vertical="center"/>
    </xf>
    <xf numFmtId="0" fontId="19" fillId="0" borderId="0" xfId="0" applyFont="1" applyBorder="1" applyAlignment="1">
      <alignment horizontal="center"/>
    </xf>
    <xf numFmtId="188" fontId="24" fillId="24" borderId="0" xfId="0" applyNumberFormat="1" applyFont="1" applyFill="1" applyBorder="1" applyAlignment="1">
      <alignment horizontal="center" vertical="center"/>
    </xf>
    <xf numFmtId="3" fontId="19" fillId="24" borderId="0" xfId="0" applyNumberFormat="1" applyFont="1" applyFill="1" applyAlignment="1">
      <alignment horizontal="justify" vertical="center"/>
    </xf>
    <xf numFmtId="0" fontId="24" fillId="32" borderId="0" xfId="0" applyFont="1" applyFill="1" applyAlignment="1">
      <alignment vertical="center"/>
    </xf>
    <xf numFmtId="0" fontId="19" fillId="0" borderId="17" xfId="0" applyFont="1" applyFill="1" applyBorder="1" applyAlignment="1" applyProtection="1">
      <alignment horizontal="center"/>
      <protection locked="0"/>
    </xf>
    <xf numFmtId="3" fontId="19" fillId="0" borderId="19" xfId="0" applyNumberFormat="1" applyFont="1" applyFill="1" applyBorder="1" applyAlignment="1" applyProtection="1">
      <alignment horizontal="center"/>
      <protection locked="0"/>
    </xf>
    <xf numFmtId="3" fontId="19" fillId="0" borderId="10" xfId="0" applyNumberFormat="1" applyFont="1" applyFill="1" applyBorder="1" applyAlignment="1" applyProtection="1">
      <alignment horizontal="center"/>
      <protection locked="0"/>
    </xf>
    <xf numFmtId="0" fontId="19" fillId="0" borderId="29" xfId="0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Fill="1"/>
    <xf numFmtId="0" fontId="19" fillId="0" borderId="0" xfId="0" applyFont="1" applyFill="1"/>
    <xf numFmtId="0" fontId="19" fillId="0" borderId="0" xfId="0" applyNumberFormat="1" applyFont="1" applyFill="1"/>
    <xf numFmtId="0" fontId="24" fillId="0" borderId="0" xfId="0" applyFont="1" applyFill="1" applyBorder="1"/>
    <xf numFmtId="0" fontId="19" fillId="0" borderId="0" xfId="0" applyNumberFormat="1" applyFont="1" applyFill="1" applyBorder="1"/>
    <xf numFmtId="0" fontId="29" fillId="0" borderId="0" xfId="0" applyFont="1" applyFill="1" applyBorder="1" applyAlignment="1">
      <alignment vertical="top"/>
    </xf>
    <xf numFmtId="189" fontId="30" fillId="0" borderId="0" xfId="0" applyNumberFormat="1" applyFont="1" applyFill="1" applyAlignment="1"/>
    <xf numFmtId="177" fontId="27" fillId="0" borderId="12" xfId="78" applyNumberFormat="1" applyFont="1" applyFill="1" applyBorder="1" applyAlignment="1">
      <alignment horizontal="right" vertical="center"/>
    </xf>
    <xf numFmtId="177" fontId="27" fillId="0" borderId="12" xfId="0" applyNumberFormat="1" applyFont="1" applyFill="1" applyBorder="1" applyAlignment="1" applyProtection="1">
      <alignment horizontal="right" vertical="center"/>
    </xf>
    <xf numFmtId="177" fontId="27" fillId="0" borderId="35" xfId="0" applyNumberFormat="1" applyFont="1" applyFill="1" applyBorder="1" applyAlignment="1" applyProtection="1">
      <alignment horizontal="right" vertical="center"/>
    </xf>
    <xf numFmtId="177" fontId="27" fillId="0" borderId="17" xfId="78" applyNumberFormat="1" applyFont="1" applyFill="1" applyBorder="1" applyAlignment="1">
      <alignment horizontal="right" vertical="center"/>
    </xf>
    <xf numFmtId="0" fontId="29" fillId="0" borderId="0" xfId="0" applyFont="1" applyFill="1"/>
    <xf numFmtId="177" fontId="27" fillId="0" borderId="0" xfId="78" applyNumberFormat="1" applyFont="1" applyFill="1" applyBorder="1" applyAlignment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78" applyNumberFormat="1" applyFont="1" applyFill="1" applyAlignment="1">
      <alignment horizontal="right" vertical="center"/>
    </xf>
    <xf numFmtId="0" fontId="30" fillId="0" borderId="0" xfId="0" applyFont="1" applyFill="1" applyAlignment="1"/>
    <xf numFmtId="0" fontId="29" fillId="0" borderId="0" xfId="0" applyFont="1" applyFill="1" applyAlignment="1">
      <alignment vertical="top"/>
    </xf>
    <xf numFmtId="189" fontId="29" fillId="0" borderId="0" xfId="0" applyNumberFormat="1" applyFont="1" applyFill="1" applyAlignment="1">
      <alignment vertical="top"/>
    </xf>
    <xf numFmtId="189" fontId="29" fillId="0" borderId="0" xfId="0" applyNumberFormat="1" applyFont="1" applyFill="1" applyAlignment="1"/>
    <xf numFmtId="0" fontId="29" fillId="0" borderId="0" xfId="78" applyFont="1" applyFill="1">
      <alignment vertical="center"/>
    </xf>
    <xf numFmtId="3" fontId="27" fillId="0" borderId="12" xfId="0" applyNumberFormat="1" applyFont="1" applyFill="1" applyBorder="1" applyAlignment="1">
      <alignment horizontal="right" vertical="center"/>
    </xf>
    <xf numFmtId="0" fontId="31" fillId="0" borderId="12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0" xfId="83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>
      <alignment vertical="center"/>
    </xf>
    <xf numFmtId="0" fontId="51" fillId="0" borderId="0" xfId="0" applyNumberFormat="1" applyFont="1" applyFill="1" applyBorder="1" applyAlignment="1">
      <alignment vertical="center"/>
    </xf>
    <xf numFmtId="188" fontId="31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right" vertical="center"/>
    </xf>
    <xf numFmtId="188" fontId="31" fillId="0" borderId="0" xfId="0" applyNumberFormat="1" applyFont="1" applyFill="1" applyAlignment="1">
      <alignment vertical="center"/>
    </xf>
    <xf numFmtId="0" fontId="27" fillId="0" borderId="0" xfId="0" applyNumberFormat="1" applyFont="1" applyFill="1" applyBorder="1" applyAlignment="1">
      <alignment horizontal="right" vertical="center"/>
    </xf>
    <xf numFmtId="0" fontId="52" fillId="0" borderId="12" xfId="0" applyNumberFormat="1" applyFont="1" applyFill="1" applyBorder="1" applyAlignment="1">
      <alignment horizontal="center" vertical="center"/>
    </xf>
    <xf numFmtId="0" fontId="27" fillId="0" borderId="12" xfId="0" applyNumberFormat="1" applyFont="1" applyFill="1" applyBorder="1" applyAlignment="1" applyProtection="1">
      <alignment horizontal="right" vertical="center"/>
    </xf>
    <xf numFmtId="0" fontId="27" fillId="0" borderId="0" xfId="0" applyNumberFormat="1" applyFont="1" applyFill="1" applyBorder="1" applyAlignment="1">
      <alignment horizontal="left" vertical="center"/>
    </xf>
    <xf numFmtId="177" fontId="27" fillId="0" borderId="12" xfId="0" applyNumberFormat="1" applyFont="1" applyFill="1" applyBorder="1" applyAlignment="1">
      <alignment horizontal="right" vertical="center"/>
    </xf>
    <xf numFmtId="177" fontId="27" fillId="0" borderId="17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>
      <alignment horizontal="right" vertical="center"/>
    </xf>
    <xf numFmtId="177" fontId="27" fillId="0" borderId="39" xfId="0" applyNumberFormat="1" applyFont="1" applyFill="1" applyBorder="1" applyAlignment="1" applyProtection="1">
      <alignment horizontal="right" vertical="center"/>
    </xf>
    <xf numFmtId="177" fontId="27" fillId="0" borderId="13" xfId="0" applyNumberFormat="1" applyFont="1" applyFill="1" applyBorder="1" applyAlignment="1" applyProtection="1">
      <alignment horizontal="right" vertical="center"/>
    </xf>
    <xf numFmtId="177" fontId="27" fillId="0" borderId="16" xfId="0" applyNumberFormat="1" applyFont="1" applyFill="1" applyBorder="1" applyAlignment="1" applyProtection="1">
      <alignment horizontal="right" vertical="center"/>
    </xf>
    <xf numFmtId="49" fontId="19" fillId="0" borderId="20" xfId="0" applyNumberFormat="1" applyFont="1" applyFill="1" applyBorder="1" applyAlignment="1">
      <alignment horizontal="center" vertical="center" wrapText="1"/>
    </xf>
    <xf numFmtId="49" fontId="19" fillId="0" borderId="40" xfId="0" applyNumberFormat="1" applyFont="1" applyFill="1" applyBorder="1" applyAlignment="1">
      <alignment horizontal="center" vertical="center" wrapText="1"/>
    </xf>
    <xf numFmtId="49" fontId="19" fillId="0" borderId="33" xfId="0" applyNumberFormat="1" applyFont="1" applyFill="1" applyBorder="1" applyAlignment="1">
      <alignment horizontal="center" vertical="center" wrapText="1"/>
    </xf>
    <xf numFmtId="49" fontId="24" fillId="0" borderId="33" xfId="0" applyNumberFormat="1" applyFont="1" applyFill="1" applyBorder="1" applyAlignment="1">
      <alignment horizontal="center" vertical="center" wrapText="1"/>
    </xf>
    <xf numFmtId="49" fontId="24" fillId="0" borderId="31" xfId="0" applyNumberFormat="1" applyFont="1" applyFill="1" applyBorder="1" applyAlignment="1">
      <alignment horizontal="center" vertical="center" wrapText="1"/>
    </xf>
    <xf numFmtId="49" fontId="19" fillId="0" borderId="49" xfId="0" applyNumberFormat="1" applyFont="1" applyFill="1" applyBorder="1" applyAlignment="1">
      <alignment horizontal="center" vertical="center" wrapText="1"/>
    </xf>
    <xf numFmtId="0" fontId="19" fillId="0" borderId="24" xfId="0" applyNumberFormat="1" applyFont="1" applyFill="1" applyBorder="1" applyAlignment="1">
      <alignment horizontal="left" vertical="center" wrapText="1"/>
    </xf>
    <xf numFmtId="3" fontId="19" fillId="0" borderId="39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24" fillId="24" borderId="0" xfId="0" applyNumberFormat="1" applyFont="1" applyFill="1" applyAlignment="1">
      <alignment vertical="center"/>
    </xf>
    <xf numFmtId="180" fontId="19" fillId="0" borderId="39" xfId="83" applyNumberFormat="1" applyFont="1" applyFill="1" applyBorder="1" applyAlignment="1" applyProtection="1">
      <alignment horizontal="right" vertical="center"/>
    </xf>
    <xf numFmtId="180" fontId="19" fillId="0" borderId="0" xfId="83" applyNumberFormat="1" applyFont="1" applyFill="1" applyBorder="1" applyAlignment="1" applyProtection="1">
      <alignment horizontal="right" vertical="center"/>
    </xf>
    <xf numFmtId="180" fontId="24" fillId="0" borderId="0" xfId="83" applyNumberFormat="1" applyFont="1" applyFill="1" applyBorder="1" applyAlignment="1" applyProtection="1">
      <alignment horizontal="right" vertical="center"/>
    </xf>
    <xf numFmtId="0" fontId="19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180" fontId="19" fillId="0" borderId="35" xfId="83" applyNumberFormat="1" applyFont="1" applyFill="1" applyBorder="1" applyAlignment="1" applyProtection="1">
      <alignment horizontal="right" vertical="center"/>
    </xf>
    <xf numFmtId="0" fontId="19" fillId="0" borderId="63" xfId="0" applyNumberFormat="1" applyFont="1" applyFill="1" applyBorder="1" applyAlignment="1">
      <alignment horizontal="justify" vertical="center"/>
    </xf>
    <xf numFmtId="0" fontId="19" fillId="0" borderId="63" xfId="0" applyNumberFormat="1" applyFont="1" applyFill="1" applyBorder="1" applyAlignment="1">
      <alignment vertical="center"/>
    </xf>
    <xf numFmtId="0" fontId="24" fillId="0" borderId="63" xfId="0" applyNumberFormat="1" applyFont="1" applyFill="1" applyBorder="1" applyAlignment="1">
      <alignment vertical="center"/>
    </xf>
    <xf numFmtId="0" fontId="37" fillId="24" borderId="0" xfId="0" applyFont="1" applyFill="1" applyAlignment="1">
      <alignment vertical="center"/>
    </xf>
    <xf numFmtId="182" fontId="19" fillId="24" borderId="0" xfId="83" applyNumberFormat="1" applyFont="1" applyFill="1" applyBorder="1" applyAlignment="1" applyProtection="1">
      <alignment horizontal="right" vertical="center"/>
    </xf>
    <xf numFmtId="182" fontId="24" fillId="24" borderId="0" xfId="83" applyNumberFormat="1" applyFont="1" applyFill="1" applyBorder="1" applyAlignment="1" applyProtection="1">
      <alignment horizontal="right" vertical="center"/>
    </xf>
    <xf numFmtId="182" fontId="19" fillId="0" borderId="0" xfId="79" applyNumberFormat="1" applyFont="1" applyAlignment="1">
      <alignment horizontal="right" vertical="center"/>
    </xf>
    <xf numFmtId="182" fontId="24" fillId="0" borderId="0" xfId="79" applyNumberFormat="1" applyFont="1" applyAlignment="1">
      <alignment horizontal="right" vertical="center"/>
    </xf>
    <xf numFmtId="182" fontId="19" fillId="0" borderId="0" xfId="79" applyNumberFormat="1" applyFont="1" applyBorder="1" applyAlignment="1">
      <alignment horizontal="right" vertical="center"/>
    </xf>
    <xf numFmtId="182" fontId="24" fillId="0" borderId="0" xfId="79" applyNumberFormat="1" applyFont="1" applyBorder="1" applyAlignment="1">
      <alignment horizontal="right" vertical="center"/>
    </xf>
    <xf numFmtId="3" fontId="19" fillId="0" borderId="66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54" fillId="0" borderId="0" xfId="0" applyNumberFormat="1" applyFont="1" applyFill="1" applyAlignment="1">
      <alignment vertical="center"/>
    </xf>
    <xf numFmtId="0" fontId="54" fillId="24" borderId="0" xfId="0" applyNumberFormat="1" applyFont="1" applyFill="1" applyAlignment="1">
      <alignment vertical="center"/>
    </xf>
    <xf numFmtId="0" fontId="19" fillId="0" borderId="63" xfId="0" applyNumberFormat="1" applyFont="1" applyFill="1" applyBorder="1" applyAlignment="1" applyProtection="1">
      <alignment vertical="center"/>
    </xf>
    <xf numFmtId="0" fontId="54" fillId="0" borderId="0" xfId="0" applyNumberFormat="1" applyFont="1" applyFill="1"/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9" fillId="0" borderId="26" xfId="0" applyFont="1" applyFill="1" applyBorder="1" applyAlignment="1" applyProtection="1">
      <alignment horizontal="left" vertical="center"/>
      <protection locked="0"/>
    </xf>
    <xf numFmtId="0" fontId="19" fillId="0" borderId="15" xfId="0" applyNumberFormat="1" applyFont="1" applyFill="1" applyBorder="1" applyAlignment="1" applyProtection="1">
      <alignment horizontal="left" vertical="center" wrapText="1"/>
    </xf>
    <xf numFmtId="0" fontId="19" fillId="0" borderId="36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19" fillId="0" borderId="3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77" fontId="19" fillId="0" borderId="17" xfId="81" applyNumberFormat="1" applyFont="1" applyFill="1" applyBorder="1" applyAlignment="1" applyProtection="1">
      <alignment horizontal="right" vertical="center"/>
    </xf>
    <xf numFmtId="177" fontId="19" fillId="0" borderId="12" xfId="81" applyNumberFormat="1" applyFont="1" applyFill="1" applyBorder="1" applyAlignment="1" applyProtection="1">
      <alignment horizontal="right" vertical="center"/>
    </xf>
    <xf numFmtId="0" fontId="19" fillId="0" borderId="36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 applyProtection="1">
      <alignment wrapText="1"/>
      <protection locked="0"/>
    </xf>
    <xf numFmtId="0" fontId="19" fillId="24" borderId="67" xfId="0" applyFont="1" applyFill="1" applyBorder="1" applyAlignment="1" applyProtection="1">
      <alignment vertical="center"/>
      <protection locked="0"/>
    </xf>
    <xf numFmtId="0" fontId="19" fillId="0" borderId="45" xfId="0" applyNumberFormat="1" applyFont="1" applyFill="1" applyBorder="1" applyAlignment="1" applyProtection="1">
      <alignment horizontal="left" vertical="center" wrapText="1"/>
    </xf>
    <xf numFmtId="180" fontId="19" fillId="0" borderId="35" xfId="0" applyNumberFormat="1" applyFont="1" applyFill="1" applyBorder="1" applyAlignment="1" applyProtection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wrapText="1"/>
      <protection locked="0"/>
    </xf>
    <xf numFmtId="3" fontId="19" fillId="0" borderId="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horizontal="right"/>
      <protection locked="0"/>
    </xf>
    <xf numFmtId="3" fontId="19" fillId="0" borderId="12" xfId="0" applyNumberFormat="1" applyFont="1" applyFill="1" applyBorder="1" applyAlignment="1" applyProtection="1">
      <alignment horizontal="right" wrapText="1"/>
      <protection locked="0"/>
    </xf>
    <xf numFmtId="3" fontId="19" fillId="0" borderId="12" xfId="0" applyNumberFormat="1" applyFont="1" applyFill="1" applyBorder="1" applyAlignment="1" applyProtection="1">
      <alignment horizontal="right"/>
      <protection locked="0"/>
    </xf>
    <xf numFmtId="0" fontId="19" fillId="0" borderId="12" xfId="0" applyFont="1" applyFill="1" applyBorder="1" applyAlignment="1" applyProtection="1">
      <alignment horizontal="right"/>
      <protection locked="0"/>
    </xf>
    <xf numFmtId="0" fontId="27" fillId="0" borderId="25" xfId="0" applyFont="1" applyFill="1" applyBorder="1" applyAlignment="1" applyProtection="1">
      <alignment horizontal="left" vertical="center"/>
      <protection locked="0"/>
    </xf>
    <xf numFmtId="0" fontId="27" fillId="0" borderId="62" xfId="0" applyFont="1" applyFill="1" applyBorder="1" applyAlignment="1" applyProtection="1">
      <alignment horizontal="left" vertical="center"/>
      <protection locked="0"/>
    </xf>
    <xf numFmtId="0" fontId="27" fillId="0" borderId="26" xfId="0" applyFont="1" applyFill="1" applyBorder="1" applyAlignment="1" applyProtection="1">
      <alignment horizontal="center" vertical="center"/>
      <protection locked="0"/>
    </xf>
    <xf numFmtId="3" fontId="27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9" xfId="0" applyNumberFormat="1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 wrapText="1" shrinkToFit="1"/>
      <protection locked="0"/>
    </xf>
    <xf numFmtId="0" fontId="27" fillId="0" borderId="20" xfId="0" applyFont="1" applyFill="1" applyBorder="1" applyAlignment="1" applyProtection="1">
      <alignment horizontal="justify" vertical="center"/>
      <protection locked="0"/>
    </xf>
    <xf numFmtId="0" fontId="27" fillId="0" borderId="40" xfId="0" applyFont="1" applyFill="1" applyBorder="1" applyAlignment="1" applyProtection="1">
      <alignment horizontal="center" vertical="center" wrapText="1"/>
      <protection locked="0"/>
    </xf>
    <xf numFmtId="0" fontId="27" fillId="0" borderId="24" xfId="0" applyNumberFormat="1" applyFont="1" applyFill="1" applyBorder="1" applyAlignment="1" applyProtection="1">
      <alignment horizontal="left" vertical="center" wrapText="1"/>
    </xf>
    <xf numFmtId="0" fontId="27" fillId="0" borderId="40" xfId="0" applyNumberFormat="1" applyFont="1" applyFill="1" applyBorder="1" applyAlignment="1" applyProtection="1">
      <alignment horizontal="left" vertical="center" wrapText="1"/>
    </xf>
    <xf numFmtId="3" fontId="27" fillId="0" borderId="30" xfId="0" applyNumberFormat="1" applyFont="1" applyFill="1" applyBorder="1" applyAlignment="1" applyProtection="1">
      <alignment horizontal="center" vertical="center"/>
      <protection locked="0"/>
    </xf>
    <xf numFmtId="0" fontId="27" fillId="0" borderId="30" xfId="0" applyFont="1" applyFill="1" applyBorder="1" applyAlignment="1" applyProtection="1">
      <alignment horizontal="center" vertical="center" wrapText="1" shrinkToFit="1"/>
      <protection locked="0"/>
    </xf>
    <xf numFmtId="0" fontId="27" fillId="0" borderId="36" xfId="0" applyFont="1" applyFill="1" applyBorder="1" applyAlignment="1" applyProtection="1">
      <alignment wrapText="1"/>
      <protection locked="0"/>
    </xf>
    <xf numFmtId="0" fontId="27" fillId="0" borderId="36" xfId="0" applyFont="1" applyFill="1" applyBorder="1" applyAlignment="1" applyProtection="1">
      <protection locked="0"/>
    </xf>
    <xf numFmtId="0" fontId="27" fillId="0" borderId="36" xfId="0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horizontal="center" vertical="center" wrapText="1"/>
      <protection locked="0"/>
    </xf>
    <xf numFmtId="3" fontId="27" fillId="0" borderId="36" xfId="0" applyNumberFormat="1" applyFont="1" applyFill="1" applyBorder="1" applyAlignment="1" applyProtection="1">
      <alignment vertical="center" wrapText="1"/>
      <protection locked="0"/>
    </xf>
    <xf numFmtId="3" fontId="27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9" xfId="0" applyFont="1" applyFill="1" applyBorder="1" applyAlignment="1" applyProtection="1">
      <alignment horizontal="center"/>
      <protection locked="0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3" fontId="27" fillId="0" borderId="19" xfId="0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Border="1"/>
    <xf numFmtId="0" fontId="27" fillId="0" borderId="24" xfId="0" applyFont="1" applyFill="1" applyBorder="1" applyAlignment="1">
      <alignment horizontal="center" wrapText="1"/>
    </xf>
    <xf numFmtId="3" fontId="27" fillId="0" borderId="16" xfId="0" applyNumberFormat="1" applyFont="1" applyFill="1" applyBorder="1" applyAlignment="1" applyProtection="1">
      <alignment vertical="center" wrapText="1"/>
      <protection locked="0"/>
    </xf>
    <xf numFmtId="3" fontId="19" fillId="0" borderId="18" xfId="0" applyNumberFormat="1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>
      <alignment vertical="center"/>
    </xf>
    <xf numFmtId="0" fontId="19" fillId="0" borderId="21" xfId="0" applyNumberFormat="1" applyFont="1" applyFill="1" applyBorder="1" applyAlignment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3" fontId="19" fillId="0" borderId="29" xfId="0" applyNumberFormat="1" applyFont="1" applyFill="1" applyBorder="1" applyAlignment="1" applyProtection="1">
      <alignment horizontal="center" vertical="center"/>
      <protection locked="0"/>
    </xf>
    <xf numFmtId="3" fontId="19" fillId="0" borderId="36" xfId="0" applyNumberFormat="1" applyFont="1" applyFill="1" applyBorder="1" applyAlignment="1" applyProtection="1">
      <alignment horizontal="center" vertical="center"/>
      <protection locked="0"/>
    </xf>
    <xf numFmtId="3" fontId="19" fillId="0" borderId="36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 applyProtection="1">
      <alignment horizontal="center" wrapText="1"/>
      <protection locked="0"/>
    </xf>
    <xf numFmtId="0" fontId="19" fillId="0" borderId="68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Fill="1" applyBorder="1" applyAlignment="1" applyProtection="1">
      <alignment horizontal="center" vertical="center" wrapText="1"/>
      <protection locked="0"/>
    </xf>
    <xf numFmtId="3" fontId="19" fillId="0" borderId="30" xfId="0" applyNumberFormat="1" applyFont="1" applyFill="1" applyBorder="1" applyAlignment="1" applyProtection="1">
      <alignment horizontal="center" vertical="center"/>
      <protection locked="0"/>
    </xf>
    <xf numFmtId="3" fontId="19" fillId="0" borderId="26" xfId="0" applyNumberFormat="1" applyFont="1" applyFill="1" applyBorder="1" applyAlignment="1" applyProtection="1">
      <alignment horizontal="center" vertical="center"/>
      <protection locked="0"/>
    </xf>
    <xf numFmtId="3" fontId="19" fillId="0" borderId="65" xfId="0" applyNumberFormat="1" applyFont="1" applyFill="1" applyBorder="1" applyAlignment="1" applyProtection="1">
      <alignment horizontal="center" wrapText="1"/>
      <protection locked="0"/>
    </xf>
    <xf numFmtId="0" fontId="27" fillId="0" borderId="68" xfId="0" applyFont="1" applyFill="1" applyBorder="1" applyAlignment="1" applyProtection="1">
      <alignment horizontal="center" vertical="center" wrapText="1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3" fontId="27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29" xfId="0" applyNumberFormat="1" applyFont="1" applyFill="1" applyBorder="1" applyAlignment="1" applyProtection="1">
      <alignment horizontal="center" vertical="center"/>
      <protection locked="0"/>
    </xf>
    <xf numFmtId="3" fontId="21" fillId="0" borderId="48" xfId="0" applyNumberFormat="1" applyFont="1" applyFill="1" applyBorder="1" applyAlignment="1">
      <alignment horizontal="center" vertical="center"/>
    </xf>
    <xf numFmtId="0" fontId="19" fillId="0" borderId="68" xfId="0" applyFont="1" applyFill="1" applyBorder="1" applyAlignment="1" applyProtection="1">
      <alignment vertical="center" wrapText="1"/>
      <protection locked="0"/>
    </xf>
    <xf numFmtId="0" fontId="19" fillId="0" borderId="21" xfId="0" applyFont="1" applyFill="1" applyBorder="1" applyAlignment="1" applyProtection="1">
      <alignment vertical="center" wrapText="1"/>
      <protection locked="0"/>
    </xf>
    <xf numFmtId="0" fontId="19" fillId="0" borderId="54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 justifyLastLine="1"/>
    </xf>
    <xf numFmtId="3" fontId="19" fillId="0" borderId="36" xfId="0" applyNumberFormat="1" applyFont="1" applyFill="1" applyBorder="1" applyAlignment="1" applyProtection="1">
      <alignment vertical="center"/>
      <protection locked="0"/>
    </xf>
    <xf numFmtId="3" fontId="19" fillId="0" borderId="26" xfId="0" applyNumberFormat="1" applyFont="1" applyFill="1" applyBorder="1" applyAlignment="1" applyProtection="1">
      <alignment horizontal="center"/>
      <protection locked="0"/>
    </xf>
    <xf numFmtId="3" fontId="19" fillId="0" borderId="36" xfId="0" applyNumberFormat="1" applyFont="1" applyFill="1" applyBorder="1" applyAlignment="1" applyProtection="1">
      <alignment horizontal="center"/>
      <protection locked="0"/>
    </xf>
    <xf numFmtId="3" fontId="19" fillId="0" borderId="65" xfId="0" applyNumberFormat="1" applyFont="1" applyFill="1" applyBorder="1" applyAlignment="1" applyProtection="1">
      <alignment horizontal="center"/>
      <protection locked="0"/>
    </xf>
    <xf numFmtId="3" fontId="19" fillId="0" borderId="83" xfId="0" applyNumberFormat="1" applyFont="1" applyFill="1" applyBorder="1" applyAlignment="1" applyProtection="1">
      <alignment horizontal="center"/>
      <protection locked="0"/>
    </xf>
    <xf numFmtId="3" fontId="21" fillId="0" borderId="16" xfId="0" applyNumberFormat="1" applyFont="1" applyFill="1" applyBorder="1" applyAlignment="1" applyProtection="1">
      <alignment vertical="center" wrapText="1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3" fontId="21" fillId="0" borderId="39" xfId="0" applyNumberFormat="1" applyFont="1" applyFill="1" applyBorder="1" applyAlignment="1" applyProtection="1">
      <alignment vertical="top" wrapText="1"/>
      <protection locked="0"/>
    </xf>
    <xf numFmtId="0" fontId="19" fillId="0" borderId="24" xfId="0" applyFont="1" applyFill="1" applyBorder="1" applyAlignment="1">
      <alignment vertical="center" wrapText="1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justify" vertical="center"/>
      <protection locked="0"/>
    </xf>
    <xf numFmtId="0" fontId="24" fillId="24" borderId="68" xfId="0" applyNumberFormat="1" applyFont="1" applyFill="1" applyBorder="1" applyAlignment="1">
      <alignment vertical="center"/>
    </xf>
    <xf numFmtId="0" fontId="24" fillId="24" borderId="24" xfId="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/>
    </xf>
    <xf numFmtId="0" fontId="19" fillId="0" borderId="86" xfId="0" applyFont="1" applyFill="1" applyBorder="1" applyAlignment="1" applyProtection="1">
      <alignment horizontal="left" vertical="center"/>
      <protection locked="0"/>
    </xf>
    <xf numFmtId="180" fontId="19" fillId="0" borderId="87" xfId="0" applyNumberFormat="1" applyFont="1" applyFill="1" applyBorder="1" applyAlignment="1">
      <alignment vertical="center"/>
    </xf>
    <xf numFmtId="180" fontId="19" fillId="0" borderId="84" xfId="0" applyNumberFormat="1" applyFont="1" applyFill="1" applyBorder="1" applyAlignment="1">
      <alignment vertical="center"/>
    </xf>
    <xf numFmtId="180" fontId="19" fillId="0" borderId="84" xfId="0" applyNumberFormat="1" applyFont="1" applyFill="1" applyBorder="1" applyAlignment="1">
      <alignment horizontal="right" vertical="center"/>
    </xf>
    <xf numFmtId="0" fontId="34" fillId="0" borderId="14" xfId="0" applyFont="1" applyFill="1" applyBorder="1" applyAlignment="1" applyProtection="1">
      <alignment horizontal="center" vertical="center" wrapText="1"/>
      <protection locked="0"/>
    </xf>
    <xf numFmtId="3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3" fontId="19" fillId="0" borderId="36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top" wrapText="1"/>
    </xf>
    <xf numFmtId="3" fontId="19" fillId="0" borderId="10" xfId="0" applyNumberFormat="1" applyFont="1" applyFill="1" applyBorder="1" applyAlignment="1">
      <alignment horizontal="center" vertical="top" wrapText="1"/>
    </xf>
    <xf numFmtId="3" fontId="19" fillId="0" borderId="39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16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horizontal="center" vertical="center" wrapText="1"/>
    </xf>
    <xf numFmtId="3" fontId="34" fillId="0" borderId="10" xfId="0" applyNumberFormat="1" applyFont="1" applyFill="1" applyBorder="1" applyAlignment="1" applyProtection="1">
      <alignment horizontal="center" wrapText="1"/>
      <protection locked="0"/>
    </xf>
    <xf numFmtId="3" fontId="3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9" xfId="0" applyNumberFormat="1" applyFont="1" applyFill="1" applyBorder="1" applyAlignment="1" applyProtection="1">
      <alignment horizontal="center" wrapText="1"/>
      <protection locked="0"/>
    </xf>
    <xf numFmtId="3" fontId="34" fillId="0" borderId="19" xfId="0" applyNumberFormat="1" applyFont="1" applyFill="1" applyBorder="1" applyAlignment="1" applyProtection="1">
      <alignment horizontal="center" wrapText="1"/>
      <protection locked="0"/>
    </xf>
    <xf numFmtId="3" fontId="34" fillId="0" borderId="22" xfId="0" applyNumberFormat="1" applyFont="1" applyFill="1" applyBorder="1" applyAlignment="1" applyProtection="1">
      <alignment horizontal="center" vertical="center"/>
      <protection locked="0"/>
    </xf>
    <xf numFmtId="3" fontId="34" fillId="0" borderId="23" xfId="0" applyNumberFormat="1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 applyProtection="1">
      <alignment horizontal="justify" vertical="center"/>
      <protection locked="0"/>
    </xf>
    <xf numFmtId="0" fontId="30" fillId="0" borderId="13" xfId="0" applyFont="1" applyFill="1" applyBorder="1" applyAlignment="1" applyProtection="1">
      <alignment horizontal="justify" vertical="center"/>
    </xf>
    <xf numFmtId="0" fontId="38" fillId="0" borderId="0" xfId="0" applyFont="1" applyFill="1" applyAlignment="1">
      <alignment vertical="center"/>
    </xf>
    <xf numFmtId="3" fontId="30" fillId="0" borderId="12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0" fontId="34" fillId="0" borderId="25" xfId="0" applyFont="1" applyFill="1" applyBorder="1" applyAlignment="1">
      <alignment horizontal="left" vertical="center"/>
    </xf>
    <xf numFmtId="0" fontId="34" fillId="0" borderId="26" xfId="0" applyFont="1" applyFill="1" applyBorder="1" applyAlignment="1">
      <alignment horizontal="center" vertical="center"/>
    </xf>
    <xf numFmtId="3" fontId="34" fillId="0" borderId="15" xfId="0" applyNumberFormat="1" applyFont="1" applyFill="1" applyBorder="1" applyAlignment="1">
      <alignment horizontal="center" vertical="center" wrapText="1"/>
    </xf>
    <xf numFmtId="3" fontId="34" fillId="0" borderId="22" xfId="0" applyNumberFormat="1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3" fontId="34" fillId="0" borderId="27" xfId="0" applyNumberFormat="1" applyFont="1" applyFill="1" applyBorder="1" applyAlignment="1">
      <alignment horizontal="right" vertical="center"/>
    </xf>
    <xf numFmtId="3" fontId="34" fillId="0" borderId="27" xfId="0" applyNumberFormat="1" applyFont="1" applyFill="1" applyBorder="1" applyAlignment="1">
      <alignment horizontal="center" vertical="center"/>
    </xf>
    <xf numFmtId="3" fontId="34" fillId="0" borderId="28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3" fontId="34" fillId="0" borderId="23" xfId="0" applyNumberFormat="1" applyFont="1" applyFill="1" applyBorder="1" applyAlignment="1">
      <alignment horizontal="center" vertical="center" wrapText="1"/>
    </xf>
    <xf numFmtId="3" fontId="34" fillId="0" borderId="29" xfId="0" applyNumberFormat="1" applyFont="1" applyFill="1" applyBorder="1" applyAlignment="1">
      <alignment horizontal="center"/>
    </xf>
    <xf numFmtId="0" fontId="34" fillId="0" borderId="28" xfId="0" applyFont="1" applyFill="1" applyBorder="1" applyAlignment="1">
      <alignment horizontal="center" vertical="center" wrapText="1" shrinkToFit="1"/>
    </xf>
    <xf numFmtId="3" fontId="34" fillId="0" borderId="29" xfId="0" applyNumberFormat="1" applyFont="1" applyFill="1" applyBorder="1" applyAlignment="1">
      <alignment horizontal="center" vertical="center"/>
    </xf>
    <xf numFmtId="3" fontId="34" fillId="0" borderId="30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justify" vertical="center"/>
    </xf>
    <xf numFmtId="3" fontId="34" fillId="0" borderId="10" xfId="0" applyNumberFormat="1" applyFont="1" applyFill="1" applyBorder="1" applyAlignment="1">
      <alignment horizontal="center" wrapText="1"/>
    </xf>
    <xf numFmtId="3" fontId="34" fillId="0" borderId="19" xfId="0" applyNumberFormat="1" applyFont="1" applyFill="1" applyBorder="1" applyAlignment="1">
      <alignment horizontal="center" wrapText="1"/>
    </xf>
    <xf numFmtId="0" fontId="26" fillId="0" borderId="21" xfId="0" applyFont="1" applyFill="1" applyBorder="1" applyAlignment="1">
      <alignment horizontal="justify" vertical="center"/>
    </xf>
    <xf numFmtId="0" fontId="30" fillId="0" borderId="26" xfId="0" applyFont="1" applyFill="1" applyBorder="1" applyAlignment="1">
      <alignment horizontal="right" vertical="center"/>
    </xf>
    <xf numFmtId="180" fontId="34" fillId="0" borderId="16" xfId="0" applyNumberFormat="1" applyFont="1" applyFill="1" applyBorder="1" applyAlignment="1">
      <alignment horizontal="right" vertical="center"/>
    </xf>
    <xf numFmtId="180" fontId="34" fillId="0" borderId="13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justify" vertical="center"/>
    </xf>
    <xf numFmtId="0" fontId="19" fillId="0" borderId="19" xfId="0" applyFont="1" applyFill="1" applyBorder="1" applyAlignment="1">
      <alignment horizontal="justify" vertical="center"/>
    </xf>
    <xf numFmtId="3" fontId="19" fillId="0" borderId="17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center" vertical="center"/>
    </xf>
    <xf numFmtId="3" fontId="30" fillId="0" borderId="0" xfId="0" applyNumberFormat="1" applyFont="1" applyFill="1" applyBorder="1" applyAlignment="1" applyProtection="1">
      <alignment horizontal="center" vertical="center"/>
      <protection locked="0"/>
    </xf>
    <xf numFmtId="3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180" fontId="30" fillId="0" borderId="0" xfId="0" applyNumberFormat="1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  <xf numFmtId="182" fontId="30" fillId="0" borderId="0" xfId="0" applyNumberFormat="1" applyFont="1" applyFill="1" applyAlignment="1" applyProtection="1">
      <alignment horizontal="right"/>
      <protection locked="0"/>
    </xf>
    <xf numFmtId="3" fontId="37" fillId="0" borderId="0" xfId="0" applyNumberFormat="1" applyFont="1" applyFill="1" applyAlignment="1">
      <alignment vertical="center"/>
    </xf>
    <xf numFmtId="3" fontId="37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80" fontId="26" fillId="0" borderId="0" xfId="0" applyNumberFormat="1" applyFont="1" applyFill="1" applyAlignment="1">
      <alignment vertical="center"/>
    </xf>
    <xf numFmtId="180" fontId="25" fillId="0" borderId="0" xfId="0" applyNumberFormat="1" applyFont="1" applyFill="1" applyBorder="1" applyAlignment="1">
      <alignment horizontal="right" vertical="center"/>
    </xf>
    <xf numFmtId="177" fontId="40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3" fontId="19" fillId="0" borderId="69" xfId="0" applyNumberFormat="1" applyFont="1" applyFill="1" applyBorder="1" applyAlignment="1">
      <alignment horizontal="center" vertical="center"/>
    </xf>
    <xf numFmtId="3" fontId="19" fillId="0" borderId="22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0" borderId="36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48" xfId="0" applyNumberFormat="1" applyFont="1" applyFill="1" applyBorder="1" applyAlignment="1">
      <alignment horizontal="center" vertical="center"/>
    </xf>
    <xf numFmtId="3" fontId="19" fillId="0" borderId="18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/>
    </xf>
    <xf numFmtId="3" fontId="19" fillId="0" borderId="70" xfId="0" applyNumberFormat="1" applyFont="1" applyFill="1" applyBorder="1" applyAlignment="1">
      <alignment horizontal="center" vertical="center"/>
    </xf>
    <xf numFmtId="3" fontId="19" fillId="0" borderId="81" xfId="0" applyNumberFormat="1" applyFont="1" applyFill="1" applyBorder="1" applyAlignment="1">
      <alignment horizontal="center" vertical="center"/>
    </xf>
    <xf numFmtId="3" fontId="19" fillId="0" borderId="36" xfId="0" applyNumberFormat="1" applyFont="1" applyFill="1" applyBorder="1" applyAlignment="1">
      <alignment horizontal="center" vertical="top" wrapText="1"/>
    </xf>
    <xf numFmtId="3" fontId="19" fillId="0" borderId="10" xfId="0" applyNumberFormat="1" applyFont="1" applyFill="1" applyBorder="1" applyAlignment="1">
      <alignment horizontal="center" vertical="top" wrapText="1"/>
    </xf>
    <xf numFmtId="3" fontId="19" fillId="0" borderId="39" xfId="0" applyNumberFormat="1" applyFont="1" applyFill="1" applyBorder="1" applyAlignment="1">
      <alignment horizontal="center" vertical="top" wrapText="1"/>
    </xf>
    <xf numFmtId="3" fontId="19" fillId="0" borderId="17" xfId="0" applyNumberFormat="1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center"/>
    </xf>
    <xf numFmtId="3" fontId="19" fillId="0" borderId="72" xfId="0" applyNumberFormat="1" applyFont="1" applyFill="1" applyBorder="1" applyAlignment="1">
      <alignment horizontal="center" vertical="center" wrapText="1"/>
    </xf>
    <xf numFmtId="3" fontId="19" fillId="0" borderId="41" xfId="0" applyNumberFormat="1" applyFont="1" applyFill="1" applyBorder="1" applyAlignment="1">
      <alignment horizontal="center" vertical="center" wrapText="1"/>
    </xf>
    <xf numFmtId="3" fontId="19" fillId="0" borderId="82" xfId="0" applyNumberFormat="1" applyFont="1" applyFill="1" applyBorder="1" applyAlignment="1">
      <alignment horizontal="center" vertical="center" wrapText="1"/>
    </xf>
    <xf numFmtId="3" fontId="19" fillId="0" borderId="28" xfId="0" applyNumberFormat="1" applyFont="1" applyFill="1" applyBorder="1" applyAlignment="1">
      <alignment horizontal="center" vertical="center" wrapText="1"/>
    </xf>
    <xf numFmtId="3" fontId="19" fillId="0" borderId="26" xfId="0" applyNumberFormat="1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 vertical="center" wrapText="1"/>
    </xf>
    <xf numFmtId="3" fontId="19" fillId="0" borderId="69" xfId="0" applyNumberFormat="1" applyFont="1" applyFill="1" applyBorder="1" applyAlignment="1">
      <alignment horizontal="center" vertical="center" wrapText="1"/>
    </xf>
    <xf numFmtId="3" fontId="19" fillId="0" borderId="47" xfId="0" applyNumberFormat="1" applyFont="1" applyFill="1" applyBorder="1" applyAlignment="1">
      <alignment horizontal="center" vertical="center" wrapText="1"/>
    </xf>
    <xf numFmtId="3" fontId="19" fillId="0" borderId="22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85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right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16" xfId="0" applyNumberFormat="1" applyFont="1" applyFill="1" applyBorder="1" applyAlignment="1">
      <alignment horizontal="center" vertical="center" wrapText="1"/>
    </xf>
    <xf numFmtId="3" fontId="19" fillId="0" borderId="39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left" vertical="center"/>
      <protection locked="0"/>
    </xf>
    <xf numFmtId="3" fontId="34" fillId="0" borderId="36" xfId="0" applyNumberFormat="1" applyFont="1" applyFill="1" applyBorder="1" applyAlignment="1" applyProtection="1">
      <alignment horizontal="center" wrapText="1"/>
      <protection locked="0"/>
    </xf>
    <xf numFmtId="3" fontId="34" fillId="0" borderId="10" xfId="0" applyNumberFormat="1" applyFont="1" applyFill="1" applyBorder="1" applyAlignment="1" applyProtection="1">
      <alignment horizontal="center" wrapText="1"/>
      <protection locked="0"/>
    </xf>
    <xf numFmtId="0" fontId="34" fillId="0" borderId="24" xfId="0" applyFont="1" applyFill="1" applyBorder="1" applyAlignment="1" applyProtection="1">
      <alignment horizontal="center" wrapText="1"/>
      <protection locked="0"/>
    </xf>
    <xf numFmtId="0" fontId="34" fillId="0" borderId="40" xfId="0" applyFont="1" applyFill="1" applyBorder="1" applyAlignment="1" applyProtection="1">
      <alignment horizontal="center" wrapText="1"/>
      <protection locked="0"/>
    </xf>
    <xf numFmtId="0" fontId="34" fillId="0" borderId="36" xfId="0" applyFont="1" applyFill="1" applyBorder="1" applyAlignment="1" applyProtection="1">
      <alignment horizontal="center" wrapText="1"/>
      <protection locked="0"/>
    </xf>
    <xf numFmtId="0" fontId="34" fillId="0" borderId="10" xfId="0" applyFont="1" applyFill="1" applyBorder="1" applyAlignment="1" applyProtection="1">
      <alignment horizontal="center" wrapText="1"/>
      <protection locked="0"/>
    </xf>
    <xf numFmtId="3" fontId="34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73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1" xfId="0" applyFont="1" applyFill="1" applyBorder="1" applyAlignment="1" applyProtection="1">
      <alignment horizontal="center" vertical="center" wrapText="1"/>
      <protection locked="0"/>
    </xf>
    <xf numFmtId="3" fontId="34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39" xfId="0" applyFont="1" applyFill="1" applyBorder="1" applyAlignment="1" applyProtection="1">
      <alignment horizontal="center" vertical="center" wrapText="1"/>
      <protection locked="0"/>
    </xf>
    <xf numFmtId="0" fontId="34" fillId="0" borderId="24" xfId="0" applyFont="1" applyFill="1" applyBorder="1" applyAlignment="1" applyProtection="1">
      <alignment horizontal="center"/>
      <protection locked="0"/>
    </xf>
    <xf numFmtId="3" fontId="34" fillId="0" borderId="29" xfId="0" applyNumberFormat="1" applyFont="1" applyFill="1" applyBorder="1" applyAlignment="1" applyProtection="1">
      <alignment horizontal="center" wrapText="1"/>
      <protection locked="0"/>
    </xf>
    <xf numFmtId="0" fontId="34" fillId="0" borderId="48" xfId="0" applyFont="1" applyFill="1" applyBorder="1" applyAlignment="1" applyProtection="1">
      <alignment horizontal="center" vertical="center"/>
      <protection locked="0"/>
    </xf>
    <xf numFmtId="0" fontId="34" fillId="0" borderId="18" xfId="0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  <protection locked="0"/>
    </xf>
    <xf numFmtId="3" fontId="34" fillId="0" borderId="42" xfId="0" applyNumberFormat="1" applyFont="1" applyFill="1" applyBorder="1" applyAlignment="1" applyProtection="1">
      <alignment horizontal="center" wrapText="1"/>
      <protection locked="0"/>
    </xf>
    <xf numFmtId="3" fontId="34" fillId="0" borderId="30" xfId="0" applyNumberFormat="1" applyFont="1" applyFill="1" applyBorder="1" applyAlignment="1" applyProtection="1">
      <alignment horizontal="center" wrapText="1"/>
      <protection locked="0"/>
    </xf>
    <xf numFmtId="3" fontId="34" fillId="0" borderId="39" xfId="0" applyNumberFormat="1" applyFont="1" applyFill="1" applyBorder="1" applyAlignment="1" applyProtection="1">
      <alignment horizontal="center" wrapText="1"/>
      <protection locked="0"/>
    </xf>
    <xf numFmtId="3" fontId="34" fillId="0" borderId="26" xfId="0" applyNumberFormat="1" applyFont="1" applyFill="1" applyBorder="1" applyAlignment="1" applyProtection="1">
      <alignment horizontal="center" wrapText="1"/>
      <protection locked="0"/>
    </xf>
    <xf numFmtId="3" fontId="34" fillId="0" borderId="17" xfId="0" applyNumberFormat="1" applyFont="1" applyFill="1" applyBorder="1" applyAlignment="1" applyProtection="1">
      <alignment horizontal="center" wrapText="1"/>
      <protection locked="0"/>
    </xf>
    <xf numFmtId="3" fontId="34" fillId="0" borderId="19" xfId="0" applyNumberFormat="1" applyFont="1" applyFill="1" applyBorder="1" applyAlignment="1" applyProtection="1">
      <alignment horizontal="center" wrapText="1"/>
      <protection locked="0"/>
    </xf>
    <xf numFmtId="3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8" xfId="0" applyFont="1" applyFill="1" applyBorder="1" applyAlignment="1" applyProtection="1">
      <alignment horizontal="center" vertical="center" wrapText="1"/>
      <protection locked="0"/>
    </xf>
    <xf numFmtId="0" fontId="34" fillId="0" borderId="18" xfId="0" applyFont="1" applyFill="1" applyBorder="1" applyAlignment="1" applyProtection="1">
      <alignment horizontal="center" vertical="center" wrapText="1"/>
      <protection locked="0"/>
    </xf>
    <xf numFmtId="49" fontId="34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21" xfId="0" applyFont="1" applyFill="1" applyBorder="1" applyAlignment="1" applyProtection="1">
      <alignment horizontal="left" vertical="center" wrapText="1"/>
      <protection locked="0"/>
    </xf>
    <xf numFmtId="0" fontId="34" fillId="0" borderId="20" xfId="0" applyFont="1" applyFill="1" applyBorder="1" applyAlignment="1" applyProtection="1">
      <alignment horizontal="left" vertical="center" wrapText="1"/>
      <protection locked="0"/>
    </xf>
    <xf numFmtId="3" fontId="34" fillId="0" borderId="69" xfId="0" applyNumberFormat="1" applyFont="1" applyFill="1" applyBorder="1" applyAlignment="1" applyProtection="1">
      <alignment horizontal="center" vertical="center"/>
      <protection locked="0"/>
    </xf>
    <xf numFmtId="3" fontId="34" fillId="0" borderId="22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>
      <alignment horizontal="center" wrapText="1"/>
    </xf>
    <xf numFmtId="3" fontId="3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4" xfId="0" applyFont="1" applyFill="1" applyBorder="1" applyAlignment="1" applyProtection="1">
      <alignment horizontal="center" vertical="center"/>
      <protection locked="0"/>
    </xf>
    <xf numFmtId="3" fontId="34" fillId="0" borderId="23" xfId="0" applyNumberFormat="1" applyFont="1" applyFill="1" applyBorder="1" applyAlignment="1" applyProtection="1">
      <alignment horizontal="center" vertical="center"/>
      <protection locked="0"/>
    </xf>
    <xf numFmtId="3" fontId="34" fillId="0" borderId="48" xfId="0" applyNumberFormat="1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>
      <alignment horizontal="left" vertical="center" wrapText="1"/>
    </xf>
    <xf numFmtId="3" fontId="34" fillId="0" borderId="36" xfId="0" applyNumberFormat="1" applyFont="1" applyFill="1" applyBorder="1" applyAlignment="1">
      <alignment horizontal="center" wrapText="1"/>
    </xf>
    <xf numFmtId="3" fontId="34" fillId="0" borderId="10" xfId="0" applyNumberFormat="1" applyFont="1" applyFill="1" applyBorder="1" applyAlignment="1">
      <alignment horizont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0" fontId="34" fillId="0" borderId="36" xfId="0" applyFont="1" applyFill="1" applyBorder="1" applyAlignment="1">
      <alignment horizontal="center" wrapText="1"/>
    </xf>
    <xf numFmtId="0" fontId="34" fillId="0" borderId="10" xfId="0" applyFont="1" applyFill="1" applyBorder="1" applyAlignment="1">
      <alignment horizontal="center" wrapText="1"/>
    </xf>
    <xf numFmtId="0" fontId="34" fillId="0" borderId="36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3" fontId="34" fillId="0" borderId="42" xfId="0" applyNumberFormat="1" applyFont="1" applyFill="1" applyBorder="1" applyAlignment="1">
      <alignment horizontal="center" vertical="center" wrapText="1"/>
    </xf>
    <xf numFmtId="3" fontId="34" fillId="0" borderId="30" xfId="0" applyNumberFormat="1" applyFont="1" applyFill="1" applyBorder="1" applyAlignment="1">
      <alignment horizontal="center" vertical="center" wrapText="1"/>
    </xf>
    <xf numFmtId="3" fontId="34" fillId="0" borderId="73" xfId="0" applyNumberFormat="1" applyFont="1" applyFill="1" applyBorder="1" applyAlignment="1">
      <alignment horizontal="center" vertical="center" wrapText="1"/>
    </xf>
    <xf numFmtId="3" fontId="34" fillId="0" borderId="28" xfId="0" applyNumberFormat="1" applyFont="1" applyFill="1" applyBorder="1" applyAlignment="1">
      <alignment horizontal="center" vertical="center" wrapText="1"/>
    </xf>
    <xf numFmtId="3" fontId="34" fillId="0" borderId="29" xfId="0" applyNumberFormat="1" applyFont="1" applyFill="1" applyBorder="1" applyAlignment="1">
      <alignment horizontal="center" vertical="center"/>
    </xf>
    <xf numFmtId="3" fontId="34" fillId="0" borderId="36" xfId="0" applyNumberFormat="1" applyFont="1" applyFill="1" applyBorder="1" applyAlignment="1">
      <alignment horizontal="center" vertical="center"/>
    </xf>
    <xf numFmtId="3" fontId="34" fillId="0" borderId="23" xfId="0" applyNumberFormat="1" applyFont="1" applyFill="1" applyBorder="1" applyAlignment="1">
      <alignment horizontal="center" vertical="center" wrapText="1"/>
    </xf>
    <xf numFmtId="3" fontId="34" fillId="0" borderId="18" xfId="0" applyNumberFormat="1" applyFont="1" applyFill="1" applyBorder="1" applyAlignment="1">
      <alignment horizontal="center" vertical="center" wrapText="1"/>
    </xf>
    <xf numFmtId="3" fontId="34" fillId="0" borderId="4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3" fontId="34" fillId="0" borderId="6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16" xfId="0" applyNumberFormat="1" applyFont="1" applyFill="1" applyBorder="1" applyAlignment="1">
      <alignment horizontal="center" vertical="center" wrapText="1"/>
    </xf>
    <xf numFmtId="3" fontId="34" fillId="0" borderId="39" xfId="0" applyNumberFormat="1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/>
    </xf>
    <xf numFmtId="3" fontId="34" fillId="0" borderId="36" xfId="0" applyNumberFormat="1" applyFont="1" applyFill="1" applyBorder="1" applyAlignment="1">
      <alignment horizontal="center" vertical="center" wrapText="1"/>
    </xf>
    <xf numFmtId="3" fontId="34" fillId="0" borderId="29" xfId="0" applyNumberFormat="1" applyFont="1" applyFill="1" applyBorder="1" applyAlignment="1">
      <alignment horizontal="center" vertical="center" wrapText="1"/>
    </xf>
    <xf numFmtId="3" fontId="19" fillId="0" borderId="70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3" fontId="37" fillId="0" borderId="0" xfId="0" applyNumberFormat="1" applyFont="1" applyBorder="1" applyAlignment="1">
      <alignment horizontal="center" vertical="center"/>
    </xf>
    <xf numFmtId="0" fontId="27" fillId="0" borderId="39" xfId="0" applyNumberFormat="1" applyFont="1" applyFill="1" applyBorder="1" applyAlignment="1" applyProtection="1">
      <alignment horizontal="left" vertical="center" wrapText="1"/>
    </xf>
    <xf numFmtId="0" fontId="27" fillId="0" borderId="26" xfId="0" applyNumberFormat="1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left" vertical="center" wrapText="1"/>
    </xf>
    <xf numFmtId="0" fontId="19" fillId="0" borderId="67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left" vertical="center" wrapText="1"/>
    </xf>
    <xf numFmtId="0" fontId="27" fillId="0" borderId="19" xfId="0" applyNumberFormat="1" applyFont="1" applyFill="1" applyBorder="1" applyAlignment="1" applyProtection="1">
      <alignment horizontal="left" vertical="center" wrapText="1"/>
    </xf>
    <xf numFmtId="0" fontId="27" fillId="0" borderId="16" xfId="0" applyNumberFormat="1" applyFont="1" applyFill="1" applyBorder="1" applyAlignment="1" applyProtection="1">
      <alignment horizontal="left" vertical="center" wrapText="1"/>
    </xf>
    <xf numFmtId="0" fontId="27" fillId="0" borderId="41" xfId="0" applyNumberFormat="1" applyFont="1" applyFill="1" applyBorder="1" applyAlignment="1" applyProtection="1">
      <alignment horizontal="left" vertical="center" wrapText="1"/>
    </xf>
    <xf numFmtId="0" fontId="19" fillId="0" borderId="71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0" borderId="21" xfId="0" applyNumberFormat="1" applyFont="1" applyFill="1" applyBorder="1" applyAlignment="1">
      <alignment horizontal="left" vertical="center" wrapText="1"/>
    </xf>
    <xf numFmtId="0" fontId="54" fillId="0" borderId="0" xfId="0" applyNumberFormat="1" applyFont="1" applyFill="1" applyBorder="1" applyAlignment="1">
      <alignment horizontal="center" vertical="center" wrapText="1"/>
    </xf>
    <xf numFmtId="3" fontId="19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>
      <alignment horizontal="center" wrapText="1"/>
    </xf>
    <xf numFmtId="0" fontId="19" fillId="0" borderId="21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 applyProtection="1">
      <alignment horizontal="center" vertical="top" wrapText="1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3" fontId="19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73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42" xfId="0" applyNumberFormat="1" applyFont="1" applyFill="1" applyBorder="1" applyAlignment="1" applyProtection="1">
      <alignment horizontal="center" vertical="center"/>
      <protection locked="0"/>
    </xf>
    <xf numFmtId="3" fontId="19" fillId="0" borderId="38" xfId="0" applyNumberFormat="1" applyFont="1" applyFill="1" applyBorder="1" applyAlignment="1" applyProtection="1">
      <alignment horizontal="center" vertical="center"/>
      <protection locked="0"/>
    </xf>
    <xf numFmtId="3" fontId="19" fillId="0" borderId="73" xfId="0" applyNumberFormat="1" applyFont="1" applyFill="1" applyBorder="1" applyAlignment="1" applyProtection="1">
      <alignment horizontal="center" vertical="center"/>
      <protection locked="0"/>
    </xf>
    <xf numFmtId="3" fontId="19" fillId="0" borderId="27" xfId="0" applyNumberFormat="1" applyFont="1" applyFill="1" applyBorder="1" applyAlignment="1" applyProtection="1">
      <alignment horizontal="center" vertical="center"/>
      <protection locked="0"/>
    </xf>
    <xf numFmtId="0" fontId="19" fillId="0" borderId="68" xfId="0" applyFont="1" applyFill="1" applyBorder="1" applyAlignment="1" applyProtection="1">
      <alignment horizontal="center" vertical="center" wrapText="1"/>
      <protection locked="0"/>
    </xf>
    <xf numFmtId="3" fontId="19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7" xfId="0" applyNumberFormat="1" applyFont="1" applyFill="1" applyBorder="1" applyAlignment="1">
      <alignment horizontal="left" vertical="center" wrapText="1"/>
    </xf>
    <xf numFmtId="0" fontId="19" fillId="0" borderId="67" xfId="0" applyNumberFormat="1" applyFont="1" applyFill="1" applyBorder="1" applyAlignment="1">
      <alignment horizontal="left" vertical="center" wrapText="1"/>
    </xf>
    <xf numFmtId="0" fontId="19" fillId="0" borderId="78" xfId="0" applyNumberFormat="1" applyFont="1" applyFill="1" applyBorder="1" applyAlignment="1">
      <alignment horizontal="center" vertical="center" wrapText="1"/>
    </xf>
    <xf numFmtId="0" fontId="19" fillId="0" borderId="74" xfId="0" applyNumberFormat="1" applyFont="1" applyFill="1" applyBorder="1" applyAlignment="1">
      <alignment horizontal="center" vertical="center" wrapText="1"/>
    </xf>
    <xf numFmtId="0" fontId="19" fillId="0" borderId="56" xfId="0" applyNumberFormat="1" applyFont="1" applyFill="1" applyBorder="1" applyAlignment="1">
      <alignment horizontal="left" vertical="center" wrapText="1"/>
    </xf>
    <xf numFmtId="0" fontId="19" fillId="0" borderId="75" xfId="0" applyNumberFormat="1" applyFont="1" applyFill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left" vertical="center" wrapText="1"/>
    </xf>
    <xf numFmtId="0" fontId="19" fillId="0" borderId="68" xfId="0" applyNumberFormat="1" applyFont="1" applyFill="1" applyBorder="1" applyAlignment="1">
      <alignment horizontal="center" vertical="center" wrapText="1"/>
    </xf>
    <xf numFmtId="0" fontId="19" fillId="0" borderId="76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0" applyNumberFormat="1" applyFont="1" applyFill="1" applyBorder="1" applyAlignment="1">
      <alignment horizontal="left" vertical="center" wrapText="1"/>
    </xf>
    <xf numFmtId="0" fontId="19" fillId="0" borderId="62" xfId="0" applyNumberFormat="1" applyFont="1" applyFill="1" applyBorder="1" applyAlignment="1">
      <alignment horizontal="center" vertical="center" wrapText="1"/>
    </xf>
    <xf numFmtId="0" fontId="54" fillId="0" borderId="0" xfId="0" applyNumberFormat="1" applyFont="1" applyFill="1" applyBorder="1" applyAlignment="1">
      <alignment horizontal="center" vertical="center"/>
    </xf>
    <xf numFmtId="3" fontId="19" fillId="0" borderId="69" xfId="0" applyNumberFormat="1" applyFont="1" applyFill="1" applyBorder="1" applyAlignment="1" applyProtection="1">
      <alignment horizontal="center" vertical="center"/>
      <protection locked="0"/>
    </xf>
    <xf numFmtId="3" fontId="19" fillId="0" borderId="22" xfId="0" applyNumberFormat="1" applyFont="1" applyFill="1" applyBorder="1" applyAlignment="1" applyProtection="1">
      <alignment horizontal="center" vertical="center"/>
      <protection locked="0"/>
    </xf>
    <xf numFmtId="3" fontId="19" fillId="0" borderId="47" xfId="0" applyNumberFormat="1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19" fillId="0" borderId="79" xfId="0" applyFont="1" applyFill="1" applyBorder="1" applyAlignment="1" applyProtection="1">
      <alignment horizontal="center" vertical="center" wrapText="1"/>
      <protection locked="0"/>
    </xf>
    <xf numFmtId="3" fontId="21" fillId="0" borderId="39" xfId="0" applyNumberFormat="1" applyFont="1" applyFill="1" applyBorder="1" applyAlignment="1" applyProtection="1">
      <alignment horizontal="center" vertical="top" wrapText="1"/>
      <protection locked="0"/>
    </xf>
    <xf numFmtId="0" fontId="19" fillId="0" borderId="71" xfId="0" applyNumberFormat="1" applyFont="1" applyFill="1" applyBorder="1" applyAlignment="1">
      <alignment horizontal="left" vertical="center" wrapText="1"/>
    </xf>
    <xf numFmtId="0" fontId="19" fillId="0" borderId="80" xfId="0" applyNumberFormat="1" applyFont="1" applyFill="1" applyBorder="1" applyAlignment="1">
      <alignment horizontal="center" vertical="center" wrapText="1"/>
    </xf>
    <xf numFmtId="3" fontId="19" fillId="0" borderId="36" xfId="0" applyNumberFormat="1" applyFont="1" applyFill="1" applyBorder="1" applyAlignment="1" applyProtection="1">
      <alignment horizontal="center" wrapText="1"/>
      <protection locked="0"/>
    </xf>
    <xf numFmtId="3" fontId="19" fillId="0" borderId="65" xfId="0" applyNumberFormat="1" applyFont="1" applyFill="1" applyBorder="1" applyAlignment="1" applyProtection="1">
      <alignment horizontal="center" wrapText="1"/>
      <protection locked="0"/>
    </xf>
    <xf numFmtId="0" fontId="24" fillId="0" borderId="21" xfId="0" applyNumberFormat="1" applyFont="1" applyFill="1" applyBorder="1" applyAlignment="1">
      <alignment horizontal="left" vertical="center" wrapText="1"/>
    </xf>
    <xf numFmtId="0" fontId="24" fillId="0" borderId="20" xfId="0" applyNumberFormat="1" applyFont="1" applyFill="1" applyBorder="1" applyAlignment="1">
      <alignment horizontal="left" vertical="center" wrapText="1"/>
    </xf>
    <xf numFmtId="0" fontId="24" fillId="0" borderId="68" xfId="0" applyNumberFormat="1" applyFont="1" applyFill="1" applyBorder="1" applyAlignment="1">
      <alignment horizontal="center" vertical="center" wrapText="1"/>
    </xf>
    <xf numFmtId="0" fontId="24" fillId="0" borderId="76" xfId="0" applyNumberFormat="1" applyFont="1" applyFill="1" applyBorder="1" applyAlignment="1">
      <alignment horizontal="center" vertical="center" wrapText="1"/>
    </xf>
    <xf numFmtId="0" fontId="24" fillId="0" borderId="25" xfId="0" applyNumberFormat="1" applyFont="1" applyFill="1" applyBorder="1" applyAlignment="1">
      <alignment horizontal="left" vertical="center" wrapText="1"/>
    </xf>
    <xf numFmtId="0" fontId="47" fillId="0" borderId="21" xfId="0" applyNumberFormat="1" applyFont="1" applyFill="1" applyBorder="1" applyAlignment="1">
      <alignment horizontal="center" vertical="center" wrapText="1"/>
    </xf>
    <xf numFmtId="0" fontId="24" fillId="0" borderId="21" xfId="0" applyNumberFormat="1" applyFont="1" applyFill="1" applyBorder="1" applyAlignment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  <protection locked="0"/>
    </xf>
    <xf numFmtId="3" fontId="2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8" xfId="0" applyFont="1" applyFill="1" applyBorder="1" applyAlignment="1" applyProtection="1">
      <alignment horizontal="center" vertical="center" wrapText="1"/>
      <protection locked="0"/>
    </xf>
    <xf numFmtId="0" fontId="24" fillId="0" borderId="62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 applyProtection="1">
      <alignment horizontal="center" wrapText="1"/>
      <protection locked="0"/>
    </xf>
    <xf numFmtId="3" fontId="21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9" xfId="0" applyNumberFormat="1" applyFont="1" applyFill="1" applyBorder="1" applyAlignment="1" applyProtection="1">
      <alignment horizontal="center" wrapText="1"/>
      <protection locked="0"/>
    </xf>
    <xf numFmtId="3" fontId="27" fillId="0" borderId="73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top" wrapText="1"/>
      <protection locked="0"/>
    </xf>
    <xf numFmtId="3" fontId="27" fillId="0" borderId="26" xfId="0" applyNumberFormat="1" applyFont="1" applyFill="1" applyBorder="1" applyAlignment="1" applyProtection="1">
      <alignment horizontal="center" vertical="top" wrapText="1"/>
      <protection locked="0"/>
    </xf>
    <xf numFmtId="3" fontId="27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7" xfId="0" applyNumberFormat="1" applyFont="1" applyFill="1" applyBorder="1" applyAlignment="1" applyProtection="1">
      <alignment horizontal="center" vertical="top" wrapText="1"/>
      <protection locked="0"/>
    </xf>
    <xf numFmtId="3" fontId="27" fillId="0" borderId="28" xfId="0" applyNumberFormat="1" applyFont="1" applyFill="1" applyBorder="1" applyAlignment="1" applyProtection="1">
      <alignment horizontal="center" vertical="top" wrapText="1"/>
      <protection locked="0"/>
    </xf>
    <xf numFmtId="0" fontId="27" fillId="0" borderId="21" xfId="0" applyNumberFormat="1" applyFont="1" applyFill="1" applyBorder="1" applyAlignment="1">
      <alignment horizontal="left" vertical="center" wrapText="1"/>
    </xf>
    <xf numFmtId="0" fontId="27" fillId="0" borderId="20" xfId="0" applyNumberFormat="1" applyFont="1" applyFill="1" applyBorder="1" applyAlignment="1">
      <alignment horizontal="left" vertical="center" wrapText="1"/>
    </xf>
    <xf numFmtId="0" fontId="27" fillId="0" borderId="68" xfId="0" applyNumberFormat="1" applyFont="1" applyFill="1" applyBorder="1" applyAlignment="1">
      <alignment horizontal="center" vertical="center" wrapText="1"/>
    </xf>
    <xf numFmtId="0" fontId="27" fillId="0" borderId="76" xfId="0" applyNumberFormat="1" applyFont="1" applyFill="1" applyBorder="1" applyAlignment="1">
      <alignment horizontal="center" vertical="center" wrapText="1"/>
    </xf>
    <xf numFmtId="0" fontId="27" fillId="0" borderId="25" xfId="0" applyNumberFormat="1" applyFont="1" applyFill="1" applyBorder="1" applyAlignment="1">
      <alignment horizontal="left" vertical="center" wrapText="1"/>
    </xf>
    <xf numFmtId="0" fontId="27" fillId="0" borderId="62" xfId="0" applyNumberFormat="1" applyFont="1" applyFill="1" applyBorder="1" applyAlignment="1">
      <alignment horizontal="center" vertical="center" wrapText="1"/>
    </xf>
    <xf numFmtId="3" fontId="27" fillId="0" borderId="69" xfId="0" applyNumberFormat="1" applyFont="1" applyFill="1" applyBorder="1" applyAlignment="1" applyProtection="1">
      <alignment horizontal="center" vertical="center"/>
      <protection locked="0"/>
    </xf>
    <xf numFmtId="3" fontId="27" fillId="0" borderId="22" xfId="0" applyNumberFormat="1" applyFont="1" applyFill="1" applyBorder="1" applyAlignment="1" applyProtection="1">
      <alignment horizontal="center" vertical="center"/>
      <protection locked="0"/>
    </xf>
    <xf numFmtId="3" fontId="27" fillId="0" borderId="47" xfId="0" applyNumberFormat="1" applyFont="1" applyFill="1" applyBorder="1" applyAlignment="1" applyProtection="1">
      <alignment horizontal="center" vertical="center"/>
      <protection locked="0"/>
    </xf>
    <xf numFmtId="0" fontId="27" fillId="0" borderId="21" xfId="0" applyNumberFormat="1" applyFont="1" applyFill="1" applyBorder="1" applyAlignment="1">
      <alignment horizontal="center" vertical="center" wrapText="1"/>
    </xf>
    <xf numFmtId="0" fontId="27" fillId="0" borderId="68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wrapText="1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3" fontId="27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0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49" fontId="19" fillId="0" borderId="43" xfId="0" applyNumberFormat="1" applyFont="1" applyFill="1" applyBorder="1" applyAlignment="1">
      <alignment horizontal="center" vertical="center" wrapText="1"/>
    </xf>
    <xf numFmtId="49" fontId="19" fillId="0" borderId="24" xfId="0" applyNumberFormat="1" applyFont="1" applyFill="1" applyBorder="1" applyAlignment="1">
      <alignment horizontal="center" vertical="center" wrapText="1"/>
    </xf>
    <xf numFmtId="49" fontId="19" fillId="0" borderId="16" xfId="83" applyNumberFormat="1" applyFont="1" applyFill="1" applyBorder="1" applyAlignment="1" applyProtection="1">
      <alignment horizontal="center" vertical="center" wrapText="1"/>
    </xf>
    <xf numFmtId="49" fontId="19" fillId="0" borderId="13" xfId="83" applyNumberFormat="1" applyFont="1" applyFill="1" applyBorder="1" applyAlignment="1" applyProtection="1">
      <alignment horizontal="center" vertical="center" wrapText="1"/>
    </xf>
    <xf numFmtId="49" fontId="19" fillId="0" borderId="41" xfId="83" applyNumberFormat="1" applyFont="1" applyFill="1" applyBorder="1" applyAlignment="1" applyProtection="1">
      <alignment horizontal="center" vertical="center" wrapText="1"/>
    </xf>
    <xf numFmtId="49" fontId="19" fillId="0" borderId="73" xfId="83" applyNumberFormat="1" applyFont="1" applyFill="1" applyBorder="1" applyAlignment="1" applyProtection="1">
      <alignment horizontal="center" vertical="center" wrapText="1"/>
    </xf>
    <xf numFmtId="49" fontId="19" fillId="0" borderId="27" xfId="83" applyNumberFormat="1" applyFont="1" applyFill="1" applyBorder="1" applyAlignment="1" applyProtection="1">
      <alignment horizontal="center" vertical="center" wrapText="1"/>
    </xf>
    <xf numFmtId="49" fontId="19" fillId="0" borderId="28" xfId="83" applyNumberFormat="1" applyFont="1" applyFill="1" applyBorder="1" applyAlignment="1" applyProtection="1">
      <alignment horizontal="center" vertical="center" wrapText="1"/>
    </xf>
    <xf numFmtId="0" fontId="55" fillId="0" borderId="0" xfId="0" applyNumberFormat="1" applyFont="1" applyFill="1" applyBorder="1" applyAlignment="1">
      <alignment horizontal="center" vertical="center"/>
    </xf>
    <xf numFmtId="0" fontId="19" fillId="0" borderId="43" xfId="0" applyNumberFormat="1" applyFont="1" applyFill="1" applyBorder="1" applyAlignment="1">
      <alignment horizontal="center" vertical="center" wrapText="1"/>
    </xf>
    <xf numFmtId="0" fontId="19" fillId="0" borderId="24" xfId="0" applyNumberFormat="1" applyFont="1" applyFill="1" applyBorder="1" applyAlignment="1">
      <alignment horizontal="center" vertical="center" wrapText="1"/>
    </xf>
    <xf numFmtId="0" fontId="24" fillId="0" borderId="16" xfId="83" applyNumberFormat="1" applyFont="1" applyFill="1" applyBorder="1" applyAlignment="1" applyProtection="1">
      <alignment horizontal="center" vertical="center" wrapText="1"/>
    </xf>
    <xf numFmtId="0" fontId="24" fillId="0" borderId="13" xfId="83" applyNumberFormat="1" applyFont="1" applyFill="1" applyBorder="1" applyAlignment="1" applyProtection="1">
      <alignment horizontal="center" vertical="center" wrapText="1"/>
    </xf>
    <xf numFmtId="0" fontId="24" fillId="0" borderId="41" xfId="83" applyNumberFormat="1" applyFont="1" applyFill="1" applyBorder="1" applyAlignment="1" applyProtection="1">
      <alignment horizontal="center" vertical="center" wrapText="1"/>
    </xf>
    <xf numFmtId="0" fontId="24" fillId="0" borderId="73" xfId="83" applyNumberFormat="1" applyFont="1" applyFill="1" applyBorder="1" applyAlignment="1" applyProtection="1">
      <alignment horizontal="center" vertical="center" wrapText="1"/>
    </xf>
    <xf numFmtId="0" fontId="24" fillId="0" borderId="27" xfId="83" applyNumberFormat="1" applyFont="1" applyFill="1" applyBorder="1" applyAlignment="1" applyProtection="1">
      <alignment horizontal="center" vertical="center" wrapText="1"/>
    </xf>
    <xf numFmtId="0" fontId="24" fillId="0" borderId="28" xfId="83" applyNumberFormat="1" applyFont="1" applyFill="1" applyBorder="1" applyAlignment="1" applyProtection="1">
      <alignment horizontal="center" vertical="center" wrapText="1"/>
    </xf>
  </cellXfs>
  <cellStyles count="177">
    <cellStyle name="20% - 輔色1 2" xfId="1"/>
    <cellStyle name="20% - 輔色1 3" xfId="2"/>
    <cellStyle name="20% - 輔色1 4" xfId="3"/>
    <cellStyle name="20% - 輔色1 5" xfId="4"/>
    <cellStyle name="20% - 輔色2 2" xfId="5"/>
    <cellStyle name="20% - 輔色2 3" xfId="6"/>
    <cellStyle name="20% - 輔色2 4" xfId="7"/>
    <cellStyle name="20% - 輔色2 5" xfId="8"/>
    <cellStyle name="20% - 輔色3 2" xfId="9"/>
    <cellStyle name="20% - 輔色3 3" xfId="10"/>
    <cellStyle name="20% - 輔色3 4" xfId="11"/>
    <cellStyle name="20% - 輔色3 5" xfId="12"/>
    <cellStyle name="20% - 輔色4 2" xfId="13"/>
    <cellStyle name="20% - 輔色4 3" xfId="14"/>
    <cellStyle name="20% - 輔色4 4" xfId="15"/>
    <cellStyle name="20% - 輔色4 5" xfId="16"/>
    <cellStyle name="20% - 輔色5 2" xfId="17"/>
    <cellStyle name="20% - 輔色5 3" xfId="18"/>
    <cellStyle name="20% - 輔色5 4" xfId="19"/>
    <cellStyle name="20% - 輔色5 5" xfId="20"/>
    <cellStyle name="20% - 輔色6 2" xfId="21"/>
    <cellStyle name="20% - 輔色6 3" xfId="22"/>
    <cellStyle name="20% - 輔色6 4" xfId="23"/>
    <cellStyle name="20% - 輔色6 5" xfId="24"/>
    <cellStyle name="40% - 輔色1 2" xfId="25"/>
    <cellStyle name="40% - 輔色1 3" xfId="26"/>
    <cellStyle name="40% - 輔色1 4" xfId="27"/>
    <cellStyle name="40% - 輔色1 5" xfId="28"/>
    <cellStyle name="40% - 輔色2 2" xfId="29"/>
    <cellStyle name="40% - 輔色2 3" xfId="30"/>
    <cellStyle name="40% - 輔色2 4" xfId="31"/>
    <cellStyle name="40% - 輔色2 5" xfId="32"/>
    <cellStyle name="40% - 輔色3 2" xfId="33"/>
    <cellStyle name="40% - 輔色3 3" xfId="34"/>
    <cellStyle name="40% - 輔色3 4" xfId="35"/>
    <cellStyle name="40% - 輔色3 5" xfId="36"/>
    <cellStyle name="40% - 輔色4 2" xfId="37"/>
    <cellStyle name="40% - 輔色4 3" xfId="38"/>
    <cellStyle name="40% - 輔色4 4" xfId="39"/>
    <cellStyle name="40% - 輔色4 5" xfId="40"/>
    <cellStyle name="40% - 輔色5 2" xfId="41"/>
    <cellStyle name="40% - 輔色5 3" xfId="42"/>
    <cellStyle name="40% - 輔色5 4" xfId="43"/>
    <cellStyle name="40% - 輔色5 5" xfId="44"/>
    <cellStyle name="40% - 輔色6 2" xfId="45"/>
    <cellStyle name="40% - 輔色6 3" xfId="46"/>
    <cellStyle name="40% - 輔色6 4" xfId="47"/>
    <cellStyle name="40% - 輔色6 5" xfId="48"/>
    <cellStyle name="60% - 輔色1 2" xfId="49"/>
    <cellStyle name="60% - 輔色1 3" xfId="50"/>
    <cellStyle name="60% - 輔色1 4" xfId="51"/>
    <cellStyle name="60% - 輔色1 5" xfId="52"/>
    <cellStyle name="60% - 輔色2 2" xfId="53"/>
    <cellStyle name="60% - 輔色2 3" xfId="54"/>
    <cellStyle name="60% - 輔色2 4" xfId="55"/>
    <cellStyle name="60% - 輔色2 5" xfId="56"/>
    <cellStyle name="60% - 輔色3 2" xfId="57"/>
    <cellStyle name="60% - 輔色3 3" xfId="58"/>
    <cellStyle name="60% - 輔色3 4" xfId="59"/>
    <cellStyle name="60% - 輔色3 5" xfId="60"/>
    <cellStyle name="60% - 輔色4 2" xfId="61"/>
    <cellStyle name="60% - 輔色4 3" xfId="62"/>
    <cellStyle name="60% - 輔色4 4" xfId="63"/>
    <cellStyle name="60% - 輔色4 5" xfId="64"/>
    <cellStyle name="60% - 輔色5 2" xfId="65"/>
    <cellStyle name="60% - 輔色5 3" xfId="66"/>
    <cellStyle name="60% - 輔色5 4" xfId="67"/>
    <cellStyle name="60% - 輔色5 5" xfId="68"/>
    <cellStyle name="60% - 輔色6 2" xfId="69"/>
    <cellStyle name="60% - 輔色6 3" xfId="70"/>
    <cellStyle name="60% - 輔色6 4" xfId="71"/>
    <cellStyle name="60% - 輔色6 5" xfId="72"/>
    <cellStyle name="一般" xfId="0" builtinId="0"/>
    <cellStyle name="一般 2" xfId="73"/>
    <cellStyle name="一般 2 2" xfId="74"/>
    <cellStyle name="一般 3" xfId="75"/>
    <cellStyle name="一般 4" xfId="76"/>
    <cellStyle name="一般 5" xfId="77"/>
    <cellStyle name="一般 6" xfId="78"/>
    <cellStyle name="一般 7" xfId="79"/>
    <cellStyle name="一般 8" xfId="80"/>
    <cellStyle name="千分位" xfId="81" builtinId="3"/>
    <cellStyle name="千分位 2" xfId="82"/>
    <cellStyle name="千分位[0]" xfId="83" builtinId="6"/>
    <cellStyle name="千分位[0] 2" xfId="84"/>
    <cellStyle name="中等 2" xfId="85"/>
    <cellStyle name="中等 3" xfId="86"/>
    <cellStyle name="中等 4" xfId="87"/>
    <cellStyle name="中等 5" xfId="88"/>
    <cellStyle name="合計 2" xfId="89"/>
    <cellStyle name="合計 3" xfId="90"/>
    <cellStyle name="合計 4" xfId="91"/>
    <cellStyle name="合計 5" xfId="92"/>
    <cellStyle name="好 2" xfId="93"/>
    <cellStyle name="好 3" xfId="94"/>
    <cellStyle name="好 4" xfId="95"/>
    <cellStyle name="好 5" xfId="96"/>
    <cellStyle name="計算方式 2" xfId="97"/>
    <cellStyle name="計算方式 3" xfId="98"/>
    <cellStyle name="計算方式 4" xfId="99"/>
    <cellStyle name="計算方式 5" xfId="100"/>
    <cellStyle name="連結的儲存格 2" xfId="101"/>
    <cellStyle name="連結的儲存格 3" xfId="102"/>
    <cellStyle name="連結的儲存格 4" xfId="103"/>
    <cellStyle name="連結的儲存格 5" xfId="104"/>
    <cellStyle name="備註 2" xfId="105"/>
    <cellStyle name="備註 3" xfId="106"/>
    <cellStyle name="備註 4" xfId="107"/>
    <cellStyle name="備註 5" xfId="108"/>
    <cellStyle name="說明文字 2" xfId="109"/>
    <cellStyle name="說明文字 3" xfId="110"/>
    <cellStyle name="說明文字 4" xfId="111"/>
    <cellStyle name="說明文字 5" xfId="112"/>
    <cellStyle name="輔色1 2" xfId="113"/>
    <cellStyle name="輔色1 3" xfId="114"/>
    <cellStyle name="輔色1 4" xfId="115"/>
    <cellStyle name="輔色1 5" xfId="116"/>
    <cellStyle name="輔色2 2" xfId="117"/>
    <cellStyle name="輔色2 3" xfId="118"/>
    <cellStyle name="輔色2 4" xfId="119"/>
    <cellStyle name="輔色2 5" xfId="120"/>
    <cellStyle name="輔色3 2" xfId="121"/>
    <cellStyle name="輔色3 3" xfId="122"/>
    <cellStyle name="輔色3 4" xfId="123"/>
    <cellStyle name="輔色3 5" xfId="124"/>
    <cellStyle name="輔色4 2" xfId="125"/>
    <cellStyle name="輔色4 3" xfId="126"/>
    <cellStyle name="輔色4 4" xfId="127"/>
    <cellStyle name="輔色4 5" xfId="128"/>
    <cellStyle name="輔色5 2" xfId="129"/>
    <cellStyle name="輔色5 3" xfId="130"/>
    <cellStyle name="輔色5 4" xfId="131"/>
    <cellStyle name="輔色5 5" xfId="132"/>
    <cellStyle name="輔色6 2" xfId="133"/>
    <cellStyle name="輔色6 3" xfId="134"/>
    <cellStyle name="輔色6 4" xfId="135"/>
    <cellStyle name="輔色6 5" xfId="136"/>
    <cellStyle name="標題 1 2" xfId="137"/>
    <cellStyle name="標題 1 3" xfId="138"/>
    <cellStyle name="標題 1 4" xfId="139"/>
    <cellStyle name="標題 1 5" xfId="140"/>
    <cellStyle name="標題 2 2" xfId="141"/>
    <cellStyle name="標題 2 3" xfId="142"/>
    <cellStyle name="標題 2 4" xfId="143"/>
    <cellStyle name="標題 2 5" xfId="144"/>
    <cellStyle name="標題 3 2" xfId="145"/>
    <cellStyle name="標題 3 3" xfId="146"/>
    <cellStyle name="標題 3 4" xfId="147"/>
    <cellStyle name="標題 3 5" xfId="148"/>
    <cellStyle name="標題 4 2" xfId="149"/>
    <cellStyle name="標題 4 3" xfId="150"/>
    <cellStyle name="標題 4 4" xfId="151"/>
    <cellStyle name="標題 4 5" xfId="152"/>
    <cellStyle name="標題 5" xfId="153"/>
    <cellStyle name="標題 6" xfId="154"/>
    <cellStyle name="標題 7" xfId="155"/>
    <cellStyle name="標題 8" xfId="156"/>
    <cellStyle name="輸入 2" xfId="157"/>
    <cellStyle name="輸入 3" xfId="158"/>
    <cellStyle name="輸入 4" xfId="159"/>
    <cellStyle name="輸入 5" xfId="160"/>
    <cellStyle name="輸出 2" xfId="161"/>
    <cellStyle name="輸出 3" xfId="162"/>
    <cellStyle name="輸出 4" xfId="163"/>
    <cellStyle name="輸出 5" xfId="164"/>
    <cellStyle name="檢查儲存格 2" xfId="165"/>
    <cellStyle name="檢查儲存格 3" xfId="166"/>
    <cellStyle name="檢查儲存格 4" xfId="167"/>
    <cellStyle name="檢查儲存格 5" xfId="168"/>
    <cellStyle name="壞 2" xfId="169"/>
    <cellStyle name="壞 3" xfId="170"/>
    <cellStyle name="壞 4" xfId="171"/>
    <cellStyle name="壞 5" xfId="172"/>
    <cellStyle name="警告文字 2" xfId="173"/>
    <cellStyle name="警告文字 3" xfId="174"/>
    <cellStyle name="警告文字 4" xfId="175"/>
    <cellStyle name="警告文字 5" xfId="1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view="pageBreakPreview" zoomScale="85" zoomScaleNormal="120" zoomScaleSheetLayoutView="85" workbookViewId="0">
      <pane xSplit="1" ySplit="6" topLeftCell="B7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5" sqref="A15"/>
    </sheetView>
  </sheetViews>
  <sheetFormatPr defaultColWidth="10.625" defaultRowHeight="21.95" customHeight="1" x14ac:dyDescent="0.25"/>
  <cols>
    <col min="1" max="1" width="19.125" style="54" customWidth="1"/>
    <col min="2" max="2" width="10.125" style="120" customWidth="1"/>
    <col min="3" max="3" width="10.125" style="22" customWidth="1"/>
    <col min="4" max="4" width="10.125" style="18" customWidth="1"/>
    <col min="5" max="5" width="14.125" style="18" customWidth="1"/>
    <col min="6" max="6" width="10.625" style="18"/>
    <col min="7" max="8" width="13.125" style="18" customWidth="1"/>
    <col min="9" max="10" width="15.625" style="122" customWidth="1"/>
    <col min="11" max="11" width="16.625" style="122" customWidth="1"/>
    <col min="12" max="256" width="10.625" style="22"/>
    <col min="257" max="257" width="19.125" style="22" customWidth="1"/>
    <col min="258" max="260" width="10.125" style="22" customWidth="1"/>
    <col min="261" max="261" width="14.125" style="22" customWidth="1"/>
    <col min="262" max="262" width="10.625" style="22"/>
    <col min="263" max="264" width="13.125" style="22" customWidth="1"/>
    <col min="265" max="266" width="15.625" style="22" customWidth="1"/>
    <col min="267" max="267" width="16.625" style="22" customWidth="1"/>
    <col min="268" max="512" width="10.625" style="22"/>
    <col min="513" max="513" width="19.125" style="22" customWidth="1"/>
    <col min="514" max="516" width="10.125" style="22" customWidth="1"/>
    <col min="517" max="517" width="14.125" style="22" customWidth="1"/>
    <col min="518" max="518" width="10.625" style="22"/>
    <col min="519" max="520" width="13.125" style="22" customWidth="1"/>
    <col min="521" max="522" width="15.625" style="22" customWidth="1"/>
    <col min="523" max="523" width="16.625" style="22" customWidth="1"/>
    <col min="524" max="768" width="10.625" style="22"/>
    <col min="769" max="769" width="19.125" style="22" customWidth="1"/>
    <col min="770" max="772" width="10.125" style="22" customWidth="1"/>
    <col min="773" max="773" width="14.125" style="22" customWidth="1"/>
    <col min="774" max="774" width="10.625" style="22"/>
    <col min="775" max="776" width="13.125" style="22" customWidth="1"/>
    <col min="777" max="778" width="15.625" style="22" customWidth="1"/>
    <col min="779" max="779" width="16.625" style="22" customWidth="1"/>
    <col min="780" max="1024" width="10.625" style="22"/>
    <col min="1025" max="1025" width="19.125" style="22" customWidth="1"/>
    <col min="1026" max="1028" width="10.125" style="22" customWidth="1"/>
    <col min="1029" max="1029" width="14.125" style="22" customWidth="1"/>
    <col min="1030" max="1030" width="10.625" style="22"/>
    <col min="1031" max="1032" width="13.125" style="22" customWidth="1"/>
    <col min="1033" max="1034" width="15.625" style="22" customWidth="1"/>
    <col min="1035" max="1035" width="16.625" style="22" customWidth="1"/>
    <col min="1036" max="1280" width="10.625" style="22"/>
    <col min="1281" max="1281" width="19.125" style="22" customWidth="1"/>
    <col min="1282" max="1284" width="10.125" style="22" customWidth="1"/>
    <col min="1285" max="1285" width="14.125" style="22" customWidth="1"/>
    <col min="1286" max="1286" width="10.625" style="22"/>
    <col min="1287" max="1288" width="13.125" style="22" customWidth="1"/>
    <col min="1289" max="1290" width="15.625" style="22" customWidth="1"/>
    <col min="1291" max="1291" width="16.625" style="22" customWidth="1"/>
    <col min="1292" max="1536" width="10.625" style="22"/>
    <col min="1537" max="1537" width="19.125" style="22" customWidth="1"/>
    <col min="1538" max="1540" width="10.125" style="22" customWidth="1"/>
    <col min="1541" max="1541" width="14.125" style="22" customWidth="1"/>
    <col min="1542" max="1542" width="10.625" style="22"/>
    <col min="1543" max="1544" width="13.125" style="22" customWidth="1"/>
    <col min="1545" max="1546" width="15.625" style="22" customWidth="1"/>
    <col min="1547" max="1547" width="16.625" style="22" customWidth="1"/>
    <col min="1548" max="1792" width="10.625" style="22"/>
    <col min="1793" max="1793" width="19.125" style="22" customWidth="1"/>
    <col min="1794" max="1796" width="10.125" style="22" customWidth="1"/>
    <col min="1797" max="1797" width="14.125" style="22" customWidth="1"/>
    <col min="1798" max="1798" width="10.625" style="22"/>
    <col min="1799" max="1800" width="13.125" style="22" customWidth="1"/>
    <col min="1801" max="1802" width="15.625" style="22" customWidth="1"/>
    <col min="1803" max="1803" width="16.625" style="22" customWidth="1"/>
    <col min="1804" max="2048" width="10.625" style="22"/>
    <col min="2049" max="2049" width="19.125" style="22" customWidth="1"/>
    <col min="2050" max="2052" width="10.125" style="22" customWidth="1"/>
    <col min="2053" max="2053" width="14.125" style="22" customWidth="1"/>
    <col min="2054" max="2054" width="10.625" style="22"/>
    <col min="2055" max="2056" width="13.125" style="22" customWidth="1"/>
    <col min="2057" max="2058" width="15.625" style="22" customWidth="1"/>
    <col min="2059" max="2059" width="16.625" style="22" customWidth="1"/>
    <col min="2060" max="2304" width="10.625" style="22"/>
    <col min="2305" max="2305" width="19.125" style="22" customWidth="1"/>
    <col min="2306" max="2308" width="10.125" style="22" customWidth="1"/>
    <col min="2309" max="2309" width="14.125" style="22" customWidth="1"/>
    <col min="2310" max="2310" width="10.625" style="22"/>
    <col min="2311" max="2312" width="13.125" style="22" customWidth="1"/>
    <col min="2313" max="2314" width="15.625" style="22" customWidth="1"/>
    <col min="2315" max="2315" width="16.625" style="22" customWidth="1"/>
    <col min="2316" max="2560" width="10.625" style="22"/>
    <col min="2561" max="2561" width="19.125" style="22" customWidth="1"/>
    <col min="2562" max="2564" width="10.125" style="22" customWidth="1"/>
    <col min="2565" max="2565" width="14.125" style="22" customWidth="1"/>
    <col min="2566" max="2566" width="10.625" style="22"/>
    <col min="2567" max="2568" width="13.125" style="22" customWidth="1"/>
    <col min="2569" max="2570" width="15.625" style="22" customWidth="1"/>
    <col min="2571" max="2571" width="16.625" style="22" customWidth="1"/>
    <col min="2572" max="2816" width="10.625" style="22"/>
    <col min="2817" max="2817" width="19.125" style="22" customWidth="1"/>
    <col min="2818" max="2820" width="10.125" style="22" customWidth="1"/>
    <col min="2821" max="2821" width="14.125" style="22" customWidth="1"/>
    <col min="2822" max="2822" width="10.625" style="22"/>
    <col min="2823" max="2824" width="13.125" style="22" customWidth="1"/>
    <col min="2825" max="2826" width="15.625" style="22" customWidth="1"/>
    <col min="2827" max="2827" width="16.625" style="22" customWidth="1"/>
    <col min="2828" max="3072" width="10.625" style="22"/>
    <col min="3073" max="3073" width="19.125" style="22" customWidth="1"/>
    <col min="3074" max="3076" width="10.125" style="22" customWidth="1"/>
    <col min="3077" max="3077" width="14.125" style="22" customWidth="1"/>
    <col min="3078" max="3078" width="10.625" style="22"/>
    <col min="3079" max="3080" width="13.125" style="22" customWidth="1"/>
    <col min="3081" max="3082" width="15.625" style="22" customWidth="1"/>
    <col min="3083" max="3083" width="16.625" style="22" customWidth="1"/>
    <col min="3084" max="3328" width="10.625" style="22"/>
    <col min="3329" max="3329" width="19.125" style="22" customWidth="1"/>
    <col min="3330" max="3332" width="10.125" style="22" customWidth="1"/>
    <col min="3333" max="3333" width="14.125" style="22" customWidth="1"/>
    <col min="3334" max="3334" width="10.625" style="22"/>
    <col min="3335" max="3336" width="13.125" style="22" customWidth="1"/>
    <col min="3337" max="3338" width="15.625" style="22" customWidth="1"/>
    <col min="3339" max="3339" width="16.625" style="22" customWidth="1"/>
    <col min="3340" max="3584" width="10.625" style="22"/>
    <col min="3585" max="3585" width="19.125" style="22" customWidth="1"/>
    <col min="3586" max="3588" width="10.125" style="22" customWidth="1"/>
    <col min="3589" max="3589" width="14.125" style="22" customWidth="1"/>
    <col min="3590" max="3590" width="10.625" style="22"/>
    <col min="3591" max="3592" width="13.125" style="22" customWidth="1"/>
    <col min="3593" max="3594" width="15.625" style="22" customWidth="1"/>
    <col min="3595" max="3595" width="16.625" style="22" customWidth="1"/>
    <col min="3596" max="3840" width="10.625" style="22"/>
    <col min="3841" max="3841" width="19.125" style="22" customWidth="1"/>
    <col min="3842" max="3844" width="10.125" style="22" customWidth="1"/>
    <col min="3845" max="3845" width="14.125" style="22" customWidth="1"/>
    <col min="3846" max="3846" width="10.625" style="22"/>
    <col min="3847" max="3848" width="13.125" style="22" customWidth="1"/>
    <col min="3849" max="3850" width="15.625" style="22" customWidth="1"/>
    <col min="3851" max="3851" width="16.625" style="22" customWidth="1"/>
    <col min="3852" max="4096" width="10.625" style="22"/>
    <col min="4097" max="4097" width="19.125" style="22" customWidth="1"/>
    <col min="4098" max="4100" width="10.125" style="22" customWidth="1"/>
    <col min="4101" max="4101" width="14.125" style="22" customWidth="1"/>
    <col min="4102" max="4102" width="10.625" style="22"/>
    <col min="4103" max="4104" width="13.125" style="22" customWidth="1"/>
    <col min="4105" max="4106" width="15.625" style="22" customWidth="1"/>
    <col min="4107" max="4107" width="16.625" style="22" customWidth="1"/>
    <col min="4108" max="4352" width="10.625" style="22"/>
    <col min="4353" max="4353" width="19.125" style="22" customWidth="1"/>
    <col min="4354" max="4356" width="10.125" style="22" customWidth="1"/>
    <col min="4357" max="4357" width="14.125" style="22" customWidth="1"/>
    <col min="4358" max="4358" width="10.625" style="22"/>
    <col min="4359" max="4360" width="13.125" style="22" customWidth="1"/>
    <col min="4361" max="4362" width="15.625" style="22" customWidth="1"/>
    <col min="4363" max="4363" width="16.625" style="22" customWidth="1"/>
    <col min="4364" max="4608" width="10.625" style="22"/>
    <col min="4609" max="4609" width="19.125" style="22" customWidth="1"/>
    <col min="4610" max="4612" width="10.125" style="22" customWidth="1"/>
    <col min="4613" max="4613" width="14.125" style="22" customWidth="1"/>
    <col min="4614" max="4614" width="10.625" style="22"/>
    <col min="4615" max="4616" width="13.125" style="22" customWidth="1"/>
    <col min="4617" max="4618" width="15.625" style="22" customWidth="1"/>
    <col min="4619" max="4619" width="16.625" style="22" customWidth="1"/>
    <col min="4620" max="4864" width="10.625" style="22"/>
    <col min="4865" max="4865" width="19.125" style="22" customWidth="1"/>
    <col min="4866" max="4868" width="10.125" style="22" customWidth="1"/>
    <col min="4869" max="4869" width="14.125" style="22" customWidth="1"/>
    <col min="4870" max="4870" width="10.625" style="22"/>
    <col min="4871" max="4872" width="13.125" style="22" customWidth="1"/>
    <col min="4873" max="4874" width="15.625" style="22" customWidth="1"/>
    <col min="4875" max="4875" width="16.625" style="22" customWidth="1"/>
    <col min="4876" max="5120" width="10.625" style="22"/>
    <col min="5121" max="5121" width="19.125" style="22" customWidth="1"/>
    <col min="5122" max="5124" width="10.125" style="22" customWidth="1"/>
    <col min="5125" max="5125" width="14.125" style="22" customWidth="1"/>
    <col min="5126" max="5126" width="10.625" style="22"/>
    <col min="5127" max="5128" width="13.125" style="22" customWidth="1"/>
    <col min="5129" max="5130" width="15.625" style="22" customWidth="1"/>
    <col min="5131" max="5131" width="16.625" style="22" customWidth="1"/>
    <col min="5132" max="5376" width="10.625" style="22"/>
    <col min="5377" max="5377" width="19.125" style="22" customWidth="1"/>
    <col min="5378" max="5380" width="10.125" style="22" customWidth="1"/>
    <col min="5381" max="5381" width="14.125" style="22" customWidth="1"/>
    <col min="5382" max="5382" width="10.625" style="22"/>
    <col min="5383" max="5384" width="13.125" style="22" customWidth="1"/>
    <col min="5385" max="5386" width="15.625" style="22" customWidth="1"/>
    <col min="5387" max="5387" width="16.625" style="22" customWidth="1"/>
    <col min="5388" max="5632" width="10.625" style="22"/>
    <col min="5633" max="5633" width="19.125" style="22" customWidth="1"/>
    <col min="5634" max="5636" width="10.125" style="22" customWidth="1"/>
    <col min="5637" max="5637" width="14.125" style="22" customWidth="1"/>
    <col min="5638" max="5638" width="10.625" style="22"/>
    <col min="5639" max="5640" width="13.125" style="22" customWidth="1"/>
    <col min="5641" max="5642" width="15.625" style="22" customWidth="1"/>
    <col min="5643" max="5643" width="16.625" style="22" customWidth="1"/>
    <col min="5644" max="5888" width="10.625" style="22"/>
    <col min="5889" max="5889" width="19.125" style="22" customWidth="1"/>
    <col min="5890" max="5892" width="10.125" style="22" customWidth="1"/>
    <col min="5893" max="5893" width="14.125" style="22" customWidth="1"/>
    <col min="5894" max="5894" width="10.625" style="22"/>
    <col min="5895" max="5896" width="13.125" style="22" customWidth="1"/>
    <col min="5897" max="5898" width="15.625" style="22" customWidth="1"/>
    <col min="5899" max="5899" width="16.625" style="22" customWidth="1"/>
    <col min="5900" max="6144" width="10.625" style="22"/>
    <col min="6145" max="6145" width="19.125" style="22" customWidth="1"/>
    <col min="6146" max="6148" width="10.125" style="22" customWidth="1"/>
    <col min="6149" max="6149" width="14.125" style="22" customWidth="1"/>
    <col min="6150" max="6150" width="10.625" style="22"/>
    <col min="6151" max="6152" width="13.125" style="22" customWidth="1"/>
    <col min="6153" max="6154" width="15.625" style="22" customWidth="1"/>
    <col min="6155" max="6155" width="16.625" style="22" customWidth="1"/>
    <col min="6156" max="6400" width="10.625" style="22"/>
    <col min="6401" max="6401" width="19.125" style="22" customWidth="1"/>
    <col min="6402" max="6404" width="10.125" style="22" customWidth="1"/>
    <col min="6405" max="6405" width="14.125" style="22" customWidth="1"/>
    <col min="6406" max="6406" width="10.625" style="22"/>
    <col min="6407" max="6408" width="13.125" style="22" customWidth="1"/>
    <col min="6409" max="6410" width="15.625" style="22" customWidth="1"/>
    <col min="6411" max="6411" width="16.625" style="22" customWidth="1"/>
    <col min="6412" max="6656" width="10.625" style="22"/>
    <col min="6657" max="6657" width="19.125" style="22" customWidth="1"/>
    <col min="6658" max="6660" width="10.125" style="22" customWidth="1"/>
    <col min="6661" max="6661" width="14.125" style="22" customWidth="1"/>
    <col min="6662" max="6662" width="10.625" style="22"/>
    <col min="6663" max="6664" width="13.125" style="22" customWidth="1"/>
    <col min="6665" max="6666" width="15.625" style="22" customWidth="1"/>
    <col min="6667" max="6667" width="16.625" style="22" customWidth="1"/>
    <col min="6668" max="6912" width="10.625" style="22"/>
    <col min="6913" max="6913" width="19.125" style="22" customWidth="1"/>
    <col min="6914" max="6916" width="10.125" style="22" customWidth="1"/>
    <col min="6917" max="6917" width="14.125" style="22" customWidth="1"/>
    <col min="6918" max="6918" width="10.625" style="22"/>
    <col min="6919" max="6920" width="13.125" style="22" customWidth="1"/>
    <col min="6921" max="6922" width="15.625" style="22" customWidth="1"/>
    <col min="6923" max="6923" width="16.625" style="22" customWidth="1"/>
    <col min="6924" max="7168" width="10.625" style="22"/>
    <col min="7169" max="7169" width="19.125" style="22" customWidth="1"/>
    <col min="7170" max="7172" width="10.125" style="22" customWidth="1"/>
    <col min="7173" max="7173" width="14.125" style="22" customWidth="1"/>
    <col min="7174" max="7174" width="10.625" style="22"/>
    <col min="7175" max="7176" width="13.125" style="22" customWidth="1"/>
    <col min="7177" max="7178" width="15.625" style="22" customWidth="1"/>
    <col min="7179" max="7179" width="16.625" style="22" customWidth="1"/>
    <col min="7180" max="7424" width="10.625" style="22"/>
    <col min="7425" max="7425" width="19.125" style="22" customWidth="1"/>
    <col min="7426" max="7428" width="10.125" style="22" customWidth="1"/>
    <col min="7429" max="7429" width="14.125" style="22" customWidth="1"/>
    <col min="7430" max="7430" width="10.625" style="22"/>
    <col min="7431" max="7432" width="13.125" style="22" customWidth="1"/>
    <col min="7433" max="7434" width="15.625" style="22" customWidth="1"/>
    <col min="7435" max="7435" width="16.625" style="22" customWidth="1"/>
    <col min="7436" max="7680" width="10.625" style="22"/>
    <col min="7681" max="7681" width="19.125" style="22" customWidth="1"/>
    <col min="7682" max="7684" width="10.125" style="22" customWidth="1"/>
    <col min="7685" max="7685" width="14.125" style="22" customWidth="1"/>
    <col min="7686" max="7686" width="10.625" style="22"/>
    <col min="7687" max="7688" width="13.125" style="22" customWidth="1"/>
    <col min="7689" max="7690" width="15.625" style="22" customWidth="1"/>
    <col min="7691" max="7691" width="16.625" style="22" customWidth="1"/>
    <col min="7692" max="7936" width="10.625" style="22"/>
    <col min="7937" max="7937" width="19.125" style="22" customWidth="1"/>
    <col min="7938" max="7940" width="10.125" style="22" customWidth="1"/>
    <col min="7941" max="7941" width="14.125" style="22" customWidth="1"/>
    <col min="7942" max="7942" width="10.625" style="22"/>
    <col min="7943" max="7944" width="13.125" style="22" customWidth="1"/>
    <col min="7945" max="7946" width="15.625" style="22" customWidth="1"/>
    <col min="7947" max="7947" width="16.625" style="22" customWidth="1"/>
    <col min="7948" max="8192" width="10.625" style="22"/>
    <col min="8193" max="8193" width="19.125" style="22" customWidth="1"/>
    <col min="8194" max="8196" width="10.125" style="22" customWidth="1"/>
    <col min="8197" max="8197" width="14.125" style="22" customWidth="1"/>
    <col min="8198" max="8198" width="10.625" style="22"/>
    <col min="8199" max="8200" width="13.125" style="22" customWidth="1"/>
    <col min="8201" max="8202" width="15.625" style="22" customWidth="1"/>
    <col min="8203" max="8203" width="16.625" style="22" customWidth="1"/>
    <col min="8204" max="8448" width="10.625" style="22"/>
    <col min="8449" max="8449" width="19.125" style="22" customWidth="1"/>
    <col min="8450" max="8452" width="10.125" style="22" customWidth="1"/>
    <col min="8453" max="8453" width="14.125" style="22" customWidth="1"/>
    <col min="8454" max="8454" width="10.625" style="22"/>
    <col min="8455" max="8456" width="13.125" style="22" customWidth="1"/>
    <col min="8457" max="8458" width="15.625" style="22" customWidth="1"/>
    <col min="8459" max="8459" width="16.625" style="22" customWidth="1"/>
    <col min="8460" max="8704" width="10.625" style="22"/>
    <col min="8705" max="8705" width="19.125" style="22" customWidth="1"/>
    <col min="8706" max="8708" width="10.125" style="22" customWidth="1"/>
    <col min="8709" max="8709" width="14.125" style="22" customWidth="1"/>
    <col min="8710" max="8710" width="10.625" style="22"/>
    <col min="8711" max="8712" width="13.125" style="22" customWidth="1"/>
    <col min="8713" max="8714" width="15.625" style="22" customWidth="1"/>
    <col min="8715" max="8715" width="16.625" style="22" customWidth="1"/>
    <col min="8716" max="8960" width="10.625" style="22"/>
    <col min="8961" max="8961" width="19.125" style="22" customWidth="1"/>
    <col min="8962" max="8964" width="10.125" style="22" customWidth="1"/>
    <col min="8965" max="8965" width="14.125" style="22" customWidth="1"/>
    <col min="8966" max="8966" width="10.625" style="22"/>
    <col min="8967" max="8968" width="13.125" style="22" customWidth="1"/>
    <col min="8969" max="8970" width="15.625" style="22" customWidth="1"/>
    <col min="8971" max="8971" width="16.625" style="22" customWidth="1"/>
    <col min="8972" max="9216" width="10.625" style="22"/>
    <col min="9217" max="9217" width="19.125" style="22" customWidth="1"/>
    <col min="9218" max="9220" width="10.125" style="22" customWidth="1"/>
    <col min="9221" max="9221" width="14.125" style="22" customWidth="1"/>
    <col min="9222" max="9222" width="10.625" style="22"/>
    <col min="9223" max="9224" width="13.125" style="22" customWidth="1"/>
    <col min="9225" max="9226" width="15.625" style="22" customWidth="1"/>
    <col min="9227" max="9227" width="16.625" style="22" customWidth="1"/>
    <col min="9228" max="9472" width="10.625" style="22"/>
    <col min="9473" max="9473" width="19.125" style="22" customWidth="1"/>
    <col min="9474" max="9476" width="10.125" style="22" customWidth="1"/>
    <col min="9477" max="9477" width="14.125" style="22" customWidth="1"/>
    <col min="9478" max="9478" width="10.625" style="22"/>
    <col min="9479" max="9480" width="13.125" style="22" customWidth="1"/>
    <col min="9481" max="9482" width="15.625" style="22" customWidth="1"/>
    <col min="9483" max="9483" width="16.625" style="22" customWidth="1"/>
    <col min="9484" max="9728" width="10.625" style="22"/>
    <col min="9729" max="9729" width="19.125" style="22" customWidth="1"/>
    <col min="9730" max="9732" width="10.125" style="22" customWidth="1"/>
    <col min="9733" max="9733" width="14.125" style="22" customWidth="1"/>
    <col min="9734" max="9734" width="10.625" style="22"/>
    <col min="9735" max="9736" width="13.125" style="22" customWidth="1"/>
    <col min="9737" max="9738" width="15.625" style="22" customWidth="1"/>
    <col min="9739" max="9739" width="16.625" style="22" customWidth="1"/>
    <col min="9740" max="9984" width="10.625" style="22"/>
    <col min="9985" max="9985" width="19.125" style="22" customWidth="1"/>
    <col min="9986" max="9988" width="10.125" style="22" customWidth="1"/>
    <col min="9989" max="9989" width="14.125" style="22" customWidth="1"/>
    <col min="9990" max="9990" width="10.625" style="22"/>
    <col min="9991" max="9992" width="13.125" style="22" customWidth="1"/>
    <col min="9993" max="9994" width="15.625" style="22" customWidth="1"/>
    <col min="9995" max="9995" width="16.625" style="22" customWidth="1"/>
    <col min="9996" max="10240" width="10.625" style="22"/>
    <col min="10241" max="10241" width="19.125" style="22" customWidth="1"/>
    <col min="10242" max="10244" width="10.125" style="22" customWidth="1"/>
    <col min="10245" max="10245" width="14.125" style="22" customWidth="1"/>
    <col min="10246" max="10246" width="10.625" style="22"/>
    <col min="10247" max="10248" width="13.125" style="22" customWidth="1"/>
    <col min="10249" max="10250" width="15.625" style="22" customWidth="1"/>
    <col min="10251" max="10251" width="16.625" style="22" customWidth="1"/>
    <col min="10252" max="10496" width="10.625" style="22"/>
    <col min="10497" max="10497" width="19.125" style="22" customWidth="1"/>
    <col min="10498" max="10500" width="10.125" style="22" customWidth="1"/>
    <col min="10501" max="10501" width="14.125" style="22" customWidth="1"/>
    <col min="10502" max="10502" width="10.625" style="22"/>
    <col min="10503" max="10504" width="13.125" style="22" customWidth="1"/>
    <col min="10505" max="10506" width="15.625" style="22" customWidth="1"/>
    <col min="10507" max="10507" width="16.625" style="22" customWidth="1"/>
    <col min="10508" max="10752" width="10.625" style="22"/>
    <col min="10753" max="10753" width="19.125" style="22" customWidth="1"/>
    <col min="10754" max="10756" width="10.125" style="22" customWidth="1"/>
    <col min="10757" max="10757" width="14.125" style="22" customWidth="1"/>
    <col min="10758" max="10758" width="10.625" style="22"/>
    <col min="10759" max="10760" width="13.125" style="22" customWidth="1"/>
    <col min="10761" max="10762" width="15.625" style="22" customWidth="1"/>
    <col min="10763" max="10763" width="16.625" style="22" customWidth="1"/>
    <col min="10764" max="11008" width="10.625" style="22"/>
    <col min="11009" max="11009" width="19.125" style="22" customWidth="1"/>
    <col min="11010" max="11012" width="10.125" style="22" customWidth="1"/>
    <col min="11013" max="11013" width="14.125" style="22" customWidth="1"/>
    <col min="11014" max="11014" width="10.625" style="22"/>
    <col min="11015" max="11016" width="13.125" style="22" customWidth="1"/>
    <col min="11017" max="11018" width="15.625" style="22" customWidth="1"/>
    <col min="11019" max="11019" width="16.625" style="22" customWidth="1"/>
    <col min="11020" max="11264" width="10.625" style="22"/>
    <col min="11265" max="11265" width="19.125" style="22" customWidth="1"/>
    <col min="11266" max="11268" width="10.125" style="22" customWidth="1"/>
    <col min="11269" max="11269" width="14.125" style="22" customWidth="1"/>
    <col min="11270" max="11270" width="10.625" style="22"/>
    <col min="11271" max="11272" width="13.125" style="22" customWidth="1"/>
    <col min="11273" max="11274" width="15.625" style="22" customWidth="1"/>
    <col min="11275" max="11275" width="16.625" style="22" customWidth="1"/>
    <col min="11276" max="11520" width="10.625" style="22"/>
    <col min="11521" max="11521" width="19.125" style="22" customWidth="1"/>
    <col min="11522" max="11524" width="10.125" style="22" customWidth="1"/>
    <col min="11525" max="11525" width="14.125" style="22" customWidth="1"/>
    <col min="11526" max="11526" width="10.625" style="22"/>
    <col min="11527" max="11528" width="13.125" style="22" customWidth="1"/>
    <col min="11529" max="11530" width="15.625" style="22" customWidth="1"/>
    <col min="11531" max="11531" width="16.625" style="22" customWidth="1"/>
    <col min="11532" max="11776" width="10.625" style="22"/>
    <col min="11777" max="11777" width="19.125" style="22" customWidth="1"/>
    <col min="11778" max="11780" width="10.125" style="22" customWidth="1"/>
    <col min="11781" max="11781" width="14.125" style="22" customWidth="1"/>
    <col min="11782" max="11782" width="10.625" style="22"/>
    <col min="11783" max="11784" width="13.125" style="22" customWidth="1"/>
    <col min="11785" max="11786" width="15.625" style="22" customWidth="1"/>
    <col min="11787" max="11787" width="16.625" style="22" customWidth="1"/>
    <col min="11788" max="12032" width="10.625" style="22"/>
    <col min="12033" max="12033" width="19.125" style="22" customWidth="1"/>
    <col min="12034" max="12036" width="10.125" style="22" customWidth="1"/>
    <col min="12037" max="12037" width="14.125" style="22" customWidth="1"/>
    <col min="12038" max="12038" width="10.625" style="22"/>
    <col min="12039" max="12040" width="13.125" style="22" customWidth="1"/>
    <col min="12041" max="12042" width="15.625" style="22" customWidth="1"/>
    <col min="12043" max="12043" width="16.625" style="22" customWidth="1"/>
    <col min="12044" max="12288" width="10.625" style="22"/>
    <col min="12289" max="12289" width="19.125" style="22" customWidth="1"/>
    <col min="12290" max="12292" width="10.125" style="22" customWidth="1"/>
    <col min="12293" max="12293" width="14.125" style="22" customWidth="1"/>
    <col min="12294" max="12294" width="10.625" style="22"/>
    <col min="12295" max="12296" width="13.125" style="22" customWidth="1"/>
    <col min="12297" max="12298" width="15.625" style="22" customWidth="1"/>
    <col min="12299" max="12299" width="16.625" style="22" customWidth="1"/>
    <col min="12300" max="12544" width="10.625" style="22"/>
    <col min="12545" max="12545" width="19.125" style="22" customWidth="1"/>
    <col min="12546" max="12548" width="10.125" style="22" customWidth="1"/>
    <col min="12549" max="12549" width="14.125" style="22" customWidth="1"/>
    <col min="12550" max="12550" width="10.625" style="22"/>
    <col min="12551" max="12552" width="13.125" style="22" customWidth="1"/>
    <col min="12553" max="12554" width="15.625" style="22" customWidth="1"/>
    <col min="12555" max="12555" width="16.625" style="22" customWidth="1"/>
    <col min="12556" max="12800" width="10.625" style="22"/>
    <col min="12801" max="12801" width="19.125" style="22" customWidth="1"/>
    <col min="12802" max="12804" width="10.125" style="22" customWidth="1"/>
    <col min="12805" max="12805" width="14.125" style="22" customWidth="1"/>
    <col min="12806" max="12806" width="10.625" style="22"/>
    <col min="12807" max="12808" width="13.125" style="22" customWidth="1"/>
    <col min="12809" max="12810" width="15.625" style="22" customWidth="1"/>
    <col min="12811" max="12811" width="16.625" style="22" customWidth="1"/>
    <col min="12812" max="13056" width="10.625" style="22"/>
    <col min="13057" max="13057" width="19.125" style="22" customWidth="1"/>
    <col min="13058" max="13060" width="10.125" style="22" customWidth="1"/>
    <col min="13061" max="13061" width="14.125" style="22" customWidth="1"/>
    <col min="13062" max="13062" width="10.625" style="22"/>
    <col min="13063" max="13064" width="13.125" style="22" customWidth="1"/>
    <col min="13065" max="13066" width="15.625" style="22" customWidth="1"/>
    <col min="13067" max="13067" width="16.625" style="22" customWidth="1"/>
    <col min="13068" max="13312" width="10.625" style="22"/>
    <col min="13313" max="13313" width="19.125" style="22" customWidth="1"/>
    <col min="13314" max="13316" width="10.125" style="22" customWidth="1"/>
    <col min="13317" max="13317" width="14.125" style="22" customWidth="1"/>
    <col min="13318" max="13318" width="10.625" style="22"/>
    <col min="13319" max="13320" width="13.125" style="22" customWidth="1"/>
    <col min="13321" max="13322" width="15.625" style="22" customWidth="1"/>
    <col min="13323" max="13323" width="16.625" style="22" customWidth="1"/>
    <col min="13324" max="13568" width="10.625" style="22"/>
    <col min="13569" max="13569" width="19.125" style="22" customWidth="1"/>
    <col min="13570" max="13572" width="10.125" style="22" customWidth="1"/>
    <col min="13573" max="13573" width="14.125" style="22" customWidth="1"/>
    <col min="13574" max="13574" width="10.625" style="22"/>
    <col min="13575" max="13576" width="13.125" style="22" customWidth="1"/>
    <col min="13577" max="13578" width="15.625" style="22" customWidth="1"/>
    <col min="13579" max="13579" width="16.625" style="22" customWidth="1"/>
    <col min="13580" max="13824" width="10.625" style="22"/>
    <col min="13825" max="13825" width="19.125" style="22" customWidth="1"/>
    <col min="13826" max="13828" width="10.125" style="22" customWidth="1"/>
    <col min="13829" max="13829" width="14.125" style="22" customWidth="1"/>
    <col min="13830" max="13830" width="10.625" style="22"/>
    <col min="13831" max="13832" width="13.125" style="22" customWidth="1"/>
    <col min="13833" max="13834" width="15.625" style="22" customWidth="1"/>
    <col min="13835" max="13835" width="16.625" style="22" customWidth="1"/>
    <col min="13836" max="14080" width="10.625" style="22"/>
    <col min="14081" max="14081" width="19.125" style="22" customWidth="1"/>
    <col min="14082" max="14084" width="10.125" style="22" customWidth="1"/>
    <col min="14085" max="14085" width="14.125" style="22" customWidth="1"/>
    <col min="14086" max="14086" width="10.625" style="22"/>
    <col min="14087" max="14088" width="13.125" style="22" customWidth="1"/>
    <col min="14089" max="14090" width="15.625" style="22" customWidth="1"/>
    <col min="14091" max="14091" width="16.625" style="22" customWidth="1"/>
    <col min="14092" max="14336" width="10.625" style="22"/>
    <col min="14337" max="14337" width="19.125" style="22" customWidth="1"/>
    <col min="14338" max="14340" width="10.125" style="22" customWidth="1"/>
    <col min="14341" max="14341" width="14.125" style="22" customWidth="1"/>
    <col min="14342" max="14342" width="10.625" style="22"/>
    <col min="14343" max="14344" width="13.125" style="22" customWidth="1"/>
    <col min="14345" max="14346" width="15.625" style="22" customWidth="1"/>
    <col min="14347" max="14347" width="16.625" style="22" customWidth="1"/>
    <col min="14348" max="14592" width="10.625" style="22"/>
    <col min="14593" max="14593" width="19.125" style="22" customWidth="1"/>
    <col min="14594" max="14596" width="10.125" style="22" customWidth="1"/>
    <col min="14597" max="14597" width="14.125" style="22" customWidth="1"/>
    <col min="14598" max="14598" width="10.625" style="22"/>
    <col min="14599" max="14600" width="13.125" style="22" customWidth="1"/>
    <col min="14601" max="14602" width="15.625" style="22" customWidth="1"/>
    <col min="14603" max="14603" width="16.625" style="22" customWidth="1"/>
    <col min="14604" max="14848" width="10.625" style="22"/>
    <col min="14849" max="14849" width="19.125" style="22" customWidth="1"/>
    <col min="14850" max="14852" width="10.125" style="22" customWidth="1"/>
    <col min="14853" max="14853" width="14.125" style="22" customWidth="1"/>
    <col min="14854" max="14854" width="10.625" style="22"/>
    <col min="14855" max="14856" width="13.125" style="22" customWidth="1"/>
    <col min="14857" max="14858" width="15.625" style="22" customWidth="1"/>
    <col min="14859" max="14859" width="16.625" style="22" customWidth="1"/>
    <col min="14860" max="15104" width="10.625" style="22"/>
    <col min="15105" max="15105" width="19.125" style="22" customWidth="1"/>
    <col min="15106" max="15108" width="10.125" style="22" customWidth="1"/>
    <col min="15109" max="15109" width="14.125" style="22" customWidth="1"/>
    <col min="15110" max="15110" width="10.625" style="22"/>
    <col min="15111" max="15112" width="13.125" style="22" customWidth="1"/>
    <col min="15113" max="15114" width="15.625" style="22" customWidth="1"/>
    <col min="15115" max="15115" width="16.625" style="22" customWidth="1"/>
    <col min="15116" max="15360" width="10.625" style="22"/>
    <col min="15361" max="15361" width="19.125" style="22" customWidth="1"/>
    <col min="15362" max="15364" width="10.125" style="22" customWidth="1"/>
    <col min="15365" max="15365" width="14.125" style="22" customWidth="1"/>
    <col min="15366" max="15366" width="10.625" style="22"/>
    <col min="15367" max="15368" width="13.125" style="22" customWidth="1"/>
    <col min="15369" max="15370" width="15.625" style="22" customWidth="1"/>
    <col min="15371" max="15371" width="16.625" style="22" customWidth="1"/>
    <col min="15372" max="15616" width="10.625" style="22"/>
    <col min="15617" max="15617" width="19.125" style="22" customWidth="1"/>
    <col min="15618" max="15620" width="10.125" style="22" customWidth="1"/>
    <col min="15621" max="15621" width="14.125" style="22" customWidth="1"/>
    <col min="15622" max="15622" width="10.625" style="22"/>
    <col min="15623" max="15624" width="13.125" style="22" customWidth="1"/>
    <col min="15625" max="15626" width="15.625" style="22" customWidth="1"/>
    <col min="15627" max="15627" width="16.625" style="22" customWidth="1"/>
    <col min="15628" max="15872" width="10.625" style="22"/>
    <col min="15873" max="15873" width="19.125" style="22" customWidth="1"/>
    <col min="15874" max="15876" width="10.125" style="22" customWidth="1"/>
    <col min="15877" max="15877" width="14.125" style="22" customWidth="1"/>
    <col min="15878" max="15878" width="10.625" style="22"/>
    <col min="15879" max="15880" width="13.125" style="22" customWidth="1"/>
    <col min="15881" max="15882" width="15.625" style="22" customWidth="1"/>
    <col min="15883" max="15883" width="16.625" style="22" customWidth="1"/>
    <col min="15884" max="16128" width="10.625" style="22"/>
    <col min="16129" max="16129" width="19.125" style="22" customWidth="1"/>
    <col min="16130" max="16132" width="10.125" style="22" customWidth="1"/>
    <col min="16133" max="16133" width="14.125" style="22" customWidth="1"/>
    <col min="16134" max="16134" width="10.625" style="22"/>
    <col min="16135" max="16136" width="13.125" style="22" customWidth="1"/>
    <col min="16137" max="16138" width="15.625" style="22" customWidth="1"/>
    <col min="16139" max="16139" width="16.625" style="22" customWidth="1"/>
    <col min="16140" max="16384" width="10.625" style="22"/>
  </cols>
  <sheetData>
    <row r="1" spans="1:12" s="54" customFormat="1" ht="18" customHeight="1" x14ac:dyDescent="0.25">
      <c r="A1" s="97" t="s">
        <v>399</v>
      </c>
      <c r="B1" s="98"/>
      <c r="D1" s="53"/>
      <c r="E1" s="53"/>
      <c r="F1" s="53"/>
      <c r="G1" s="53"/>
      <c r="H1" s="53"/>
      <c r="I1" s="99"/>
      <c r="J1" s="99"/>
      <c r="K1" s="15" t="s">
        <v>0</v>
      </c>
    </row>
    <row r="2" spans="1:12" s="493" customFormat="1" ht="24.95" customHeight="1" x14ac:dyDescent="0.25">
      <c r="A2" s="678" t="s">
        <v>690</v>
      </c>
      <c r="B2" s="678"/>
      <c r="C2" s="678"/>
      <c r="D2" s="678"/>
      <c r="E2" s="678"/>
      <c r="F2" s="678"/>
      <c r="G2" s="678" t="s">
        <v>1</v>
      </c>
      <c r="H2" s="678"/>
      <c r="I2" s="678"/>
      <c r="J2" s="678"/>
      <c r="K2" s="678"/>
    </row>
    <row r="3" spans="1:12" ht="15" customHeight="1" thickBot="1" x14ac:dyDescent="0.3">
      <c r="A3" s="55"/>
      <c r="B3" s="100"/>
      <c r="C3" s="101"/>
      <c r="D3" s="56"/>
      <c r="E3" s="56"/>
      <c r="F3" s="102"/>
      <c r="G3" s="56"/>
      <c r="H3" s="56"/>
      <c r="I3" s="103"/>
      <c r="J3" s="103"/>
      <c r="K3" s="102"/>
    </row>
    <row r="4" spans="1:12" ht="21.6" customHeight="1" x14ac:dyDescent="0.25">
      <c r="A4" s="679" t="s">
        <v>145</v>
      </c>
      <c r="B4" s="104" t="s">
        <v>139</v>
      </c>
      <c r="C4" s="105" t="s">
        <v>140</v>
      </c>
      <c r="D4" s="106" t="s">
        <v>141</v>
      </c>
      <c r="E4" s="681" t="s">
        <v>146</v>
      </c>
      <c r="F4" s="682"/>
      <c r="G4" s="682" t="s">
        <v>2</v>
      </c>
      <c r="H4" s="683"/>
      <c r="I4" s="107" t="s">
        <v>142</v>
      </c>
      <c r="J4" s="108" t="s">
        <v>143</v>
      </c>
      <c r="K4" s="109" t="s">
        <v>144</v>
      </c>
    </row>
    <row r="5" spans="1:12" ht="21.95" customHeight="1" x14ac:dyDescent="0.25">
      <c r="A5" s="680"/>
      <c r="B5" s="110" t="s">
        <v>147</v>
      </c>
      <c r="C5" s="684" t="s">
        <v>691</v>
      </c>
      <c r="D5" s="686" t="s">
        <v>3</v>
      </c>
      <c r="E5" s="111" t="s">
        <v>148</v>
      </c>
      <c r="F5" s="601" t="s">
        <v>149</v>
      </c>
      <c r="G5" s="688" t="s">
        <v>4</v>
      </c>
      <c r="H5" s="689"/>
      <c r="I5" s="108" t="s">
        <v>150</v>
      </c>
      <c r="J5" s="108" t="s">
        <v>151</v>
      </c>
      <c r="K5" s="109" t="s">
        <v>152</v>
      </c>
    </row>
    <row r="6" spans="1:12" ht="36.6" customHeight="1" thickBot="1" x14ac:dyDescent="0.3">
      <c r="A6" s="609" t="s">
        <v>689</v>
      </c>
      <c r="B6" s="112" t="s">
        <v>5</v>
      </c>
      <c r="C6" s="685"/>
      <c r="D6" s="687"/>
      <c r="E6" s="598" t="s">
        <v>6</v>
      </c>
      <c r="F6" s="59" t="s">
        <v>153</v>
      </c>
      <c r="G6" s="60" t="s">
        <v>154</v>
      </c>
      <c r="H6" s="611" t="s">
        <v>155</v>
      </c>
      <c r="I6" s="113" t="s">
        <v>7</v>
      </c>
      <c r="J6" s="114" t="s">
        <v>8</v>
      </c>
      <c r="K6" s="115" t="s">
        <v>9</v>
      </c>
    </row>
    <row r="7" spans="1:12" ht="20.85" customHeight="1" x14ac:dyDescent="0.25">
      <c r="A7" s="610" t="s">
        <v>561</v>
      </c>
      <c r="B7" s="2">
        <v>1220.954</v>
      </c>
      <c r="C7" s="3">
        <v>471</v>
      </c>
      <c r="D7" s="3">
        <v>11041</v>
      </c>
      <c r="E7" s="3">
        <v>605144</v>
      </c>
      <c r="F7" s="3">
        <v>1911161</v>
      </c>
      <c r="G7" s="3">
        <v>971969</v>
      </c>
      <c r="H7" s="3">
        <v>939192</v>
      </c>
      <c r="I7" s="4">
        <v>3.1581920997316342</v>
      </c>
      <c r="J7" s="4">
        <v>1565.3013954661683</v>
      </c>
      <c r="K7" s="4">
        <v>103.4899147352192</v>
      </c>
    </row>
    <row r="8" spans="1:12" ht="20.85" customHeight="1" x14ac:dyDescent="0.25">
      <c r="A8" s="610" t="s">
        <v>521</v>
      </c>
      <c r="B8" s="2">
        <v>1220.954</v>
      </c>
      <c r="C8" s="3">
        <v>471</v>
      </c>
      <c r="D8" s="3">
        <v>11056</v>
      </c>
      <c r="E8" s="3">
        <v>619870</v>
      </c>
      <c r="F8" s="3">
        <v>1934968</v>
      </c>
      <c r="G8" s="3">
        <v>981486</v>
      </c>
      <c r="H8" s="3">
        <v>953482</v>
      </c>
      <c r="I8" s="4">
        <v>3.1215706519108846</v>
      </c>
      <c r="J8" s="4">
        <v>1584.8000825583929</v>
      </c>
      <c r="K8" s="4">
        <v>102.93702450596865</v>
      </c>
    </row>
    <row r="9" spans="1:12" ht="20.85" customHeight="1" x14ac:dyDescent="0.25">
      <c r="A9" s="610" t="s">
        <v>522</v>
      </c>
      <c r="B9" s="2">
        <v>1220.954</v>
      </c>
      <c r="C9" s="3">
        <v>471</v>
      </c>
      <c r="D9" s="3">
        <v>11072</v>
      </c>
      <c r="E9" s="3">
        <v>637071</v>
      </c>
      <c r="F9" s="3">
        <v>1958686</v>
      </c>
      <c r="G9" s="3">
        <v>991492</v>
      </c>
      <c r="H9" s="3">
        <v>967194</v>
      </c>
      <c r="I9" s="4">
        <v>3.0745175969397445</v>
      </c>
      <c r="J9" s="4">
        <v>1604.225875831522</v>
      </c>
      <c r="K9" s="4">
        <v>102.51221574989091</v>
      </c>
    </row>
    <row r="10" spans="1:12" ht="20.85" customHeight="1" x14ac:dyDescent="0.25">
      <c r="A10" s="610" t="s">
        <v>523</v>
      </c>
      <c r="B10" s="2">
        <v>1220.954</v>
      </c>
      <c r="C10" s="3">
        <v>471</v>
      </c>
      <c r="D10" s="3">
        <v>11073</v>
      </c>
      <c r="E10" s="3">
        <v>654106</v>
      </c>
      <c r="F10" s="3">
        <v>1978782</v>
      </c>
      <c r="G10" s="3">
        <v>999065</v>
      </c>
      <c r="H10" s="3">
        <v>979717</v>
      </c>
      <c r="I10" s="4">
        <v>3.0251702323476621</v>
      </c>
      <c r="J10" s="4">
        <v>1620.6851363769642</v>
      </c>
      <c r="K10" s="4">
        <v>101.97485600433596</v>
      </c>
    </row>
    <row r="11" spans="1:12" ht="20.85" customHeight="1" x14ac:dyDescent="0.25">
      <c r="A11" s="610" t="s">
        <v>524</v>
      </c>
      <c r="B11" s="2">
        <v>1220.954</v>
      </c>
      <c r="C11" s="3">
        <v>483</v>
      </c>
      <c r="D11" s="3">
        <v>11341</v>
      </c>
      <c r="E11" s="3">
        <v>673477</v>
      </c>
      <c r="F11" s="3">
        <v>2002060</v>
      </c>
      <c r="G11" s="3">
        <v>1009274</v>
      </c>
      <c r="H11" s="3">
        <v>992786</v>
      </c>
      <c r="I11" s="4">
        <v>2.9727221568071367</v>
      </c>
      <c r="J11" s="4">
        <v>1639.7505557129916</v>
      </c>
      <c r="K11" s="4">
        <v>101.66078087321941</v>
      </c>
    </row>
    <row r="12" spans="1:12" ht="20.85" customHeight="1" x14ac:dyDescent="0.25">
      <c r="A12" s="610" t="s">
        <v>525</v>
      </c>
      <c r="B12" s="2">
        <v>1220.954</v>
      </c>
      <c r="C12" s="3">
        <v>483</v>
      </c>
      <c r="D12" s="3">
        <v>11345</v>
      </c>
      <c r="E12" s="3">
        <v>686273</v>
      </c>
      <c r="F12" s="3">
        <v>2013305</v>
      </c>
      <c r="G12" s="3">
        <v>1013618</v>
      </c>
      <c r="H12" s="3">
        <v>999687</v>
      </c>
      <c r="I12" s="4">
        <v>2.9336794540947988</v>
      </c>
      <c r="J12" s="4">
        <v>1648.9605669009643</v>
      </c>
      <c r="K12" s="4">
        <v>101.39353617682335</v>
      </c>
    </row>
    <row r="13" spans="1:12" ht="20.85" customHeight="1" x14ac:dyDescent="0.25">
      <c r="A13" s="610" t="s">
        <v>526</v>
      </c>
      <c r="B13" s="2">
        <v>1220.954</v>
      </c>
      <c r="C13" s="3">
        <v>483</v>
      </c>
      <c r="D13" s="3">
        <v>11367</v>
      </c>
      <c r="E13" s="3">
        <v>701827</v>
      </c>
      <c r="F13" s="3">
        <v>2030161</v>
      </c>
      <c r="G13" s="3">
        <v>1020819</v>
      </c>
      <c r="H13" s="3">
        <v>1009342</v>
      </c>
      <c r="I13" s="4">
        <v>2.8926801049261428</v>
      </c>
      <c r="J13" s="4">
        <v>1662.7661648186584</v>
      </c>
      <c r="K13" s="4">
        <v>101.13707742271698</v>
      </c>
    </row>
    <row r="14" spans="1:12" ht="20.85" customHeight="1" x14ac:dyDescent="0.25">
      <c r="A14" s="610" t="s">
        <v>527</v>
      </c>
      <c r="B14" s="2">
        <v>1220.954</v>
      </c>
      <c r="C14" s="3">
        <v>483</v>
      </c>
      <c r="D14" s="3">
        <v>11375</v>
      </c>
      <c r="E14" s="3">
        <v>716582</v>
      </c>
      <c r="F14" s="3">
        <v>2044023</v>
      </c>
      <c r="G14" s="3">
        <v>1026657</v>
      </c>
      <c r="H14" s="3">
        <v>1017366</v>
      </c>
      <c r="I14" s="4">
        <v>2.8524621048254071</v>
      </c>
      <c r="J14" s="4">
        <v>1674.1195819007105</v>
      </c>
      <c r="K14" s="4">
        <v>100.91324066265237</v>
      </c>
    </row>
    <row r="15" spans="1:12" ht="20.85" customHeight="1" x14ac:dyDescent="0.25">
      <c r="A15" s="610" t="s">
        <v>528</v>
      </c>
      <c r="B15" s="2">
        <v>1220.954</v>
      </c>
      <c r="C15" s="3">
        <v>495</v>
      </c>
      <c r="D15" s="3">
        <v>11488</v>
      </c>
      <c r="E15" s="3">
        <v>733004</v>
      </c>
      <c r="F15" s="3">
        <v>2058328</v>
      </c>
      <c r="G15" s="3">
        <v>1032625</v>
      </c>
      <c r="H15" s="3">
        <v>1025703</v>
      </c>
      <c r="I15" s="4">
        <v>2.8080719886931038</v>
      </c>
      <c r="J15" s="4">
        <v>1685.83583001489</v>
      </c>
      <c r="K15" s="4">
        <v>100.67485422193363</v>
      </c>
    </row>
    <row r="16" spans="1:12" ht="20.85" customHeight="1" x14ac:dyDescent="0.25">
      <c r="A16" s="610" t="s">
        <v>268</v>
      </c>
      <c r="B16" s="2">
        <v>1220.954</v>
      </c>
      <c r="C16" s="3">
        <f t="shared" ref="C16:H16" si="0">SUM(C17:C29)</f>
        <v>495</v>
      </c>
      <c r="D16" s="3">
        <f t="shared" si="0"/>
        <v>11495</v>
      </c>
      <c r="E16" s="3">
        <f>SUM(E17:E29)</f>
        <v>750501</v>
      </c>
      <c r="F16" s="3">
        <f t="shared" si="0"/>
        <v>2105780</v>
      </c>
      <c r="G16" s="3">
        <f t="shared" si="0"/>
        <v>1053001</v>
      </c>
      <c r="H16" s="3">
        <f t="shared" si="0"/>
        <v>1052779</v>
      </c>
      <c r="I16" s="4">
        <f t="shared" ref="I16:I29" si="1">F16/E16</f>
        <v>2.8058323706430772</v>
      </c>
      <c r="J16" s="4">
        <f t="shared" ref="J16:J28" si="2">F16/B16</f>
        <v>1724.7005210679517</v>
      </c>
      <c r="K16" s="4">
        <f t="shared" ref="K16:K29" si="3">G16/H16*100</f>
        <v>100.02108704675909</v>
      </c>
      <c r="L16" s="116"/>
    </row>
    <row r="17" spans="1:11" ht="20.85" customHeight="1" x14ac:dyDescent="0.25">
      <c r="A17" s="117" t="s">
        <v>269</v>
      </c>
      <c r="B17" s="2">
        <v>34.804600000000001</v>
      </c>
      <c r="C17" s="3">
        <v>76</v>
      </c>
      <c r="D17" s="3">
        <v>1624</v>
      </c>
      <c r="E17" s="3">
        <v>159731</v>
      </c>
      <c r="F17" s="3">
        <v>427145</v>
      </c>
      <c r="G17" s="3">
        <v>208038</v>
      </c>
      <c r="H17" s="3">
        <v>219107</v>
      </c>
      <c r="I17" s="4">
        <f t="shared" si="1"/>
        <v>2.6741521683330101</v>
      </c>
      <c r="J17" s="4">
        <f t="shared" si="2"/>
        <v>12272.659361118933</v>
      </c>
      <c r="K17" s="4">
        <f t="shared" si="3"/>
        <v>94.948130365529167</v>
      </c>
    </row>
    <row r="18" spans="1:11" ht="20.85" customHeight="1" x14ac:dyDescent="0.25">
      <c r="A18" s="117" t="s">
        <v>270</v>
      </c>
      <c r="B18" s="2">
        <v>76.52</v>
      </c>
      <c r="C18" s="3">
        <v>85</v>
      </c>
      <c r="D18" s="3">
        <v>1898</v>
      </c>
      <c r="E18" s="3">
        <v>141551</v>
      </c>
      <c r="F18" s="3">
        <v>389782</v>
      </c>
      <c r="G18" s="3">
        <v>192765</v>
      </c>
      <c r="H18" s="3">
        <v>197017</v>
      </c>
      <c r="I18" s="4">
        <f t="shared" si="1"/>
        <v>2.7536506276889603</v>
      </c>
      <c r="J18" s="4">
        <f t="shared" si="2"/>
        <v>5093.8578149503401</v>
      </c>
      <c r="K18" s="4">
        <f t="shared" si="3"/>
        <v>97.841810605176207</v>
      </c>
    </row>
    <row r="19" spans="1:11" ht="20.85" customHeight="1" x14ac:dyDescent="0.25">
      <c r="A19" s="117" t="s">
        <v>271</v>
      </c>
      <c r="B19" s="2">
        <v>105.1206</v>
      </c>
      <c r="C19" s="3">
        <v>27</v>
      </c>
      <c r="D19" s="3">
        <v>705</v>
      </c>
      <c r="E19" s="3">
        <v>31456</v>
      </c>
      <c r="F19" s="3">
        <v>93343</v>
      </c>
      <c r="G19" s="3">
        <v>47861</v>
      </c>
      <c r="H19" s="3">
        <v>45482</v>
      </c>
      <c r="I19" s="4">
        <f t="shared" si="1"/>
        <v>2.9674148016276702</v>
      </c>
      <c r="J19" s="4">
        <f t="shared" si="2"/>
        <v>887.96106567123854</v>
      </c>
      <c r="K19" s="4">
        <f t="shared" si="3"/>
        <v>105.23064069302141</v>
      </c>
    </row>
    <row r="20" spans="1:11" ht="20.85" customHeight="1" x14ac:dyDescent="0.25">
      <c r="A20" s="117" t="s">
        <v>272</v>
      </c>
      <c r="B20" s="2">
        <v>89.122900000000001</v>
      </c>
      <c r="C20" s="3">
        <v>41</v>
      </c>
      <c r="D20" s="3">
        <v>961</v>
      </c>
      <c r="E20" s="3">
        <v>55072</v>
      </c>
      <c r="F20" s="3">
        <v>161098</v>
      </c>
      <c r="G20" s="3">
        <v>81505</v>
      </c>
      <c r="H20" s="3">
        <v>79593</v>
      </c>
      <c r="I20" s="4">
        <f t="shared" si="1"/>
        <v>2.9252251597908194</v>
      </c>
      <c r="J20" s="4">
        <f t="shared" si="2"/>
        <v>1807.5937834159347</v>
      </c>
      <c r="K20" s="4">
        <f t="shared" si="3"/>
        <v>102.40222130086816</v>
      </c>
    </row>
    <row r="21" spans="1:11" ht="20.85" customHeight="1" x14ac:dyDescent="0.25">
      <c r="A21" s="117" t="s">
        <v>273</v>
      </c>
      <c r="B21" s="2">
        <v>75.502499999999998</v>
      </c>
      <c r="C21" s="3">
        <v>37</v>
      </c>
      <c r="D21" s="3">
        <v>653</v>
      </c>
      <c r="E21" s="3">
        <v>55315</v>
      </c>
      <c r="F21" s="3">
        <v>155403</v>
      </c>
      <c r="G21" s="3">
        <v>77458</v>
      </c>
      <c r="H21" s="3">
        <v>77945</v>
      </c>
      <c r="I21" s="4">
        <f t="shared" si="1"/>
        <v>2.8094187833318269</v>
      </c>
      <c r="J21" s="4">
        <f t="shared" si="2"/>
        <v>2058.2497268302373</v>
      </c>
      <c r="K21" s="4">
        <f t="shared" si="3"/>
        <v>99.375200461864139</v>
      </c>
    </row>
    <row r="22" spans="1:11" ht="20.85" customHeight="1" x14ac:dyDescent="0.25">
      <c r="A22" s="117" t="s">
        <v>274</v>
      </c>
      <c r="B22" s="2">
        <v>87.392499999999998</v>
      </c>
      <c r="C22" s="3">
        <v>18</v>
      </c>
      <c r="D22" s="3">
        <v>416</v>
      </c>
      <c r="E22" s="3">
        <v>30549</v>
      </c>
      <c r="F22" s="3">
        <v>85565</v>
      </c>
      <c r="G22" s="3">
        <v>43953</v>
      </c>
      <c r="H22" s="3">
        <v>41612</v>
      </c>
      <c r="I22" s="4">
        <f t="shared" si="1"/>
        <v>2.8009100134210612</v>
      </c>
      <c r="J22" s="4">
        <f t="shared" si="2"/>
        <v>979.08859455902973</v>
      </c>
      <c r="K22" s="4">
        <f t="shared" si="3"/>
        <v>105.62578102470441</v>
      </c>
    </row>
    <row r="23" spans="1:11" ht="20.85" customHeight="1" x14ac:dyDescent="0.25">
      <c r="A23" s="117" t="s">
        <v>275</v>
      </c>
      <c r="B23" s="2">
        <v>72.017700000000005</v>
      </c>
      <c r="C23" s="3">
        <v>30</v>
      </c>
      <c r="D23" s="3">
        <v>790</v>
      </c>
      <c r="E23" s="3">
        <v>55547</v>
      </c>
      <c r="F23" s="3">
        <v>145580</v>
      </c>
      <c r="G23" s="3">
        <v>73047</v>
      </c>
      <c r="H23" s="3">
        <v>72533</v>
      </c>
      <c r="I23" s="4">
        <f t="shared" si="1"/>
        <v>2.6208436099159269</v>
      </c>
      <c r="J23" s="4">
        <f t="shared" si="2"/>
        <v>2021.4475052660664</v>
      </c>
      <c r="K23" s="4">
        <f t="shared" si="3"/>
        <v>100.70864296251361</v>
      </c>
    </row>
    <row r="24" spans="1:11" ht="20.85" customHeight="1" x14ac:dyDescent="0.25">
      <c r="A24" s="117" t="s">
        <v>276</v>
      </c>
      <c r="B24" s="2">
        <v>33.711100000000002</v>
      </c>
      <c r="C24" s="3">
        <v>48</v>
      </c>
      <c r="D24" s="3">
        <v>1288</v>
      </c>
      <c r="E24" s="3">
        <v>65893</v>
      </c>
      <c r="F24" s="18">
        <v>187420</v>
      </c>
      <c r="G24" s="3">
        <v>94315</v>
      </c>
      <c r="H24" s="3">
        <v>93105</v>
      </c>
      <c r="I24" s="4">
        <f t="shared" si="1"/>
        <v>2.844308196621796</v>
      </c>
      <c r="J24" s="4">
        <f t="shared" si="2"/>
        <v>5559.5931310458573</v>
      </c>
      <c r="K24" s="4">
        <f t="shared" si="3"/>
        <v>101.29960796949679</v>
      </c>
    </row>
    <row r="25" spans="1:11" ht="20.85" customHeight="1" x14ac:dyDescent="0.25">
      <c r="A25" s="117" t="s">
        <v>277</v>
      </c>
      <c r="B25" s="2">
        <v>75.234099999999998</v>
      </c>
      <c r="C25" s="3">
        <v>30</v>
      </c>
      <c r="D25" s="3">
        <v>891</v>
      </c>
      <c r="E25" s="3">
        <v>40095</v>
      </c>
      <c r="F25" s="3">
        <v>118433</v>
      </c>
      <c r="G25" s="3">
        <v>59636</v>
      </c>
      <c r="H25" s="3">
        <v>58797</v>
      </c>
      <c r="I25" s="4">
        <f t="shared" si="1"/>
        <v>2.9538097019578502</v>
      </c>
      <c r="J25" s="4">
        <f t="shared" si="2"/>
        <v>1574.1930853163658</v>
      </c>
      <c r="K25" s="4">
        <f t="shared" si="3"/>
        <v>101.42694355154174</v>
      </c>
    </row>
    <row r="26" spans="1:11" ht="20.85" customHeight="1" x14ac:dyDescent="0.25">
      <c r="A26" s="117" t="s">
        <v>278</v>
      </c>
      <c r="B26" s="2">
        <v>47.7532</v>
      </c>
      <c r="C26" s="3">
        <v>46</v>
      </c>
      <c r="D26" s="3">
        <v>1489</v>
      </c>
      <c r="E26" s="3">
        <v>74198</v>
      </c>
      <c r="F26" s="3">
        <v>217887</v>
      </c>
      <c r="G26" s="3">
        <v>108707</v>
      </c>
      <c r="H26" s="3">
        <v>109180</v>
      </c>
      <c r="I26" s="4">
        <f t="shared" si="1"/>
        <v>2.9365616323890134</v>
      </c>
      <c r="J26" s="4">
        <f t="shared" si="2"/>
        <v>4562.7727565901341</v>
      </c>
      <c r="K26" s="4">
        <f t="shared" si="3"/>
        <v>99.566770470782188</v>
      </c>
    </row>
    <row r="27" spans="1:11" ht="20.85" customHeight="1" x14ac:dyDescent="0.25">
      <c r="A27" s="117" t="s">
        <v>279</v>
      </c>
      <c r="B27" s="2">
        <v>85.016599999999997</v>
      </c>
      <c r="C27" s="3">
        <v>23</v>
      </c>
      <c r="D27" s="3">
        <v>261</v>
      </c>
      <c r="E27" s="3">
        <v>15751</v>
      </c>
      <c r="F27" s="3">
        <v>48409</v>
      </c>
      <c r="G27" s="3">
        <v>25884</v>
      </c>
      <c r="H27" s="3">
        <v>22525</v>
      </c>
      <c r="I27" s="4">
        <f t="shared" si="1"/>
        <v>3.0733921655767888</v>
      </c>
      <c r="J27" s="4">
        <f t="shared" si="2"/>
        <v>569.40644532950034</v>
      </c>
      <c r="K27" s="4">
        <f t="shared" si="3"/>
        <v>114.91231964483907</v>
      </c>
    </row>
    <row r="28" spans="1:11" ht="20.85" customHeight="1" x14ac:dyDescent="0.25">
      <c r="A28" s="117" t="s">
        <v>280</v>
      </c>
      <c r="B28" s="2">
        <v>87.980699999999999</v>
      </c>
      <c r="C28" s="3">
        <v>24</v>
      </c>
      <c r="D28" s="3">
        <v>389</v>
      </c>
      <c r="E28" s="3">
        <v>21614</v>
      </c>
      <c r="F28" s="3">
        <v>64785</v>
      </c>
      <c r="G28" s="3">
        <v>33849</v>
      </c>
      <c r="H28" s="3">
        <v>30936</v>
      </c>
      <c r="I28" s="4">
        <f t="shared" si="1"/>
        <v>2.9973628203941889</v>
      </c>
      <c r="J28" s="4">
        <f t="shared" si="2"/>
        <v>736.35467778728741</v>
      </c>
      <c r="K28" s="4">
        <f t="shared" si="3"/>
        <v>109.41621411947247</v>
      </c>
    </row>
    <row r="29" spans="1:11" ht="20.85" customHeight="1" thickBot="1" x14ac:dyDescent="0.3">
      <c r="A29" s="118" t="s">
        <v>281</v>
      </c>
      <c r="B29" s="119">
        <v>350.77749999999997</v>
      </c>
      <c r="C29" s="5">
        <v>10</v>
      </c>
      <c r="D29" s="5">
        <v>130</v>
      </c>
      <c r="E29" s="5">
        <v>3729</v>
      </c>
      <c r="F29" s="5">
        <v>10930</v>
      </c>
      <c r="G29" s="5">
        <v>5983</v>
      </c>
      <c r="H29" s="5">
        <v>4947</v>
      </c>
      <c r="I29" s="69">
        <f t="shared" si="1"/>
        <v>2.9310807186913381</v>
      </c>
      <c r="J29" s="69">
        <f>F29/B29</f>
        <v>31.159353151214091</v>
      </c>
      <c r="K29" s="69">
        <f t="shared" si="3"/>
        <v>120.94198504143925</v>
      </c>
    </row>
    <row r="30" spans="1:11" ht="15" customHeight="1" x14ac:dyDescent="0.25">
      <c r="A30" s="594" t="s">
        <v>529</v>
      </c>
      <c r="B30" s="24"/>
      <c r="C30" s="23"/>
      <c r="D30" s="23"/>
      <c r="E30" s="23"/>
      <c r="F30" s="23"/>
      <c r="G30" s="23" t="s">
        <v>132</v>
      </c>
      <c r="H30" s="23"/>
      <c r="I30" s="30"/>
      <c r="J30" s="30"/>
      <c r="K30" s="30"/>
    </row>
    <row r="31" spans="1:11" ht="15" customHeight="1" x14ac:dyDescent="0.25">
      <c r="A31" s="676" t="s">
        <v>530</v>
      </c>
      <c r="B31" s="676"/>
      <c r="C31" s="676"/>
      <c r="D31" s="676"/>
      <c r="E31" s="676"/>
      <c r="F31" s="676"/>
      <c r="G31" s="677" t="s">
        <v>138</v>
      </c>
      <c r="H31" s="677"/>
      <c r="I31" s="677"/>
      <c r="J31" s="677"/>
      <c r="K31" s="677"/>
    </row>
    <row r="32" spans="1:11" ht="21.95" customHeight="1" x14ac:dyDescent="0.25">
      <c r="I32" s="121"/>
    </row>
  </sheetData>
  <sheetProtection selectLockedCells="1" selectUnlockedCells="1"/>
  <mergeCells count="10">
    <mergeCell ref="A31:F31"/>
    <mergeCell ref="G31:K31"/>
    <mergeCell ref="A2:F2"/>
    <mergeCell ref="G2:K2"/>
    <mergeCell ref="A4:A5"/>
    <mergeCell ref="E4:F4"/>
    <mergeCell ref="G4:H4"/>
    <mergeCell ref="C5:C6"/>
    <mergeCell ref="D5:D6"/>
    <mergeCell ref="G5:H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useFirstPageNumber="1" horizontalDpi="300" verticalDpi="300" r:id="rId1"/>
  <headerFooter alignWithMargins="0">
    <oddFooter>&amp;C&amp;"華康中圓體,標準"&amp;11‧&amp;"Times New Roman,標準"&amp;P&amp;"華康中圓體,標準"‧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topLeftCell="A13" zoomScaleNormal="120" zoomScaleSheetLayoutView="100" workbookViewId="0">
      <selection activeCell="A11" sqref="A1:XFD1048576"/>
    </sheetView>
  </sheetViews>
  <sheetFormatPr defaultColWidth="10.625" defaultRowHeight="21.95" customHeight="1" x14ac:dyDescent="0.25"/>
  <cols>
    <col min="1" max="1" width="9.625" style="54" customWidth="1"/>
    <col min="2" max="2" width="6.125" style="54" customWidth="1"/>
    <col min="3" max="4" width="6.375" style="18" customWidth="1"/>
    <col min="5" max="5" width="5.125" style="18" customWidth="1"/>
    <col min="6" max="6" width="5.625" style="18" customWidth="1"/>
    <col min="7" max="7" width="5.125" style="18" customWidth="1"/>
    <col min="8" max="8" width="5.625" style="18" customWidth="1"/>
    <col min="9" max="12" width="5.375" style="18" customWidth="1"/>
    <col min="13" max="13" width="5.125" style="18" customWidth="1"/>
    <col min="14" max="14" width="5.625" style="18" customWidth="1"/>
    <col min="15" max="15" width="7.125" style="54" customWidth="1"/>
    <col min="16" max="25" width="5.375" style="18" customWidth="1"/>
    <col min="26" max="26" width="4.625" style="22" customWidth="1"/>
    <col min="27" max="27" width="5.125" style="22" customWidth="1"/>
    <col min="28" max="16384" width="10.625" style="22"/>
  </cols>
  <sheetData>
    <row r="1" spans="1:27" s="54" customFormat="1" ht="18" customHeight="1" x14ac:dyDescent="0.25">
      <c r="A1" s="35" t="s">
        <v>399</v>
      </c>
      <c r="B1" s="3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5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15" t="s">
        <v>0</v>
      </c>
    </row>
    <row r="2" spans="1:27" s="627" customFormat="1" ht="30" customHeight="1" x14ac:dyDescent="0.25">
      <c r="A2" s="798" t="s">
        <v>612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18" t="s">
        <v>129</v>
      </c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718"/>
      <c r="AA2" s="718"/>
    </row>
    <row r="3" spans="1:27" ht="12.6" customHeight="1" thickBot="1" x14ac:dyDescent="0.3">
      <c r="A3" s="55"/>
      <c r="B3" s="55"/>
      <c r="C3" s="56"/>
      <c r="D3" s="56"/>
      <c r="E3" s="56"/>
      <c r="F3" s="56"/>
      <c r="G3" s="56"/>
      <c r="H3" s="56"/>
      <c r="I3" s="56"/>
      <c r="J3" s="56"/>
      <c r="K3" s="56"/>
      <c r="M3" s="628" t="s">
        <v>613</v>
      </c>
      <c r="O3" s="5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629" t="s">
        <v>11</v>
      </c>
    </row>
    <row r="4" spans="1:27" s="638" customFormat="1" ht="12.95" customHeight="1" x14ac:dyDescent="0.25">
      <c r="A4" s="630"/>
      <c r="B4" s="631"/>
      <c r="C4" s="632"/>
      <c r="D4" s="799" t="s">
        <v>240</v>
      </c>
      <c r="E4" s="800"/>
      <c r="F4" s="800"/>
      <c r="G4" s="800"/>
      <c r="H4" s="800"/>
      <c r="I4" s="800"/>
      <c r="J4" s="800"/>
      <c r="K4" s="800"/>
      <c r="L4" s="800"/>
      <c r="M4" s="800"/>
      <c r="N4" s="633"/>
      <c r="O4" s="634"/>
      <c r="P4" s="635"/>
      <c r="Q4" s="636"/>
      <c r="R4" s="636"/>
      <c r="S4" s="636"/>
      <c r="T4" s="800" t="s">
        <v>108</v>
      </c>
      <c r="U4" s="800"/>
      <c r="V4" s="636"/>
      <c r="W4" s="636"/>
      <c r="X4" s="636"/>
      <c r="Y4" s="636"/>
      <c r="Z4" s="637"/>
      <c r="AA4" s="801" t="s">
        <v>248</v>
      </c>
    </row>
    <row r="5" spans="1:27" s="638" customFormat="1" ht="12.95" customHeight="1" x14ac:dyDescent="0.25">
      <c r="A5" s="780" t="s">
        <v>769</v>
      </c>
      <c r="B5" s="803" t="s">
        <v>223</v>
      </c>
      <c r="C5" s="804" t="s">
        <v>224</v>
      </c>
      <c r="D5" s="805" t="s">
        <v>225</v>
      </c>
      <c r="E5" s="789" t="s">
        <v>251</v>
      </c>
      <c r="F5" s="790"/>
      <c r="G5" s="789" t="s">
        <v>252</v>
      </c>
      <c r="H5" s="790"/>
      <c r="I5" s="789" t="s">
        <v>226</v>
      </c>
      <c r="J5" s="790"/>
      <c r="K5" s="795" t="s">
        <v>253</v>
      </c>
      <c r="L5" s="797"/>
      <c r="M5" s="797"/>
      <c r="N5" s="797" t="s">
        <v>100</v>
      </c>
      <c r="O5" s="796"/>
      <c r="P5" s="789" t="s">
        <v>227</v>
      </c>
      <c r="Q5" s="790"/>
      <c r="R5" s="789" t="s">
        <v>254</v>
      </c>
      <c r="S5" s="790"/>
      <c r="T5" s="789" t="s">
        <v>255</v>
      </c>
      <c r="U5" s="790"/>
      <c r="V5" s="789" t="s">
        <v>249</v>
      </c>
      <c r="W5" s="790"/>
      <c r="X5" s="789" t="s">
        <v>231</v>
      </c>
      <c r="Y5" s="790"/>
      <c r="Z5" s="793" t="s">
        <v>232</v>
      </c>
      <c r="AA5" s="802"/>
    </row>
    <row r="6" spans="1:27" s="638" customFormat="1" ht="20.45" customHeight="1" x14ac:dyDescent="0.25">
      <c r="A6" s="780"/>
      <c r="B6" s="803"/>
      <c r="C6" s="804"/>
      <c r="D6" s="804"/>
      <c r="E6" s="791"/>
      <c r="F6" s="792"/>
      <c r="G6" s="791"/>
      <c r="H6" s="792"/>
      <c r="I6" s="791"/>
      <c r="J6" s="792"/>
      <c r="K6" s="795" t="s">
        <v>234</v>
      </c>
      <c r="L6" s="796"/>
      <c r="M6" s="639" t="s">
        <v>250</v>
      </c>
      <c r="N6" s="797" t="s">
        <v>112</v>
      </c>
      <c r="O6" s="796"/>
      <c r="P6" s="791"/>
      <c r="Q6" s="792"/>
      <c r="R6" s="791"/>
      <c r="S6" s="792"/>
      <c r="T6" s="791"/>
      <c r="U6" s="792"/>
      <c r="V6" s="791"/>
      <c r="W6" s="792"/>
      <c r="X6" s="791"/>
      <c r="Y6" s="792"/>
      <c r="Z6" s="794"/>
      <c r="AA6" s="802"/>
    </row>
    <row r="7" spans="1:27" s="638" customFormat="1" ht="20.45" customHeight="1" x14ac:dyDescent="0.25">
      <c r="A7" s="780" t="s">
        <v>688</v>
      </c>
      <c r="B7" s="781" t="s">
        <v>65</v>
      </c>
      <c r="C7" s="783" t="s">
        <v>66</v>
      </c>
      <c r="D7" s="785" t="s">
        <v>15</v>
      </c>
      <c r="E7" s="640" t="s">
        <v>236</v>
      </c>
      <c r="F7" s="640" t="s">
        <v>237</v>
      </c>
      <c r="G7" s="640" t="s">
        <v>236</v>
      </c>
      <c r="H7" s="640" t="s">
        <v>237</v>
      </c>
      <c r="I7" s="640" t="s">
        <v>236</v>
      </c>
      <c r="J7" s="640" t="s">
        <v>237</v>
      </c>
      <c r="K7" s="640" t="s">
        <v>236</v>
      </c>
      <c r="L7" s="640" t="s">
        <v>237</v>
      </c>
      <c r="M7" s="616" t="s">
        <v>114</v>
      </c>
      <c r="N7" s="615" t="s">
        <v>115</v>
      </c>
      <c r="O7" s="641" t="s">
        <v>239</v>
      </c>
      <c r="P7" s="640" t="s">
        <v>236</v>
      </c>
      <c r="Q7" s="640" t="s">
        <v>237</v>
      </c>
      <c r="R7" s="640" t="s">
        <v>236</v>
      </c>
      <c r="S7" s="640" t="s">
        <v>237</v>
      </c>
      <c r="T7" s="640" t="s">
        <v>236</v>
      </c>
      <c r="U7" s="640" t="s">
        <v>237</v>
      </c>
      <c r="V7" s="640" t="s">
        <v>236</v>
      </c>
      <c r="W7" s="640" t="s">
        <v>237</v>
      </c>
      <c r="X7" s="640" t="s">
        <v>236</v>
      </c>
      <c r="Y7" s="640" t="s">
        <v>237</v>
      </c>
      <c r="Z7" s="794"/>
      <c r="AA7" s="802"/>
    </row>
    <row r="8" spans="1:27" s="638" customFormat="1" ht="12.95" customHeight="1" x14ac:dyDescent="0.25">
      <c r="A8" s="780"/>
      <c r="B8" s="781"/>
      <c r="C8" s="783"/>
      <c r="D8" s="785"/>
      <c r="E8" s="778" t="s">
        <v>105</v>
      </c>
      <c r="F8" s="778" t="s">
        <v>103</v>
      </c>
      <c r="G8" s="778" t="s">
        <v>105</v>
      </c>
      <c r="H8" s="778" t="s">
        <v>103</v>
      </c>
      <c r="I8" s="778" t="s">
        <v>131</v>
      </c>
      <c r="J8" s="778" t="s">
        <v>103</v>
      </c>
      <c r="K8" s="778" t="s">
        <v>131</v>
      </c>
      <c r="L8" s="778" t="s">
        <v>103</v>
      </c>
      <c r="M8" s="642" t="s">
        <v>236</v>
      </c>
      <c r="N8" s="643" t="s">
        <v>237</v>
      </c>
      <c r="O8" s="643" t="s">
        <v>237</v>
      </c>
      <c r="P8" s="778" t="s">
        <v>131</v>
      </c>
      <c r="Q8" s="778" t="s">
        <v>103</v>
      </c>
      <c r="R8" s="778" t="s">
        <v>131</v>
      </c>
      <c r="S8" s="778" t="s">
        <v>103</v>
      </c>
      <c r="T8" s="778" t="s">
        <v>131</v>
      </c>
      <c r="U8" s="778" t="s">
        <v>103</v>
      </c>
      <c r="V8" s="778" t="s">
        <v>131</v>
      </c>
      <c r="W8" s="778" t="s">
        <v>103</v>
      </c>
      <c r="X8" s="778" t="s">
        <v>131</v>
      </c>
      <c r="Y8" s="778" t="s">
        <v>103</v>
      </c>
      <c r="Z8" s="778" t="s">
        <v>116</v>
      </c>
      <c r="AA8" s="787" t="s">
        <v>108</v>
      </c>
    </row>
    <row r="9" spans="1:27" s="638" customFormat="1" ht="21.75" customHeight="1" thickBot="1" x14ac:dyDescent="0.3">
      <c r="A9" s="644"/>
      <c r="B9" s="782"/>
      <c r="C9" s="784"/>
      <c r="D9" s="786"/>
      <c r="E9" s="779"/>
      <c r="F9" s="779"/>
      <c r="G9" s="779"/>
      <c r="H9" s="779"/>
      <c r="I9" s="779"/>
      <c r="J9" s="779"/>
      <c r="K9" s="779"/>
      <c r="L9" s="779"/>
      <c r="M9" s="645" t="s">
        <v>136</v>
      </c>
      <c r="N9" s="646" t="s">
        <v>135</v>
      </c>
      <c r="O9" s="646" t="s">
        <v>137</v>
      </c>
      <c r="P9" s="779"/>
      <c r="Q9" s="779"/>
      <c r="R9" s="779"/>
      <c r="S9" s="779"/>
      <c r="T9" s="779"/>
      <c r="U9" s="779"/>
      <c r="V9" s="779"/>
      <c r="W9" s="779"/>
      <c r="X9" s="779"/>
      <c r="Y9" s="779"/>
      <c r="Z9" s="779"/>
      <c r="AA9" s="788"/>
    </row>
    <row r="10" spans="1:27" ht="1.5" customHeight="1" x14ac:dyDescent="0.25">
      <c r="A10" s="647"/>
      <c r="B10" s="648"/>
      <c r="C10" s="649"/>
      <c r="D10" s="650"/>
      <c r="E10" s="650"/>
      <c r="F10" s="650"/>
      <c r="G10" s="650"/>
      <c r="H10" s="650"/>
      <c r="I10" s="650"/>
      <c r="J10" s="650"/>
      <c r="K10" s="650"/>
      <c r="L10" s="650"/>
      <c r="M10" s="650"/>
      <c r="N10" s="650"/>
      <c r="O10" s="650"/>
      <c r="P10" s="650"/>
      <c r="Q10" s="650"/>
      <c r="R10" s="650"/>
      <c r="S10" s="650"/>
      <c r="T10" s="650"/>
      <c r="U10" s="650"/>
      <c r="V10" s="650"/>
      <c r="W10" s="650"/>
      <c r="X10" s="650"/>
      <c r="Y10" s="650"/>
      <c r="Z10" s="650"/>
      <c r="AA10" s="47"/>
    </row>
    <row r="11" spans="1:27" s="638" customFormat="1" ht="11.25" customHeight="1" x14ac:dyDescent="0.25">
      <c r="A11" s="777" t="s">
        <v>301</v>
      </c>
      <c r="B11" s="251" t="s">
        <v>245</v>
      </c>
      <c r="C11" s="90">
        <f>SUM(D11,AA11)</f>
        <v>1778926</v>
      </c>
      <c r="D11" s="90">
        <f>SUM(E11:Z11)</f>
        <v>1758943</v>
      </c>
      <c r="E11" s="90">
        <f>SUM(E14,E17,E20,E23,E26,E29,E32,E35,E38,E41,E44,E47,E50)</f>
        <v>5519</v>
      </c>
      <c r="F11" s="90">
        <f t="shared" ref="F11:AA13" si="0">SUM(F14,F17,F20,F23,F26,F29,F32,F35,F38,F41,F44,F47,F50)</f>
        <v>3169</v>
      </c>
      <c r="G11" s="90">
        <f t="shared" si="0"/>
        <v>72512</v>
      </c>
      <c r="H11" s="90">
        <f t="shared" si="0"/>
        <v>22161</v>
      </c>
      <c r="I11" s="90">
        <f t="shared" si="0"/>
        <v>324152</v>
      </c>
      <c r="J11" s="90">
        <f t="shared" si="0"/>
        <v>131561</v>
      </c>
      <c r="K11" s="90">
        <f t="shared" si="0"/>
        <v>107226</v>
      </c>
      <c r="L11" s="90">
        <f t="shared" si="0"/>
        <v>15287</v>
      </c>
      <c r="M11" s="90">
        <f t="shared" si="0"/>
        <v>75950</v>
      </c>
      <c r="N11" s="90">
        <f t="shared" si="0"/>
        <v>4789</v>
      </c>
      <c r="O11" s="90">
        <f t="shared" si="0"/>
        <v>7928</v>
      </c>
      <c r="P11" s="90">
        <f t="shared" si="0"/>
        <v>115334</v>
      </c>
      <c r="Q11" s="90">
        <f t="shared" si="0"/>
        <v>56508</v>
      </c>
      <c r="R11" s="90">
        <f t="shared" si="0"/>
        <v>331242</v>
      </c>
      <c r="S11" s="90">
        <f t="shared" si="0"/>
        <v>86569</v>
      </c>
      <c r="T11" s="90">
        <f t="shared" si="0"/>
        <v>184038</v>
      </c>
      <c r="U11" s="90">
        <f t="shared" si="0"/>
        <v>29774</v>
      </c>
      <c r="V11" s="90">
        <f t="shared" si="0"/>
        <v>1777</v>
      </c>
      <c r="W11" s="90">
        <f t="shared" si="0"/>
        <v>382</v>
      </c>
      <c r="X11" s="90">
        <f t="shared" si="0"/>
        <v>160331</v>
      </c>
      <c r="Y11" s="90">
        <f t="shared" si="0"/>
        <v>18118</v>
      </c>
      <c r="Z11" s="90">
        <f t="shared" si="0"/>
        <v>4616</v>
      </c>
      <c r="AA11" s="90">
        <f t="shared" si="0"/>
        <v>19983</v>
      </c>
    </row>
    <row r="12" spans="1:27" s="638" customFormat="1" ht="11.25" customHeight="1" x14ac:dyDescent="0.25">
      <c r="A12" s="777"/>
      <c r="B12" s="251" t="s">
        <v>246</v>
      </c>
      <c r="C12" s="90">
        <f t="shared" ref="C12:C52" si="1">SUM(D12,AA12)</f>
        <v>882486</v>
      </c>
      <c r="D12" s="90">
        <f>SUM(E12:Z12)</f>
        <v>880140</v>
      </c>
      <c r="E12" s="90">
        <f t="shared" ref="E12:S13" si="2">SUM(E15,E18,E21,E24,E27,E30,E33,E36,E39,E42,E45,E48,E51)</f>
        <v>4329</v>
      </c>
      <c r="F12" s="90">
        <f t="shared" si="2"/>
        <v>2320</v>
      </c>
      <c r="G12" s="90">
        <f t="shared" si="2"/>
        <v>46238</v>
      </c>
      <c r="H12" s="90">
        <f>SUM(H15,H18,H21,H24,H27,H30,H33,H36,H39,H42,H45,H48,H51)</f>
        <v>13073</v>
      </c>
      <c r="I12" s="90">
        <f t="shared" si="2"/>
        <v>158312</v>
      </c>
      <c r="J12" s="90">
        <f t="shared" si="2"/>
        <v>70685</v>
      </c>
      <c r="K12" s="90">
        <f t="shared" si="2"/>
        <v>52594</v>
      </c>
      <c r="L12" s="90">
        <f t="shared" si="2"/>
        <v>8564</v>
      </c>
      <c r="M12" s="90">
        <f t="shared" si="2"/>
        <v>42818</v>
      </c>
      <c r="N12" s="90">
        <f t="shared" si="2"/>
        <v>3014</v>
      </c>
      <c r="O12" s="90">
        <f t="shared" si="2"/>
        <v>1954</v>
      </c>
      <c r="P12" s="90">
        <f t="shared" si="2"/>
        <v>58009</v>
      </c>
      <c r="Q12" s="90">
        <f t="shared" si="2"/>
        <v>29967</v>
      </c>
      <c r="R12" s="90">
        <f t="shared" si="2"/>
        <v>166056</v>
      </c>
      <c r="S12" s="90">
        <f t="shared" si="2"/>
        <v>50697</v>
      </c>
      <c r="T12" s="90">
        <f t="shared" si="0"/>
        <v>89347</v>
      </c>
      <c r="U12" s="90">
        <f t="shared" si="0"/>
        <v>15494</v>
      </c>
      <c r="V12" s="90">
        <f t="shared" si="0"/>
        <v>1107</v>
      </c>
      <c r="W12" s="90">
        <f t="shared" si="0"/>
        <v>261</v>
      </c>
      <c r="X12" s="90">
        <f t="shared" si="0"/>
        <v>57679</v>
      </c>
      <c r="Y12" s="90">
        <f t="shared" si="0"/>
        <v>6115</v>
      </c>
      <c r="Z12" s="90">
        <f t="shared" si="0"/>
        <v>1507</v>
      </c>
      <c r="AA12" s="90">
        <f t="shared" si="0"/>
        <v>2346</v>
      </c>
    </row>
    <row r="13" spans="1:27" s="638" customFormat="1" ht="11.25" customHeight="1" x14ac:dyDescent="0.25">
      <c r="A13" s="777"/>
      <c r="B13" s="251" t="s">
        <v>247</v>
      </c>
      <c r="C13" s="90">
        <f t="shared" si="1"/>
        <v>896440</v>
      </c>
      <c r="D13" s="90">
        <f>SUM(E13:Z13)</f>
        <v>878803</v>
      </c>
      <c r="E13" s="90">
        <f t="shared" si="2"/>
        <v>1190</v>
      </c>
      <c r="F13" s="90">
        <f t="shared" si="2"/>
        <v>849</v>
      </c>
      <c r="G13" s="90">
        <f t="shared" si="2"/>
        <v>26274</v>
      </c>
      <c r="H13" s="90">
        <f t="shared" si="2"/>
        <v>9088</v>
      </c>
      <c r="I13" s="90">
        <f t="shared" si="2"/>
        <v>165840</v>
      </c>
      <c r="J13" s="90">
        <f t="shared" si="2"/>
        <v>60876</v>
      </c>
      <c r="K13" s="90">
        <f t="shared" si="2"/>
        <v>54632</v>
      </c>
      <c r="L13" s="90">
        <f t="shared" si="2"/>
        <v>6723</v>
      </c>
      <c r="M13" s="90">
        <f t="shared" si="2"/>
        <v>33132</v>
      </c>
      <c r="N13" s="90">
        <f t="shared" si="2"/>
        <v>1775</v>
      </c>
      <c r="O13" s="90">
        <f t="shared" si="2"/>
        <v>5974</v>
      </c>
      <c r="P13" s="90">
        <f t="shared" si="2"/>
        <v>57325</v>
      </c>
      <c r="Q13" s="90">
        <f t="shared" si="2"/>
        <v>26541</v>
      </c>
      <c r="R13" s="90">
        <f t="shared" si="2"/>
        <v>165186</v>
      </c>
      <c r="S13" s="90">
        <f t="shared" si="2"/>
        <v>35872</v>
      </c>
      <c r="T13" s="90">
        <f t="shared" si="0"/>
        <v>94691</v>
      </c>
      <c r="U13" s="90">
        <f t="shared" si="0"/>
        <v>14280</v>
      </c>
      <c r="V13" s="90">
        <f t="shared" si="0"/>
        <v>670</v>
      </c>
      <c r="W13" s="90">
        <f t="shared" si="0"/>
        <v>121</v>
      </c>
      <c r="X13" s="90">
        <f t="shared" si="0"/>
        <v>102652</v>
      </c>
      <c r="Y13" s="90">
        <f t="shared" si="0"/>
        <v>12003</v>
      </c>
      <c r="Z13" s="90">
        <f t="shared" si="0"/>
        <v>3109</v>
      </c>
      <c r="AA13" s="90">
        <f t="shared" si="0"/>
        <v>17637</v>
      </c>
    </row>
    <row r="14" spans="1:27" s="638" customFormat="1" ht="11.25" customHeight="1" x14ac:dyDescent="0.25">
      <c r="A14" s="777" t="s">
        <v>313</v>
      </c>
      <c r="B14" s="251" t="s">
        <v>245</v>
      </c>
      <c r="C14" s="90">
        <f t="shared" si="1"/>
        <v>357863</v>
      </c>
      <c r="D14" s="90">
        <f>SUM(E14:Z14)</f>
        <v>355117</v>
      </c>
      <c r="E14" s="90">
        <f>SUM(E15:E16)</f>
        <v>1158</v>
      </c>
      <c r="F14" s="90">
        <f t="shared" ref="F14:AA14" si="3">SUM(F15:F16)</f>
        <v>736</v>
      </c>
      <c r="G14" s="90">
        <f t="shared" si="3"/>
        <v>19033</v>
      </c>
      <c r="H14" s="90">
        <f t="shared" si="3"/>
        <v>5354</v>
      </c>
      <c r="I14" s="90">
        <f t="shared" si="3"/>
        <v>73981</v>
      </c>
      <c r="J14" s="90">
        <f t="shared" si="3"/>
        <v>27664</v>
      </c>
      <c r="K14" s="90">
        <f t="shared" si="3"/>
        <v>23915</v>
      </c>
      <c r="L14" s="90">
        <f t="shared" si="3"/>
        <v>2967</v>
      </c>
      <c r="M14" s="90">
        <f t="shared" si="3"/>
        <v>18852</v>
      </c>
      <c r="N14" s="90">
        <f t="shared" si="3"/>
        <v>981</v>
      </c>
      <c r="O14" s="90">
        <f t="shared" si="3"/>
        <v>1553</v>
      </c>
      <c r="P14" s="90">
        <f t="shared" si="3"/>
        <v>22399</v>
      </c>
      <c r="Q14" s="90">
        <f t="shared" si="3"/>
        <v>12853</v>
      </c>
      <c r="R14" s="90">
        <f t="shared" si="3"/>
        <v>60451</v>
      </c>
      <c r="S14" s="90">
        <f t="shared" si="3"/>
        <v>16025</v>
      </c>
      <c r="T14" s="90">
        <f t="shared" si="3"/>
        <v>30596</v>
      </c>
      <c r="U14" s="90">
        <f t="shared" si="3"/>
        <v>5569</v>
      </c>
      <c r="V14" s="90">
        <f t="shared" si="3"/>
        <v>276</v>
      </c>
      <c r="W14" s="90">
        <f t="shared" si="3"/>
        <v>73</v>
      </c>
      <c r="X14" s="90">
        <f t="shared" si="3"/>
        <v>26836</v>
      </c>
      <c r="Y14" s="90">
        <f t="shared" si="3"/>
        <v>3089</v>
      </c>
      <c r="Z14" s="90">
        <f t="shared" si="3"/>
        <v>756</v>
      </c>
      <c r="AA14" s="90">
        <f t="shared" si="3"/>
        <v>2746</v>
      </c>
    </row>
    <row r="15" spans="1:27" s="638" customFormat="1" ht="11.25" customHeight="1" x14ac:dyDescent="0.25">
      <c r="A15" s="777"/>
      <c r="B15" s="251" t="s">
        <v>246</v>
      </c>
      <c r="C15" s="90">
        <f t="shared" si="1"/>
        <v>172059</v>
      </c>
      <c r="D15" s="90">
        <f>SUM(E15:Z15)</f>
        <v>171728</v>
      </c>
      <c r="E15" s="90">
        <v>899</v>
      </c>
      <c r="F15" s="90">
        <v>517</v>
      </c>
      <c r="G15" s="90">
        <v>12012</v>
      </c>
      <c r="H15" s="90">
        <v>3146</v>
      </c>
      <c r="I15" s="90">
        <v>35623</v>
      </c>
      <c r="J15" s="90">
        <v>14778</v>
      </c>
      <c r="K15" s="90">
        <v>10984</v>
      </c>
      <c r="L15" s="90">
        <v>1592</v>
      </c>
      <c r="M15" s="90">
        <v>10073</v>
      </c>
      <c r="N15" s="90">
        <v>596</v>
      </c>
      <c r="O15" s="90">
        <v>475</v>
      </c>
      <c r="P15" s="90">
        <v>10549</v>
      </c>
      <c r="Q15" s="90">
        <v>6587</v>
      </c>
      <c r="R15" s="90">
        <v>27511</v>
      </c>
      <c r="S15" s="90">
        <v>9191</v>
      </c>
      <c r="T15" s="90">
        <v>14216</v>
      </c>
      <c r="U15" s="90">
        <v>2826</v>
      </c>
      <c r="V15" s="90">
        <v>146</v>
      </c>
      <c r="W15" s="90">
        <v>36</v>
      </c>
      <c r="X15" s="90">
        <v>8686</v>
      </c>
      <c r="Y15" s="90">
        <v>1055</v>
      </c>
      <c r="Z15" s="90">
        <v>230</v>
      </c>
      <c r="AA15" s="90">
        <v>331</v>
      </c>
    </row>
    <row r="16" spans="1:27" s="638" customFormat="1" ht="11.25" customHeight="1" x14ac:dyDescent="0.25">
      <c r="A16" s="777"/>
      <c r="B16" s="251" t="s">
        <v>247</v>
      </c>
      <c r="C16" s="90">
        <f t="shared" si="1"/>
        <v>185804</v>
      </c>
      <c r="D16" s="90">
        <f t="shared" ref="D16:D51" si="4">SUM(E16:Z16)</f>
        <v>183389</v>
      </c>
      <c r="E16" s="90">
        <v>259</v>
      </c>
      <c r="F16" s="90">
        <v>219</v>
      </c>
      <c r="G16" s="90">
        <v>7021</v>
      </c>
      <c r="H16" s="90">
        <v>2208</v>
      </c>
      <c r="I16" s="90">
        <v>38358</v>
      </c>
      <c r="J16" s="90">
        <v>12886</v>
      </c>
      <c r="K16" s="90">
        <v>12931</v>
      </c>
      <c r="L16" s="90">
        <v>1375</v>
      </c>
      <c r="M16" s="90">
        <v>8779</v>
      </c>
      <c r="N16" s="90">
        <v>385</v>
      </c>
      <c r="O16" s="90">
        <v>1078</v>
      </c>
      <c r="P16" s="90">
        <v>11850</v>
      </c>
      <c r="Q16" s="90">
        <v>6266</v>
      </c>
      <c r="R16" s="90">
        <v>32940</v>
      </c>
      <c r="S16" s="90">
        <v>6834</v>
      </c>
      <c r="T16" s="90">
        <v>16380</v>
      </c>
      <c r="U16" s="90">
        <v>2743</v>
      </c>
      <c r="V16" s="90">
        <v>130</v>
      </c>
      <c r="W16" s="90">
        <v>37</v>
      </c>
      <c r="X16" s="90">
        <v>18150</v>
      </c>
      <c r="Y16" s="90">
        <v>2034</v>
      </c>
      <c r="Z16" s="90">
        <v>526</v>
      </c>
      <c r="AA16" s="90">
        <v>2415</v>
      </c>
    </row>
    <row r="17" spans="1:29" s="638" customFormat="1" ht="11.25" customHeight="1" x14ac:dyDescent="0.25">
      <c r="A17" s="777" t="s">
        <v>314</v>
      </c>
      <c r="B17" s="251" t="s">
        <v>245</v>
      </c>
      <c r="C17" s="90">
        <f t="shared" si="1"/>
        <v>329457</v>
      </c>
      <c r="D17" s="90">
        <f t="shared" si="4"/>
        <v>326549</v>
      </c>
      <c r="E17" s="90">
        <f>SUM(E18:E19)</f>
        <v>1454</v>
      </c>
      <c r="F17" s="90">
        <f t="shared" ref="F17:AA17" si="5">SUM(F18:F19)</f>
        <v>748</v>
      </c>
      <c r="G17" s="90">
        <f t="shared" si="5"/>
        <v>15718</v>
      </c>
      <c r="H17" s="90">
        <f t="shared" si="5"/>
        <v>4643</v>
      </c>
      <c r="I17" s="90">
        <f t="shared" si="5"/>
        <v>64690</v>
      </c>
      <c r="J17" s="90">
        <f t="shared" si="5"/>
        <v>25036</v>
      </c>
      <c r="K17" s="90">
        <f t="shared" si="5"/>
        <v>22172</v>
      </c>
      <c r="L17" s="90">
        <f t="shared" si="5"/>
        <v>2681</v>
      </c>
      <c r="M17" s="90">
        <f t="shared" si="5"/>
        <v>14357</v>
      </c>
      <c r="N17" s="90">
        <f t="shared" si="5"/>
        <v>866</v>
      </c>
      <c r="O17" s="90">
        <f t="shared" si="5"/>
        <v>1241</v>
      </c>
      <c r="P17" s="90">
        <f t="shared" si="5"/>
        <v>22473</v>
      </c>
      <c r="Q17" s="90">
        <f t="shared" si="5"/>
        <v>10415</v>
      </c>
      <c r="R17" s="90">
        <f t="shared" si="5"/>
        <v>61377</v>
      </c>
      <c r="S17" s="90">
        <f t="shared" si="5"/>
        <v>13513</v>
      </c>
      <c r="T17" s="90">
        <f t="shared" si="5"/>
        <v>29128</v>
      </c>
      <c r="U17" s="90">
        <f t="shared" si="5"/>
        <v>5096</v>
      </c>
      <c r="V17" s="90">
        <f t="shared" si="5"/>
        <v>391</v>
      </c>
      <c r="W17" s="90">
        <f t="shared" si="5"/>
        <v>80</v>
      </c>
      <c r="X17" s="90">
        <f t="shared" si="5"/>
        <v>26996</v>
      </c>
      <c r="Y17" s="90">
        <f t="shared" si="5"/>
        <v>2668</v>
      </c>
      <c r="Z17" s="90">
        <f t="shared" si="5"/>
        <v>806</v>
      </c>
      <c r="AA17" s="90">
        <f t="shared" si="5"/>
        <v>2908</v>
      </c>
    </row>
    <row r="18" spans="1:29" s="638" customFormat="1" ht="11.25" customHeight="1" x14ac:dyDescent="0.25">
      <c r="A18" s="777"/>
      <c r="B18" s="251" t="s">
        <v>246</v>
      </c>
      <c r="C18" s="90">
        <f t="shared" si="1"/>
        <v>161302</v>
      </c>
      <c r="D18" s="90">
        <f t="shared" si="4"/>
        <v>161011</v>
      </c>
      <c r="E18" s="90">
        <v>1121</v>
      </c>
      <c r="F18" s="90">
        <v>549</v>
      </c>
      <c r="G18" s="90">
        <v>9882</v>
      </c>
      <c r="H18" s="90">
        <v>2724</v>
      </c>
      <c r="I18" s="90">
        <v>31921</v>
      </c>
      <c r="J18" s="90">
        <v>13553</v>
      </c>
      <c r="K18" s="90">
        <v>11020</v>
      </c>
      <c r="L18" s="90">
        <v>1539</v>
      </c>
      <c r="M18" s="90">
        <v>8291</v>
      </c>
      <c r="N18" s="90">
        <v>543</v>
      </c>
      <c r="O18" s="90">
        <v>286</v>
      </c>
      <c r="P18" s="90">
        <v>11352</v>
      </c>
      <c r="Q18" s="90">
        <v>5587</v>
      </c>
      <c r="R18" s="90">
        <v>29585</v>
      </c>
      <c r="S18" s="90">
        <v>7770</v>
      </c>
      <c r="T18" s="90">
        <v>12875</v>
      </c>
      <c r="U18" s="90">
        <v>2539</v>
      </c>
      <c r="V18" s="90">
        <v>216</v>
      </c>
      <c r="W18" s="90">
        <v>57</v>
      </c>
      <c r="X18" s="90">
        <v>8570</v>
      </c>
      <c r="Y18" s="90">
        <v>801</v>
      </c>
      <c r="Z18" s="90">
        <v>230</v>
      </c>
      <c r="AA18" s="90">
        <v>291</v>
      </c>
    </row>
    <row r="19" spans="1:29" s="638" customFormat="1" ht="11.25" customHeight="1" x14ac:dyDescent="0.25">
      <c r="A19" s="777"/>
      <c r="B19" s="251" t="s">
        <v>247</v>
      </c>
      <c r="C19" s="90">
        <f t="shared" si="1"/>
        <v>168155</v>
      </c>
      <c r="D19" s="90">
        <f t="shared" si="4"/>
        <v>165538</v>
      </c>
      <c r="E19" s="90">
        <v>333</v>
      </c>
      <c r="F19" s="90">
        <v>199</v>
      </c>
      <c r="G19" s="90">
        <v>5836</v>
      </c>
      <c r="H19" s="90">
        <v>1919</v>
      </c>
      <c r="I19" s="90">
        <v>32769</v>
      </c>
      <c r="J19" s="90">
        <v>11483</v>
      </c>
      <c r="K19" s="90">
        <v>11152</v>
      </c>
      <c r="L19" s="90">
        <v>1142</v>
      </c>
      <c r="M19" s="90">
        <v>6066</v>
      </c>
      <c r="N19" s="90">
        <v>323</v>
      </c>
      <c r="O19" s="90">
        <v>955</v>
      </c>
      <c r="P19" s="90">
        <v>11121</v>
      </c>
      <c r="Q19" s="90">
        <v>4828</v>
      </c>
      <c r="R19" s="90">
        <v>31792</v>
      </c>
      <c r="S19" s="90">
        <v>5743</v>
      </c>
      <c r="T19" s="90">
        <v>16253</v>
      </c>
      <c r="U19" s="90">
        <v>2557</v>
      </c>
      <c r="V19" s="90">
        <v>175</v>
      </c>
      <c r="W19" s="90">
        <v>23</v>
      </c>
      <c r="X19" s="90">
        <v>18426</v>
      </c>
      <c r="Y19" s="90">
        <v>1867</v>
      </c>
      <c r="Z19" s="90">
        <v>576</v>
      </c>
      <c r="AA19" s="90">
        <v>2617</v>
      </c>
    </row>
    <row r="20" spans="1:29" s="638" customFormat="1" ht="11.25" customHeight="1" x14ac:dyDescent="0.25">
      <c r="A20" s="777" t="s">
        <v>315</v>
      </c>
      <c r="B20" s="251" t="s">
        <v>245</v>
      </c>
      <c r="C20" s="90">
        <f t="shared" si="1"/>
        <v>79914</v>
      </c>
      <c r="D20" s="90">
        <f t="shared" si="4"/>
        <v>78594</v>
      </c>
      <c r="E20" s="90">
        <f t="shared" ref="E20:AA20" si="6">SUM(E21:E22)</f>
        <v>214</v>
      </c>
      <c r="F20" s="90">
        <f t="shared" si="6"/>
        <v>119</v>
      </c>
      <c r="G20" s="90">
        <f t="shared" si="6"/>
        <v>2329</v>
      </c>
      <c r="H20" s="90">
        <f t="shared" si="6"/>
        <v>773</v>
      </c>
      <c r="I20" s="90">
        <f t="shared" si="6"/>
        <v>11705</v>
      </c>
      <c r="J20" s="90">
        <f t="shared" si="6"/>
        <v>5282</v>
      </c>
      <c r="K20" s="90">
        <f t="shared" si="6"/>
        <v>4185</v>
      </c>
      <c r="L20" s="90">
        <f t="shared" si="6"/>
        <v>654</v>
      </c>
      <c r="M20" s="90">
        <f t="shared" si="6"/>
        <v>2458</v>
      </c>
      <c r="N20" s="90">
        <f t="shared" si="6"/>
        <v>171</v>
      </c>
      <c r="O20" s="90">
        <f t="shared" si="6"/>
        <v>390</v>
      </c>
      <c r="P20" s="90">
        <f t="shared" si="6"/>
        <v>4107</v>
      </c>
      <c r="Q20" s="90">
        <f t="shared" si="6"/>
        <v>2284</v>
      </c>
      <c r="R20" s="90">
        <f t="shared" si="6"/>
        <v>15337</v>
      </c>
      <c r="S20" s="90">
        <f t="shared" si="6"/>
        <v>5138</v>
      </c>
      <c r="T20" s="90">
        <f t="shared" si="6"/>
        <v>10325</v>
      </c>
      <c r="U20" s="90">
        <f t="shared" si="6"/>
        <v>1699</v>
      </c>
      <c r="V20" s="90">
        <f t="shared" si="6"/>
        <v>55</v>
      </c>
      <c r="W20" s="90">
        <f t="shared" si="6"/>
        <v>18</v>
      </c>
      <c r="X20" s="90">
        <f t="shared" si="6"/>
        <v>9709</v>
      </c>
      <c r="Y20" s="90">
        <f t="shared" si="6"/>
        <v>1395</v>
      </c>
      <c r="Z20" s="90">
        <f t="shared" si="6"/>
        <v>247</v>
      </c>
      <c r="AA20" s="90">
        <f t="shared" si="6"/>
        <v>1320</v>
      </c>
    </row>
    <row r="21" spans="1:29" s="638" customFormat="1" ht="11.25" customHeight="1" x14ac:dyDescent="0.25">
      <c r="A21" s="777"/>
      <c r="B21" s="251" t="s">
        <v>246</v>
      </c>
      <c r="C21" s="90">
        <f t="shared" si="1"/>
        <v>40797</v>
      </c>
      <c r="D21" s="90">
        <f t="shared" si="4"/>
        <v>40650</v>
      </c>
      <c r="E21" s="90">
        <v>179</v>
      </c>
      <c r="F21" s="90">
        <v>90</v>
      </c>
      <c r="G21" s="90">
        <v>1512</v>
      </c>
      <c r="H21" s="90">
        <v>458</v>
      </c>
      <c r="I21" s="90">
        <v>5730</v>
      </c>
      <c r="J21" s="90">
        <v>2862</v>
      </c>
      <c r="K21" s="90">
        <v>2219</v>
      </c>
      <c r="L21" s="90">
        <v>367</v>
      </c>
      <c r="M21" s="90">
        <v>1444</v>
      </c>
      <c r="N21" s="90">
        <v>119</v>
      </c>
      <c r="O21" s="90">
        <v>75</v>
      </c>
      <c r="P21" s="90">
        <v>2115</v>
      </c>
      <c r="Q21" s="90">
        <v>1245</v>
      </c>
      <c r="R21" s="90">
        <v>8095</v>
      </c>
      <c r="S21" s="90">
        <v>3128</v>
      </c>
      <c r="T21" s="90">
        <v>5636</v>
      </c>
      <c r="U21" s="90">
        <v>928</v>
      </c>
      <c r="V21" s="90">
        <v>43</v>
      </c>
      <c r="W21" s="90">
        <v>11</v>
      </c>
      <c r="X21" s="90">
        <v>3814</v>
      </c>
      <c r="Y21" s="90">
        <v>498</v>
      </c>
      <c r="Z21" s="90">
        <v>82</v>
      </c>
      <c r="AA21" s="90">
        <v>147</v>
      </c>
    </row>
    <row r="22" spans="1:29" s="638" customFormat="1" ht="11.25" customHeight="1" x14ac:dyDescent="0.25">
      <c r="A22" s="777"/>
      <c r="B22" s="251" t="s">
        <v>247</v>
      </c>
      <c r="C22" s="90">
        <f t="shared" si="1"/>
        <v>39117</v>
      </c>
      <c r="D22" s="90">
        <f t="shared" si="4"/>
        <v>37944</v>
      </c>
      <c r="E22" s="90">
        <v>35</v>
      </c>
      <c r="F22" s="90">
        <v>29</v>
      </c>
      <c r="G22" s="90">
        <v>817</v>
      </c>
      <c r="H22" s="90">
        <v>315</v>
      </c>
      <c r="I22" s="90">
        <v>5975</v>
      </c>
      <c r="J22" s="90">
        <v>2420</v>
      </c>
      <c r="K22" s="90">
        <v>1966</v>
      </c>
      <c r="L22" s="90">
        <v>287</v>
      </c>
      <c r="M22" s="90">
        <v>1014</v>
      </c>
      <c r="N22" s="90">
        <v>52</v>
      </c>
      <c r="O22" s="90">
        <v>315</v>
      </c>
      <c r="P22" s="90">
        <v>1992</v>
      </c>
      <c r="Q22" s="90">
        <v>1039</v>
      </c>
      <c r="R22" s="90">
        <v>7242</v>
      </c>
      <c r="S22" s="90">
        <v>2010</v>
      </c>
      <c r="T22" s="90">
        <v>4689</v>
      </c>
      <c r="U22" s="90">
        <v>771</v>
      </c>
      <c r="V22" s="90">
        <v>12</v>
      </c>
      <c r="W22" s="90">
        <v>7</v>
      </c>
      <c r="X22" s="90">
        <v>5895</v>
      </c>
      <c r="Y22" s="90">
        <v>897</v>
      </c>
      <c r="Z22" s="90">
        <v>165</v>
      </c>
      <c r="AA22" s="90">
        <v>1173</v>
      </c>
      <c r="AB22" s="651"/>
    </row>
    <row r="23" spans="1:29" s="638" customFormat="1" ht="11.25" customHeight="1" x14ac:dyDescent="0.25">
      <c r="A23" s="777" t="s">
        <v>316</v>
      </c>
      <c r="B23" s="251" t="s">
        <v>245</v>
      </c>
      <c r="C23" s="90">
        <f t="shared" si="1"/>
        <v>135778</v>
      </c>
      <c r="D23" s="90">
        <f t="shared" si="4"/>
        <v>134356</v>
      </c>
      <c r="E23" s="90">
        <f t="shared" ref="E23:AA23" si="7">SUM(E24:E25)</f>
        <v>306</v>
      </c>
      <c r="F23" s="90">
        <f t="shared" si="7"/>
        <v>179</v>
      </c>
      <c r="G23" s="90">
        <f t="shared" si="7"/>
        <v>4714</v>
      </c>
      <c r="H23" s="90">
        <f t="shared" si="7"/>
        <v>1558</v>
      </c>
      <c r="I23" s="90">
        <f t="shared" si="7"/>
        <v>24483</v>
      </c>
      <c r="J23" s="90">
        <f t="shared" si="7"/>
        <v>10272</v>
      </c>
      <c r="K23" s="90">
        <f t="shared" si="7"/>
        <v>8503</v>
      </c>
      <c r="L23" s="90">
        <f t="shared" si="7"/>
        <v>1152</v>
      </c>
      <c r="M23" s="90">
        <f t="shared" si="7"/>
        <v>5774</v>
      </c>
      <c r="N23" s="90">
        <f t="shared" si="7"/>
        <v>305</v>
      </c>
      <c r="O23" s="90">
        <f t="shared" si="7"/>
        <v>569</v>
      </c>
      <c r="P23" s="90">
        <f t="shared" si="7"/>
        <v>9315</v>
      </c>
      <c r="Q23" s="90">
        <f t="shared" si="7"/>
        <v>4156</v>
      </c>
      <c r="R23" s="90">
        <f t="shared" si="7"/>
        <v>28467</v>
      </c>
      <c r="S23" s="90">
        <f t="shared" si="7"/>
        <v>6590</v>
      </c>
      <c r="T23" s="90">
        <f t="shared" si="7"/>
        <v>13330</v>
      </c>
      <c r="U23" s="90">
        <f t="shared" si="7"/>
        <v>1831</v>
      </c>
      <c r="V23" s="90">
        <f t="shared" si="7"/>
        <v>114</v>
      </c>
      <c r="W23" s="90">
        <f t="shared" si="7"/>
        <v>33</v>
      </c>
      <c r="X23" s="90">
        <f t="shared" si="7"/>
        <v>11486</v>
      </c>
      <c r="Y23" s="90">
        <f t="shared" si="7"/>
        <v>887</v>
      </c>
      <c r="Z23" s="90">
        <f t="shared" si="7"/>
        <v>332</v>
      </c>
      <c r="AA23" s="90">
        <f t="shared" si="7"/>
        <v>1422</v>
      </c>
      <c r="AB23" s="651"/>
    </row>
    <row r="24" spans="1:29" s="638" customFormat="1" ht="11.25" customHeight="1" x14ac:dyDescent="0.25">
      <c r="A24" s="777"/>
      <c r="B24" s="251" t="s">
        <v>246</v>
      </c>
      <c r="C24" s="90">
        <f t="shared" si="1"/>
        <v>68100</v>
      </c>
      <c r="D24" s="90">
        <f t="shared" si="4"/>
        <v>67942</v>
      </c>
      <c r="E24" s="90">
        <v>245</v>
      </c>
      <c r="F24" s="90">
        <v>130</v>
      </c>
      <c r="G24" s="90">
        <v>3051</v>
      </c>
      <c r="H24" s="90">
        <v>910</v>
      </c>
      <c r="I24" s="90">
        <v>12204</v>
      </c>
      <c r="J24" s="90">
        <v>5519</v>
      </c>
      <c r="K24" s="90">
        <v>4318</v>
      </c>
      <c r="L24" s="90">
        <v>663</v>
      </c>
      <c r="M24" s="90">
        <v>3408</v>
      </c>
      <c r="N24" s="90">
        <v>192</v>
      </c>
      <c r="O24" s="90">
        <v>124</v>
      </c>
      <c r="P24" s="90">
        <v>4695</v>
      </c>
      <c r="Q24" s="90">
        <v>2212</v>
      </c>
      <c r="R24" s="90">
        <v>14585</v>
      </c>
      <c r="S24" s="90">
        <v>3863</v>
      </c>
      <c r="T24" s="90">
        <v>6197</v>
      </c>
      <c r="U24" s="90">
        <v>907</v>
      </c>
      <c r="V24" s="90">
        <v>58</v>
      </c>
      <c r="W24" s="90">
        <v>26</v>
      </c>
      <c r="X24" s="90">
        <v>4272</v>
      </c>
      <c r="Y24" s="90">
        <v>265</v>
      </c>
      <c r="Z24" s="90">
        <v>98</v>
      </c>
      <c r="AA24" s="90">
        <v>158</v>
      </c>
      <c r="AB24" s="651"/>
    </row>
    <row r="25" spans="1:29" s="638" customFormat="1" ht="11.25" customHeight="1" x14ac:dyDescent="0.25">
      <c r="A25" s="777"/>
      <c r="B25" s="251" t="s">
        <v>247</v>
      </c>
      <c r="C25" s="90">
        <f t="shared" si="1"/>
        <v>67678</v>
      </c>
      <c r="D25" s="90">
        <f t="shared" si="4"/>
        <v>66414</v>
      </c>
      <c r="E25" s="90">
        <v>61</v>
      </c>
      <c r="F25" s="90">
        <v>49</v>
      </c>
      <c r="G25" s="90">
        <v>1663</v>
      </c>
      <c r="H25" s="90">
        <v>648</v>
      </c>
      <c r="I25" s="90">
        <v>12279</v>
      </c>
      <c r="J25" s="90">
        <v>4753</v>
      </c>
      <c r="K25" s="90">
        <v>4185</v>
      </c>
      <c r="L25" s="90">
        <v>489</v>
      </c>
      <c r="M25" s="90">
        <v>2366</v>
      </c>
      <c r="N25" s="90">
        <v>113</v>
      </c>
      <c r="O25" s="90">
        <v>445</v>
      </c>
      <c r="P25" s="90">
        <v>4620</v>
      </c>
      <c r="Q25" s="90">
        <v>1944</v>
      </c>
      <c r="R25" s="90">
        <v>13882</v>
      </c>
      <c r="S25" s="90">
        <v>2727</v>
      </c>
      <c r="T25" s="90">
        <v>7133</v>
      </c>
      <c r="U25" s="90">
        <v>924</v>
      </c>
      <c r="V25" s="90">
        <v>56</v>
      </c>
      <c r="W25" s="90">
        <v>7</v>
      </c>
      <c r="X25" s="90">
        <v>7214</v>
      </c>
      <c r="Y25" s="90">
        <v>622</v>
      </c>
      <c r="Z25" s="90">
        <v>234</v>
      </c>
      <c r="AA25" s="90">
        <v>1264</v>
      </c>
      <c r="AB25" s="651"/>
    </row>
    <row r="26" spans="1:29" s="638" customFormat="1" ht="11.25" customHeight="1" x14ac:dyDescent="0.25">
      <c r="A26" s="777" t="s">
        <v>317</v>
      </c>
      <c r="B26" s="251" t="s">
        <v>245</v>
      </c>
      <c r="C26" s="90">
        <f t="shared" si="1"/>
        <v>127035</v>
      </c>
      <c r="D26" s="90">
        <f t="shared" si="4"/>
        <v>125494</v>
      </c>
      <c r="E26" s="90">
        <f t="shared" ref="E26:AA26" si="8">SUM(E27:E28)</f>
        <v>268</v>
      </c>
      <c r="F26" s="90">
        <f t="shared" si="8"/>
        <v>166</v>
      </c>
      <c r="G26" s="90">
        <f t="shared" si="8"/>
        <v>5219</v>
      </c>
      <c r="H26" s="90">
        <f t="shared" si="8"/>
        <v>1367</v>
      </c>
      <c r="I26" s="90">
        <f t="shared" si="8"/>
        <v>24303</v>
      </c>
      <c r="J26" s="90">
        <f t="shared" si="8"/>
        <v>9678</v>
      </c>
      <c r="K26" s="90">
        <f t="shared" si="8"/>
        <v>7698</v>
      </c>
      <c r="L26" s="90">
        <f t="shared" si="8"/>
        <v>1051</v>
      </c>
      <c r="M26" s="90">
        <f t="shared" si="8"/>
        <v>6254</v>
      </c>
      <c r="N26" s="90">
        <f t="shared" si="8"/>
        <v>446</v>
      </c>
      <c r="O26" s="90">
        <f t="shared" si="8"/>
        <v>616</v>
      </c>
      <c r="P26" s="90">
        <f t="shared" si="8"/>
        <v>8210</v>
      </c>
      <c r="Q26" s="90">
        <f t="shared" si="8"/>
        <v>4573</v>
      </c>
      <c r="R26" s="90">
        <f t="shared" si="8"/>
        <v>22403</v>
      </c>
      <c r="S26" s="90">
        <f t="shared" si="8"/>
        <v>6135</v>
      </c>
      <c r="T26" s="90">
        <f t="shared" si="8"/>
        <v>13796</v>
      </c>
      <c r="U26" s="90">
        <f t="shared" si="8"/>
        <v>2191</v>
      </c>
      <c r="V26" s="90">
        <f t="shared" si="8"/>
        <v>87</v>
      </c>
      <c r="W26" s="90">
        <f t="shared" si="8"/>
        <v>14</v>
      </c>
      <c r="X26" s="90">
        <f t="shared" si="8"/>
        <v>9505</v>
      </c>
      <c r="Y26" s="90">
        <f t="shared" si="8"/>
        <v>1220</v>
      </c>
      <c r="Z26" s="90">
        <f t="shared" si="8"/>
        <v>294</v>
      </c>
      <c r="AA26" s="90">
        <f t="shared" si="8"/>
        <v>1541</v>
      </c>
    </row>
    <row r="27" spans="1:29" s="638" customFormat="1" ht="11.25" customHeight="1" x14ac:dyDescent="0.25">
      <c r="A27" s="777"/>
      <c r="B27" s="251" t="s">
        <v>246</v>
      </c>
      <c r="C27" s="90">
        <f t="shared" si="1"/>
        <v>62588</v>
      </c>
      <c r="D27" s="90">
        <f t="shared" si="4"/>
        <v>62390</v>
      </c>
      <c r="E27" s="90">
        <v>206</v>
      </c>
      <c r="F27" s="90">
        <v>122</v>
      </c>
      <c r="G27" s="90">
        <v>3344</v>
      </c>
      <c r="H27" s="90">
        <v>793</v>
      </c>
      <c r="I27" s="90">
        <v>11535</v>
      </c>
      <c r="J27" s="90">
        <v>5104</v>
      </c>
      <c r="K27" s="90">
        <v>3532</v>
      </c>
      <c r="L27" s="90">
        <v>573</v>
      </c>
      <c r="M27" s="90">
        <v>3396</v>
      </c>
      <c r="N27" s="90">
        <v>256</v>
      </c>
      <c r="O27" s="90">
        <v>175</v>
      </c>
      <c r="P27" s="90">
        <v>3995</v>
      </c>
      <c r="Q27" s="90">
        <v>2302</v>
      </c>
      <c r="R27" s="90">
        <v>11001</v>
      </c>
      <c r="S27" s="90">
        <v>3540</v>
      </c>
      <c r="T27" s="90">
        <v>7140</v>
      </c>
      <c r="U27" s="90">
        <v>1105</v>
      </c>
      <c r="V27" s="90">
        <v>43</v>
      </c>
      <c r="W27" s="90">
        <v>9</v>
      </c>
      <c r="X27" s="90">
        <v>3664</v>
      </c>
      <c r="Y27" s="90">
        <v>426</v>
      </c>
      <c r="Z27" s="90">
        <v>129</v>
      </c>
      <c r="AA27" s="90">
        <v>198</v>
      </c>
    </row>
    <row r="28" spans="1:29" s="638" customFormat="1" ht="11.25" customHeight="1" x14ac:dyDescent="0.25">
      <c r="A28" s="777"/>
      <c r="B28" s="251" t="s">
        <v>247</v>
      </c>
      <c r="C28" s="90">
        <f t="shared" si="1"/>
        <v>64447</v>
      </c>
      <c r="D28" s="90">
        <f t="shared" si="4"/>
        <v>63104</v>
      </c>
      <c r="E28" s="90">
        <v>62</v>
      </c>
      <c r="F28" s="90">
        <v>44</v>
      </c>
      <c r="G28" s="90">
        <v>1875</v>
      </c>
      <c r="H28" s="90">
        <v>574</v>
      </c>
      <c r="I28" s="90">
        <v>12768</v>
      </c>
      <c r="J28" s="90">
        <v>4574</v>
      </c>
      <c r="K28" s="90">
        <v>4166</v>
      </c>
      <c r="L28" s="90">
        <v>478</v>
      </c>
      <c r="M28" s="90">
        <v>2858</v>
      </c>
      <c r="N28" s="90">
        <v>190</v>
      </c>
      <c r="O28" s="90">
        <v>441</v>
      </c>
      <c r="P28" s="90">
        <v>4215</v>
      </c>
      <c r="Q28" s="90">
        <v>2271</v>
      </c>
      <c r="R28" s="90">
        <v>11402</v>
      </c>
      <c r="S28" s="90">
        <v>2595</v>
      </c>
      <c r="T28" s="90">
        <v>6656</v>
      </c>
      <c r="U28" s="90">
        <v>1086</v>
      </c>
      <c r="V28" s="90">
        <v>44</v>
      </c>
      <c r="W28" s="90">
        <v>5</v>
      </c>
      <c r="X28" s="90">
        <v>5841</v>
      </c>
      <c r="Y28" s="90">
        <v>794</v>
      </c>
      <c r="Z28" s="90">
        <v>165</v>
      </c>
      <c r="AA28" s="90">
        <v>1343</v>
      </c>
    </row>
    <row r="29" spans="1:29" s="36" customFormat="1" ht="11.25" customHeight="1" x14ac:dyDescent="0.25">
      <c r="A29" s="777" t="s">
        <v>318</v>
      </c>
      <c r="B29" s="251" t="s">
        <v>245</v>
      </c>
      <c r="C29" s="90">
        <f t="shared" si="1"/>
        <v>72572</v>
      </c>
      <c r="D29" s="90">
        <f t="shared" si="4"/>
        <v>70592</v>
      </c>
      <c r="E29" s="90">
        <f t="shared" ref="E29:AA29" si="9">SUM(E30:E31)</f>
        <v>103</v>
      </c>
      <c r="F29" s="90">
        <f t="shared" si="9"/>
        <v>45</v>
      </c>
      <c r="G29" s="90">
        <f t="shared" si="9"/>
        <v>1777</v>
      </c>
      <c r="H29" s="90">
        <f t="shared" si="9"/>
        <v>654</v>
      </c>
      <c r="I29" s="90">
        <f t="shared" si="9"/>
        <v>10657</v>
      </c>
      <c r="J29" s="90">
        <f t="shared" si="9"/>
        <v>5326</v>
      </c>
      <c r="K29" s="90">
        <f t="shared" si="9"/>
        <v>3174</v>
      </c>
      <c r="L29" s="90">
        <f t="shared" si="9"/>
        <v>506</v>
      </c>
      <c r="M29" s="90">
        <f t="shared" si="9"/>
        <v>2436</v>
      </c>
      <c r="N29" s="90">
        <f t="shared" si="9"/>
        <v>164</v>
      </c>
      <c r="O29" s="90">
        <f t="shared" si="9"/>
        <v>264</v>
      </c>
      <c r="P29" s="90">
        <f t="shared" si="9"/>
        <v>4169</v>
      </c>
      <c r="Q29" s="90">
        <f t="shared" si="9"/>
        <v>1929</v>
      </c>
      <c r="R29" s="90">
        <f t="shared" si="9"/>
        <v>14799</v>
      </c>
      <c r="S29" s="90">
        <f t="shared" si="9"/>
        <v>4041</v>
      </c>
      <c r="T29" s="90">
        <f t="shared" si="9"/>
        <v>10138</v>
      </c>
      <c r="U29" s="90">
        <f t="shared" si="9"/>
        <v>1346</v>
      </c>
      <c r="V29" s="90">
        <f t="shared" si="9"/>
        <v>62</v>
      </c>
      <c r="W29" s="90">
        <f t="shared" si="9"/>
        <v>19</v>
      </c>
      <c r="X29" s="90">
        <f t="shared" si="9"/>
        <v>7835</v>
      </c>
      <c r="Y29" s="90">
        <f t="shared" si="9"/>
        <v>968</v>
      </c>
      <c r="Z29" s="90">
        <f t="shared" si="9"/>
        <v>180</v>
      </c>
      <c r="AA29" s="90">
        <f t="shared" si="9"/>
        <v>1980</v>
      </c>
      <c r="AB29" s="651"/>
      <c r="AC29" s="638"/>
    </row>
    <row r="30" spans="1:29" s="36" customFormat="1" ht="11.25" customHeight="1" x14ac:dyDescent="0.25">
      <c r="A30" s="777"/>
      <c r="B30" s="251" t="s">
        <v>246</v>
      </c>
      <c r="C30" s="90">
        <f t="shared" si="1"/>
        <v>37182</v>
      </c>
      <c r="D30" s="90">
        <f t="shared" si="4"/>
        <v>36870</v>
      </c>
      <c r="E30" s="90">
        <v>76</v>
      </c>
      <c r="F30" s="90">
        <v>32</v>
      </c>
      <c r="G30" s="90">
        <v>1120</v>
      </c>
      <c r="H30" s="90">
        <v>405</v>
      </c>
      <c r="I30" s="90">
        <v>5040</v>
      </c>
      <c r="J30" s="90">
        <v>2807</v>
      </c>
      <c r="K30" s="90">
        <v>1559</v>
      </c>
      <c r="L30" s="90">
        <v>282</v>
      </c>
      <c r="M30" s="90">
        <v>1495</v>
      </c>
      <c r="N30" s="90">
        <v>103</v>
      </c>
      <c r="O30" s="90">
        <v>56</v>
      </c>
      <c r="P30" s="90">
        <v>2209</v>
      </c>
      <c r="Q30" s="90">
        <v>1020</v>
      </c>
      <c r="R30" s="90">
        <v>8214</v>
      </c>
      <c r="S30" s="90">
        <v>2361</v>
      </c>
      <c r="T30" s="90">
        <v>5533</v>
      </c>
      <c r="U30" s="90">
        <v>723</v>
      </c>
      <c r="V30" s="90">
        <v>43</v>
      </c>
      <c r="W30" s="90">
        <v>10</v>
      </c>
      <c r="X30" s="90">
        <v>3323</v>
      </c>
      <c r="Y30" s="90">
        <v>396</v>
      </c>
      <c r="Z30" s="90">
        <v>63</v>
      </c>
      <c r="AA30" s="90">
        <v>312</v>
      </c>
      <c r="AB30" s="638"/>
      <c r="AC30" s="638"/>
    </row>
    <row r="31" spans="1:29" s="36" customFormat="1" ht="11.25" customHeight="1" x14ac:dyDescent="0.25">
      <c r="A31" s="777"/>
      <c r="B31" s="251" t="s">
        <v>247</v>
      </c>
      <c r="C31" s="90">
        <f t="shared" si="1"/>
        <v>35390</v>
      </c>
      <c r="D31" s="90">
        <f t="shared" si="4"/>
        <v>33722</v>
      </c>
      <c r="E31" s="90">
        <v>27</v>
      </c>
      <c r="F31" s="90">
        <v>13</v>
      </c>
      <c r="G31" s="90">
        <v>657</v>
      </c>
      <c r="H31" s="90">
        <v>249</v>
      </c>
      <c r="I31" s="90">
        <v>5617</v>
      </c>
      <c r="J31" s="90">
        <v>2519</v>
      </c>
      <c r="K31" s="90">
        <v>1615</v>
      </c>
      <c r="L31" s="90">
        <v>224</v>
      </c>
      <c r="M31" s="90">
        <v>941</v>
      </c>
      <c r="N31" s="90">
        <v>61</v>
      </c>
      <c r="O31" s="90">
        <v>208</v>
      </c>
      <c r="P31" s="90">
        <v>1960</v>
      </c>
      <c r="Q31" s="90">
        <v>909</v>
      </c>
      <c r="R31" s="90">
        <v>6585</v>
      </c>
      <c r="S31" s="90">
        <v>1680</v>
      </c>
      <c r="T31" s="90">
        <v>4605</v>
      </c>
      <c r="U31" s="90">
        <v>623</v>
      </c>
      <c r="V31" s="90">
        <v>19</v>
      </c>
      <c r="W31" s="90">
        <v>9</v>
      </c>
      <c r="X31" s="90">
        <v>4512</v>
      </c>
      <c r="Y31" s="90">
        <v>572</v>
      </c>
      <c r="Z31" s="90">
        <v>117</v>
      </c>
      <c r="AA31" s="90">
        <v>1668</v>
      </c>
      <c r="AB31" s="638"/>
      <c r="AC31" s="638"/>
    </row>
    <row r="32" spans="1:29" s="638" customFormat="1" ht="11.25" customHeight="1" x14ac:dyDescent="0.25">
      <c r="A32" s="777" t="s">
        <v>319</v>
      </c>
      <c r="B32" s="251" t="s">
        <v>245</v>
      </c>
      <c r="C32" s="90">
        <f t="shared" si="1"/>
        <v>123939</v>
      </c>
      <c r="D32" s="90">
        <f t="shared" si="4"/>
        <v>122651</v>
      </c>
      <c r="E32" s="90">
        <f t="shared" ref="E32:AA32" si="10">SUM(E33:E34)</f>
        <v>493</v>
      </c>
      <c r="F32" s="90">
        <f t="shared" si="10"/>
        <v>299</v>
      </c>
      <c r="G32" s="90">
        <f t="shared" si="10"/>
        <v>4594</v>
      </c>
      <c r="H32" s="90">
        <f t="shared" si="10"/>
        <v>1504</v>
      </c>
      <c r="I32" s="90">
        <f t="shared" si="10"/>
        <v>21098</v>
      </c>
      <c r="J32" s="90">
        <f t="shared" si="10"/>
        <v>8589</v>
      </c>
      <c r="K32" s="90">
        <f t="shared" si="10"/>
        <v>6940</v>
      </c>
      <c r="L32" s="90">
        <f t="shared" si="10"/>
        <v>1285</v>
      </c>
      <c r="M32" s="90">
        <f t="shared" si="10"/>
        <v>5296</v>
      </c>
      <c r="N32" s="90">
        <f t="shared" si="10"/>
        <v>402</v>
      </c>
      <c r="O32" s="90">
        <f t="shared" si="10"/>
        <v>672</v>
      </c>
      <c r="P32" s="90">
        <f t="shared" si="10"/>
        <v>8639</v>
      </c>
      <c r="Q32" s="90">
        <f t="shared" si="10"/>
        <v>3405</v>
      </c>
      <c r="R32" s="90">
        <f t="shared" si="10"/>
        <v>21369</v>
      </c>
      <c r="S32" s="90">
        <f t="shared" si="10"/>
        <v>6559</v>
      </c>
      <c r="T32" s="90">
        <f t="shared" si="10"/>
        <v>14720</v>
      </c>
      <c r="U32" s="90">
        <f t="shared" si="10"/>
        <v>2519</v>
      </c>
      <c r="V32" s="90">
        <f t="shared" si="10"/>
        <v>89</v>
      </c>
      <c r="W32" s="90">
        <f t="shared" si="10"/>
        <v>23</v>
      </c>
      <c r="X32" s="90">
        <f t="shared" si="10"/>
        <v>12313</v>
      </c>
      <c r="Y32" s="90">
        <f t="shared" si="10"/>
        <v>1527</v>
      </c>
      <c r="Z32" s="90">
        <f t="shared" si="10"/>
        <v>316</v>
      </c>
      <c r="AA32" s="90">
        <f t="shared" si="10"/>
        <v>1288</v>
      </c>
    </row>
    <row r="33" spans="1:28" s="638" customFormat="1" ht="11.25" customHeight="1" x14ac:dyDescent="0.25">
      <c r="A33" s="777"/>
      <c r="B33" s="251" t="s">
        <v>246</v>
      </c>
      <c r="C33" s="90">
        <f t="shared" si="1"/>
        <v>61754</v>
      </c>
      <c r="D33" s="90">
        <f t="shared" si="4"/>
        <v>61585</v>
      </c>
      <c r="E33" s="90">
        <v>356</v>
      </c>
      <c r="F33" s="90">
        <v>209</v>
      </c>
      <c r="G33" s="90">
        <v>2841</v>
      </c>
      <c r="H33" s="90">
        <v>849</v>
      </c>
      <c r="I33" s="90">
        <v>10077</v>
      </c>
      <c r="J33" s="90">
        <v>4603</v>
      </c>
      <c r="K33" s="90">
        <v>3357</v>
      </c>
      <c r="L33" s="90">
        <v>731</v>
      </c>
      <c r="M33" s="90">
        <v>2901</v>
      </c>
      <c r="N33" s="90">
        <v>261</v>
      </c>
      <c r="O33" s="90">
        <v>204</v>
      </c>
      <c r="P33" s="90">
        <v>4406</v>
      </c>
      <c r="Q33" s="90">
        <v>1832</v>
      </c>
      <c r="R33" s="90">
        <v>10994</v>
      </c>
      <c r="S33" s="90">
        <v>3883</v>
      </c>
      <c r="T33" s="90">
        <v>7468</v>
      </c>
      <c r="U33" s="90">
        <v>1393</v>
      </c>
      <c r="V33" s="90">
        <v>59</v>
      </c>
      <c r="W33" s="90">
        <v>14</v>
      </c>
      <c r="X33" s="90">
        <v>4512</v>
      </c>
      <c r="Y33" s="90">
        <v>525</v>
      </c>
      <c r="Z33" s="90">
        <v>110</v>
      </c>
      <c r="AA33" s="90">
        <v>169</v>
      </c>
    </row>
    <row r="34" spans="1:28" s="638" customFormat="1" ht="11.25" customHeight="1" x14ac:dyDescent="0.25">
      <c r="A34" s="777"/>
      <c r="B34" s="251" t="s">
        <v>247</v>
      </c>
      <c r="C34" s="90">
        <f t="shared" si="1"/>
        <v>62185</v>
      </c>
      <c r="D34" s="90">
        <f t="shared" si="4"/>
        <v>61066</v>
      </c>
      <c r="E34" s="90">
        <v>137</v>
      </c>
      <c r="F34" s="90">
        <v>90</v>
      </c>
      <c r="G34" s="90">
        <v>1753</v>
      </c>
      <c r="H34" s="90">
        <v>655</v>
      </c>
      <c r="I34" s="90">
        <v>11021</v>
      </c>
      <c r="J34" s="90">
        <v>3986</v>
      </c>
      <c r="K34" s="90">
        <v>3583</v>
      </c>
      <c r="L34" s="90">
        <v>554</v>
      </c>
      <c r="M34" s="90">
        <v>2395</v>
      </c>
      <c r="N34" s="90">
        <v>141</v>
      </c>
      <c r="O34" s="90">
        <v>468</v>
      </c>
      <c r="P34" s="90">
        <v>4233</v>
      </c>
      <c r="Q34" s="90">
        <v>1573</v>
      </c>
      <c r="R34" s="90">
        <v>10375</v>
      </c>
      <c r="S34" s="90">
        <v>2676</v>
      </c>
      <c r="T34" s="90">
        <v>7252</v>
      </c>
      <c r="U34" s="90">
        <v>1126</v>
      </c>
      <c r="V34" s="90">
        <v>30</v>
      </c>
      <c r="W34" s="90">
        <v>9</v>
      </c>
      <c r="X34" s="90">
        <v>7801</v>
      </c>
      <c r="Y34" s="90">
        <v>1002</v>
      </c>
      <c r="Z34" s="90">
        <v>206</v>
      </c>
      <c r="AA34" s="90">
        <v>1119</v>
      </c>
    </row>
    <row r="35" spans="1:28" s="638" customFormat="1" ht="11.25" customHeight="1" x14ac:dyDescent="0.25">
      <c r="A35" s="777" t="s">
        <v>320</v>
      </c>
      <c r="B35" s="251" t="s">
        <v>245</v>
      </c>
      <c r="C35" s="90">
        <f t="shared" si="1"/>
        <v>160248</v>
      </c>
      <c r="D35" s="90">
        <f t="shared" si="4"/>
        <v>158454</v>
      </c>
      <c r="E35" s="90">
        <f t="shared" ref="E35:AA35" si="11">SUM(E36:E37)</f>
        <v>300</v>
      </c>
      <c r="F35" s="90">
        <f t="shared" si="11"/>
        <v>221</v>
      </c>
      <c r="G35" s="90">
        <f t="shared" si="11"/>
        <v>5245</v>
      </c>
      <c r="H35" s="90">
        <f t="shared" si="11"/>
        <v>1706</v>
      </c>
      <c r="I35" s="90">
        <f t="shared" si="11"/>
        <v>26856</v>
      </c>
      <c r="J35" s="90">
        <f t="shared" si="11"/>
        <v>11055</v>
      </c>
      <c r="K35" s="90">
        <f t="shared" si="11"/>
        <v>9187</v>
      </c>
      <c r="L35" s="90">
        <f t="shared" si="11"/>
        <v>1485</v>
      </c>
      <c r="M35" s="90">
        <f t="shared" si="11"/>
        <v>5528</v>
      </c>
      <c r="N35" s="90">
        <f t="shared" si="11"/>
        <v>410</v>
      </c>
      <c r="O35" s="90">
        <f t="shared" si="11"/>
        <v>682</v>
      </c>
      <c r="P35" s="90">
        <f t="shared" si="11"/>
        <v>10223</v>
      </c>
      <c r="Q35" s="90">
        <f t="shared" si="11"/>
        <v>4569</v>
      </c>
      <c r="R35" s="90">
        <f t="shared" si="11"/>
        <v>29944</v>
      </c>
      <c r="S35" s="90">
        <f t="shared" si="11"/>
        <v>8701</v>
      </c>
      <c r="T35" s="90">
        <f t="shared" si="11"/>
        <v>19149</v>
      </c>
      <c r="U35" s="90">
        <f t="shared" si="11"/>
        <v>3166</v>
      </c>
      <c r="V35" s="90">
        <f t="shared" si="11"/>
        <v>214</v>
      </c>
      <c r="W35" s="90">
        <f t="shared" si="11"/>
        <v>48</v>
      </c>
      <c r="X35" s="90">
        <f t="shared" si="11"/>
        <v>17245</v>
      </c>
      <c r="Y35" s="90">
        <f t="shared" si="11"/>
        <v>2010</v>
      </c>
      <c r="Z35" s="90">
        <f t="shared" si="11"/>
        <v>510</v>
      </c>
      <c r="AA35" s="90">
        <f t="shared" si="11"/>
        <v>1794</v>
      </c>
    </row>
    <row r="36" spans="1:28" s="638" customFormat="1" ht="11.25" customHeight="1" x14ac:dyDescent="0.25">
      <c r="A36" s="777"/>
      <c r="B36" s="251" t="s">
        <v>246</v>
      </c>
      <c r="C36" s="90">
        <f t="shared" si="1"/>
        <v>80193</v>
      </c>
      <c r="D36" s="90">
        <f t="shared" si="4"/>
        <v>79981</v>
      </c>
      <c r="E36" s="90">
        <v>240</v>
      </c>
      <c r="F36" s="90">
        <v>167</v>
      </c>
      <c r="G36" s="90">
        <v>3432</v>
      </c>
      <c r="H36" s="90">
        <v>1068</v>
      </c>
      <c r="I36" s="90">
        <v>13197</v>
      </c>
      <c r="J36" s="90">
        <v>5972</v>
      </c>
      <c r="K36" s="90">
        <v>4668</v>
      </c>
      <c r="L36" s="90">
        <v>839</v>
      </c>
      <c r="M36" s="90">
        <v>3177</v>
      </c>
      <c r="N36" s="90">
        <v>269</v>
      </c>
      <c r="O36" s="90">
        <v>136</v>
      </c>
      <c r="P36" s="90">
        <v>5221</v>
      </c>
      <c r="Q36" s="90">
        <v>2484</v>
      </c>
      <c r="R36" s="90">
        <v>15589</v>
      </c>
      <c r="S36" s="90">
        <v>5221</v>
      </c>
      <c r="T36" s="90">
        <v>9357</v>
      </c>
      <c r="U36" s="90">
        <v>1666</v>
      </c>
      <c r="V36" s="90">
        <v>171</v>
      </c>
      <c r="W36" s="90">
        <v>42</v>
      </c>
      <c r="X36" s="90">
        <v>6201</v>
      </c>
      <c r="Y36" s="90">
        <v>671</v>
      </c>
      <c r="Z36" s="90">
        <v>193</v>
      </c>
      <c r="AA36" s="90">
        <v>212</v>
      </c>
    </row>
    <row r="37" spans="1:28" s="638" customFormat="1" ht="11.25" customHeight="1" x14ac:dyDescent="0.25">
      <c r="A37" s="777"/>
      <c r="B37" s="251" t="s">
        <v>247</v>
      </c>
      <c r="C37" s="90">
        <f t="shared" si="1"/>
        <v>80055</v>
      </c>
      <c r="D37" s="90">
        <f t="shared" si="4"/>
        <v>78473</v>
      </c>
      <c r="E37" s="90">
        <v>60</v>
      </c>
      <c r="F37" s="90">
        <v>54</v>
      </c>
      <c r="G37" s="90">
        <v>1813</v>
      </c>
      <c r="H37" s="90">
        <v>638</v>
      </c>
      <c r="I37" s="90">
        <v>13659</v>
      </c>
      <c r="J37" s="90">
        <v>5083</v>
      </c>
      <c r="K37" s="90">
        <v>4519</v>
      </c>
      <c r="L37" s="90">
        <v>646</v>
      </c>
      <c r="M37" s="90">
        <v>2351</v>
      </c>
      <c r="N37" s="90">
        <v>141</v>
      </c>
      <c r="O37" s="90">
        <v>546</v>
      </c>
      <c r="P37" s="90">
        <v>5002</v>
      </c>
      <c r="Q37" s="90">
        <v>2085</v>
      </c>
      <c r="R37" s="90">
        <v>14355</v>
      </c>
      <c r="S37" s="90">
        <v>3480</v>
      </c>
      <c r="T37" s="90">
        <v>9792</v>
      </c>
      <c r="U37" s="90">
        <v>1500</v>
      </c>
      <c r="V37" s="90">
        <v>43</v>
      </c>
      <c r="W37" s="90">
        <v>6</v>
      </c>
      <c r="X37" s="90">
        <v>11044</v>
      </c>
      <c r="Y37" s="90">
        <v>1339</v>
      </c>
      <c r="Z37" s="90">
        <v>317</v>
      </c>
      <c r="AA37" s="90">
        <v>1582</v>
      </c>
    </row>
    <row r="38" spans="1:28" s="638" customFormat="1" ht="11.25" customHeight="1" x14ac:dyDescent="0.25">
      <c r="A38" s="777" t="s">
        <v>321</v>
      </c>
      <c r="B38" s="251" t="s">
        <v>245</v>
      </c>
      <c r="C38" s="90">
        <f t="shared" si="1"/>
        <v>101441</v>
      </c>
      <c r="D38" s="90">
        <f t="shared" si="4"/>
        <v>100607</v>
      </c>
      <c r="E38" s="90">
        <f t="shared" ref="E38:AA38" si="12">SUM(E39:E40)</f>
        <v>583</v>
      </c>
      <c r="F38" s="90">
        <f t="shared" si="12"/>
        <v>294</v>
      </c>
      <c r="G38" s="90">
        <f t="shared" si="12"/>
        <v>4572</v>
      </c>
      <c r="H38" s="90">
        <f t="shared" si="12"/>
        <v>1354</v>
      </c>
      <c r="I38" s="90">
        <f t="shared" si="12"/>
        <v>17585</v>
      </c>
      <c r="J38" s="90">
        <f t="shared" si="12"/>
        <v>7362</v>
      </c>
      <c r="K38" s="90">
        <f t="shared" si="12"/>
        <v>5262</v>
      </c>
      <c r="L38" s="90">
        <f t="shared" si="12"/>
        <v>982</v>
      </c>
      <c r="M38" s="90">
        <f t="shared" si="12"/>
        <v>4378</v>
      </c>
      <c r="N38" s="90">
        <f t="shared" si="12"/>
        <v>285</v>
      </c>
      <c r="O38" s="90">
        <f t="shared" si="12"/>
        <v>671</v>
      </c>
      <c r="P38" s="90">
        <f t="shared" si="12"/>
        <v>6901</v>
      </c>
      <c r="Q38" s="90">
        <f t="shared" si="12"/>
        <v>3089</v>
      </c>
      <c r="R38" s="90">
        <f t="shared" si="12"/>
        <v>18358</v>
      </c>
      <c r="S38" s="90">
        <f t="shared" si="12"/>
        <v>5127</v>
      </c>
      <c r="T38" s="90">
        <f t="shared" si="12"/>
        <v>10612</v>
      </c>
      <c r="U38" s="90">
        <f t="shared" si="12"/>
        <v>1562</v>
      </c>
      <c r="V38" s="90">
        <f t="shared" si="12"/>
        <v>142</v>
      </c>
      <c r="W38" s="90">
        <f t="shared" si="12"/>
        <v>24</v>
      </c>
      <c r="X38" s="90">
        <f t="shared" si="12"/>
        <v>9629</v>
      </c>
      <c r="Y38" s="90">
        <f t="shared" si="12"/>
        <v>1595</v>
      </c>
      <c r="Z38" s="90">
        <f t="shared" si="12"/>
        <v>240</v>
      </c>
      <c r="AA38" s="90">
        <f t="shared" si="12"/>
        <v>834</v>
      </c>
    </row>
    <row r="39" spans="1:28" s="638" customFormat="1" ht="11.25" customHeight="1" x14ac:dyDescent="0.25">
      <c r="A39" s="777"/>
      <c r="B39" s="251" t="s">
        <v>246</v>
      </c>
      <c r="C39" s="90">
        <f t="shared" si="1"/>
        <v>50805</v>
      </c>
      <c r="D39" s="90">
        <f t="shared" si="4"/>
        <v>50722</v>
      </c>
      <c r="E39" s="90">
        <v>496</v>
      </c>
      <c r="F39" s="90">
        <v>228</v>
      </c>
      <c r="G39" s="90">
        <v>3061</v>
      </c>
      <c r="H39" s="90">
        <v>777</v>
      </c>
      <c r="I39" s="90">
        <v>8633</v>
      </c>
      <c r="J39" s="90">
        <v>3955</v>
      </c>
      <c r="K39" s="90">
        <v>2602</v>
      </c>
      <c r="L39" s="90">
        <v>539</v>
      </c>
      <c r="M39" s="90">
        <v>2374</v>
      </c>
      <c r="N39" s="90">
        <v>159</v>
      </c>
      <c r="O39" s="90">
        <v>161</v>
      </c>
      <c r="P39" s="90">
        <v>3491</v>
      </c>
      <c r="Q39" s="90">
        <v>1653</v>
      </c>
      <c r="R39" s="90">
        <v>9403</v>
      </c>
      <c r="S39" s="90">
        <v>3087</v>
      </c>
      <c r="T39" s="90">
        <v>5102</v>
      </c>
      <c r="U39" s="90">
        <v>809</v>
      </c>
      <c r="V39" s="90">
        <v>92</v>
      </c>
      <c r="W39" s="90">
        <v>18</v>
      </c>
      <c r="X39" s="90">
        <v>3440</v>
      </c>
      <c r="Y39" s="90">
        <v>587</v>
      </c>
      <c r="Z39" s="90">
        <v>55</v>
      </c>
      <c r="AA39" s="90">
        <v>83</v>
      </c>
    </row>
    <row r="40" spans="1:28" s="638" customFormat="1" ht="11.25" customHeight="1" x14ac:dyDescent="0.25">
      <c r="A40" s="777"/>
      <c r="B40" s="251" t="s">
        <v>247</v>
      </c>
      <c r="C40" s="90">
        <f t="shared" si="1"/>
        <v>50636</v>
      </c>
      <c r="D40" s="90">
        <f t="shared" si="4"/>
        <v>49885</v>
      </c>
      <c r="E40" s="90">
        <v>87</v>
      </c>
      <c r="F40" s="90">
        <v>66</v>
      </c>
      <c r="G40" s="90">
        <v>1511</v>
      </c>
      <c r="H40" s="90">
        <v>577</v>
      </c>
      <c r="I40" s="90">
        <v>8952</v>
      </c>
      <c r="J40" s="90">
        <v>3407</v>
      </c>
      <c r="K40" s="90">
        <v>2660</v>
      </c>
      <c r="L40" s="90">
        <v>443</v>
      </c>
      <c r="M40" s="90">
        <v>2004</v>
      </c>
      <c r="N40" s="90">
        <v>126</v>
      </c>
      <c r="O40" s="90">
        <v>510</v>
      </c>
      <c r="P40" s="90">
        <v>3410</v>
      </c>
      <c r="Q40" s="90">
        <v>1436</v>
      </c>
      <c r="R40" s="90">
        <v>8955</v>
      </c>
      <c r="S40" s="90">
        <v>2040</v>
      </c>
      <c r="T40" s="90">
        <v>5510</v>
      </c>
      <c r="U40" s="90">
        <v>753</v>
      </c>
      <c r="V40" s="90">
        <v>50</v>
      </c>
      <c r="W40" s="90">
        <v>6</v>
      </c>
      <c r="X40" s="90">
        <v>6189</v>
      </c>
      <c r="Y40" s="90">
        <v>1008</v>
      </c>
      <c r="Z40" s="90">
        <v>185</v>
      </c>
      <c r="AA40" s="90">
        <v>751</v>
      </c>
    </row>
    <row r="41" spans="1:28" s="638" customFormat="1" ht="11.25" customHeight="1" x14ac:dyDescent="0.25">
      <c r="A41" s="777" t="s">
        <v>322</v>
      </c>
      <c r="B41" s="251" t="s">
        <v>245</v>
      </c>
      <c r="C41" s="90">
        <f t="shared" si="1"/>
        <v>184096</v>
      </c>
      <c r="D41" s="90">
        <f t="shared" si="4"/>
        <v>182831</v>
      </c>
      <c r="E41" s="90">
        <f t="shared" ref="E41:AA41" si="13">SUM(E42:E43)</f>
        <v>515</v>
      </c>
      <c r="F41" s="90">
        <f t="shared" si="13"/>
        <v>296</v>
      </c>
      <c r="G41" s="90">
        <f t="shared" si="13"/>
        <v>7352</v>
      </c>
      <c r="H41" s="90">
        <f t="shared" si="13"/>
        <v>2360</v>
      </c>
      <c r="I41" s="90">
        <f t="shared" si="13"/>
        <v>34821</v>
      </c>
      <c r="J41" s="90">
        <f t="shared" si="13"/>
        <v>13632</v>
      </c>
      <c r="K41" s="90">
        <f t="shared" si="13"/>
        <v>11233</v>
      </c>
      <c r="L41" s="90">
        <f t="shared" si="13"/>
        <v>1674</v>
      </c>
      <c r="M41" s="90">
        <f t="shared" si="13"/>
        <v>7602</v>
      </c>
      <c r="N41" s="90">
        <f t="shared" si="13"/>
        <v>540</v>
      </c>
      <c r="O41" s="90">
        <f t="shared" si="13"/>
        <v>806</v>
      </c>
      <c r="P41" s="90">
        <f t="shared" si="13"/>
        <v>12461</v>
      </c>
      <c r="Q41" s="90">
        <f t="shared" si="13"/>
        <v>6054</v>
      </c>
      <c r="R41" s="90">
        <f t="shared" si="13"/>
        <v>36130</v>
      </c>
      <c r="S41" s="90">
        <f t="shared" si="13"/>
        <v>8710</v>
      </c>
      <c r="T41" s="90">
        <f t="shared" si="13"/>
        <v>17904</v>
      </c>
      <c r="U41" s="90">
        <f t="shared" si="13"/>
        <v>2929</v>
      </c>
      <c r="V41" s="90">
        <f t="shared" si="13"/>
        <v>262</v>
      </c>
      <c r="W41" s="90">
        <f t="shared" si="13"/>
        <v>40</v>
      </c>
      <c r="X41" s="90">
        <f t="shared" si="13"/>
        <v>15661</v>
      </c>
      <c r="Y41" s="90">
        <f t="shared" si="13"/>
        <v>1434</v>
      </c>
      <c r="Z41" s="90">
        <f t="shared" si="13"/>
        <v>415</v>
      </c>
      <c r="AA41" s="90">
        <f t="shared" si="13"/>
        <v>1265</v>
      </c>
    </row>
    <row r="42" spans="1:28" s="638" customFormat="1" ht="11.25" customHeight="1" x14ac:dyDescent="0.25">
      <c r="A42" s="777"/>
      <c r="B42" s="251" t="s">
        <v>246</v>
      </c>
      <c r="C42" s="90">
        <f t="shared" si="1"/>
        <v>91126</v>
      </c>
      <c r="D42" s="90">
        <f t="shared" si="4"/>
        <v>91010</v>
      </c>
      <c r="E42" s="90">
        <v>411</v>
      </c>
      <c r="F42" s="90">
        <v>224</v>
      </c>
      <c r="G42" s="90">
        <v>4708</v>
      </c>
      <c r="H42" s="90">
        <v>1397</v>
      </c>
      <c r="I42" s="90">
        <v>17329</v>
      </c>
      <c r="J42" s="90">
        <v>7356</v>
      </c>
      <c r="K42" s="90">
        <v>5565</v>
      </c>
      <c r="L42" s="90">
        <v>950</v>
      </c>
      <c r="M42" s="90">
        <v>4370</v>
      </c>
      <c r="N42" s="90">
        <v>358</v>
      </c>
      <c r="O42" s="90">
        <v>175</v>
      </c>
      <c r="P42" s="90">
        <v>6337</v>
      </c>
      <c r="Q42" s="90">
        <v>3299</v>
      </c>
      <c r="R42" s="90">
        <v>17937</v>
      </c>
      <c r="S42" s="90">
        <v>5083</v>
      </c>
      <c r="T42" s="90">
        <v>7958</v>
      </c>
      <c r="U42" s="90">
        <v>1565</v>
      </c>
      <c r="V42" s="90">
        <v>182</v>
      </c>
      <c r="W42" s="90">
        <v>30</v>
      </c>
      <c r="X42" s="90">
        <v>5287</v>
      </c>
      <c r="Y42" s="90">
        <v>400</v>
      </c>
      <c r="Z42" s="90">
        <v>89</v>
      </c>
      <c r="AA42" s="90">
        <v>116</v>
      </c>
    </row>
    <row r="43" spans="1:28" s="638" customFormat="1" ht="11.25" customHeight="1" x14ac:dyDescent="0.25">
      <c r="A43" s="777"/>
      <c r="B43" s="251" t="s">
        <v>247</v>
      </c>
      <c r="C43" s="90">
        <f t="shared" si="1"/>
        <v>92970</v>
      </c>
      <c r="D43" s="90">
        <f t="shared" si="4"/>
        <v>91821</v>
      </c>
      <c r="E43" s="90">
        <v>104</v>
      </c>
      <c r="F43" s="90">
        <v>72</v>
      </c>
      <c r="G43" s="90">
        <v>2644</v>
      </c>
      <c r="H43" s="90">
        <v>963</v>
      </c>
      <c r="I43" s="90">
        <v>17492</v>
      </c>
      <c r="J43" s="90">
        <v>6276</v>
      </c>
      <c r="K43" s="90">
        <v>5668</v>
      </c>
      <c r="L43" s="90">
        <v>724</v>
      </c>
      <c r="M43" s="90">
        <v>3232</v>
      </c>
      <c r="N43" s="90">
        <v>182</v>
      </c>
      <c r="O43" s="90">
        <v>631</v>
      </c>
      <c r="P43" s="90">
        <v>6124</v>
      </c>
      <c r="Q43" s="90">
        <v>2755</v>
      </c>
      <c r="R43" s="90">
        <v>18193</v>
      </c>
      <c r="S43" s="90">
        <v>3627</v>
      </c>
      <c r="T43" s="90">
        <v>9946</v>
      </c>
      <c r="U43" s="90">
        <v>1364</v>
      </c>
      <c r="V43" s="90">
        <v>80</v>
      </c>
      <c r="W43" s="90">
        <v>10</v>
      </c>
      <c r="X43" s="90">
        <v>10374</v>
      </c>
      <c r="Y43" s="90">
        <v>1034</v>
      </c>
      <c r="Z43" s="90">
        <v>326</v>
      </c>
      <c r="AA43" s="90">
        <v>1149</v>
      </c>
    </row>
    <row r="44" spans="1:28" s="638" customFormat="1" ht="11.25" customHeight="1" x14ac:dyDescent="0.25">
      <c r="A44" s="777" t="s">
        <v>323</v>
      </c>
      <c r="B44" s="251" t="s">
        <v>245</v>
      </c>
      <c r="C44" s="90">
        <f t="shared" si="1"/>
        <v>42257</v>
      </c>
      <c r="D44" s="90">
        <f t="shared" si="4"/>
        <v>40921</v>
      </c>
      <c r="E44" s="90">
        <f t="shared" ref="E44:AA44" si="14">SUM(E45:E46)</f>
        <v>56</v>
      </c>
      <c r="F44" s="90">
        <f t="shared" si="14"/>
        <v>26</v>
      </c>
      <c r="G44" s="90">
        <f t="shared" si="14"/>
        <v>778</v>
      </c>
      <c r="H44" s="90">
        <f t="shared" si="14"/>
        <v>361</v>
      </c>
      <c r="I44" s="90">
        <f t="shared" si="14"/>
        <v>5791</v>
      </c>
      <c r="J44" s="90">
        <f t="shared" si="14"/>
        <v>2869</v>
      </c>
      <c r="K44" s="90">
        <f t="shared" si="14"/>
        <v>2102</v>
      </c>
      <c r="L44" s="90">
        <f t="shared" si="14"/>
        <v>333</v>
      </c>
      <c r="M44" s="90">
        <f t="shared" si="14"/>
        <v>1062</v>
      </c>
      <c r="N44" s="90">
        <f t="shared" si="14"/>
        <v>60</v>
      </c>
      <c r="O44" s="90">
        <f t="shared" si="14"/>
        <v>161</v>
      </c>
      <c r="P44" s="90">
        <f t="shared" si="14"/>
        <v>2216</v>
      </c>
      <c r="Q44" s="90">
        <f t="shared" si="14"/>
        <v>1050</v>
      </c>
      <c r="R44" s="90">
        <f t="shared" si="14"/>
        <v>9624</v>
      </c>
      <c r="S44" s="90">
        <f t="shared" si="14"/>
        <v>2308</v>
      </c>
      <c r="T44" s="90">
        <f t="shared" si="14"/>
        <v>5114</v>
      </c>
      <c r="U44" s="90">
        <f t="shared" si="14"/>
        <v>584</v>
      </c>
      <c r="V44" s="90">
        <f t="shared" si="14"/>
        <v>44</v>
      </c>
      <c r="W44" s="90">
        <f t="shared" si="14"/>
        <v>3</v>
      </c>
      <c r="X44" s="90">
        <f t="shared" si="14"/>
        <v>5545</v>
      </c>
      <c r="Y44" s="90">
        <f t="shared" si="14"/>
        <v>554</v>
      </c>
      <c r="Z44" s="90">
        <f t="shared" si="14"/>
        <v>280</v>
      </c>
      <c r="AA44" s="90">
        <f t="shared" si="14"/>
        <v>1336</v>
      </c>
    </row>
    <row r="45" spans="1:28" s="638" customFormat="1" ht="11.25" customHeight="1" x14ac:dyDescent="0.25">
      <c r="A45" s="777"/>
      <c r="B45" s="251" t="s">
        <v>246</v>
      </c>
      <c r="C45" s="90">
        <f t="shared" si="1"/>
        <v>22593</v>
      </c>
      <c r="D45" s="90">
        <f t="shared" si="4"/>
        <v>22458</v>
      </c>
      <c r="E45" s="90">
        <v>46</v>
      </c>
      <c r="F45" s="90">
        <v>20</v>
      </c>
      <c r="G45" s="90">
        <v>523</v>
      </c>
      <c r="H45" s="90">
        <v>224</v>
      </c>
      <c r="I45" s="90">
        <v>2979</v>
      </c>
      <c r="J45" s="90">
        <v>1574</v>
      </c>
      <c r="K45" s="90">
        <v>1223</v>
      </c>
      <c r="L45" s="90">
        <v>189</v>
      </c>
      <c r="M45" s="90">
        <v>689</v>
      </c>
      <c r="N45" s="90">
        <v>45</v>
      </c>
      <c r="O45" s="90">
        <v>37</v>
      </c>
      <c r="P45" s="90">
        <v>1271</v>
      </c>
      <c r="Q45" s="90">
        <v>565</v>
      </c>
      <c r="R45" s="90">
        <v>5730</v>
      </c>
      <c r="S45" s="90">
        <v>1387</v>
      </c>
      <c r="T45" s="90">
        <v>2747</v>
      </c>
      <c r="U45" s="90">
        <v>320</v>
      </c>
      <c r="V45" s="90">
        <v>29</v>
      </c>
      <c r="W45" s="90">
        <v>3</v>
      </c>
      <c r="X45" s="90">
        <v>2550</v>
      </c>
      <c r="Y45" s="90">
        <v>196</v>
      </c>
      <c r="Z45" s="90">
        <v>111</v>
      </c>
      <c r="AA45" s="90">
        <v>135</v>
      </c>
    </row>
    <row r="46" spans="1:28" s="638" customFormat="1" ht="11.25" customHeight="1" x14ac:dyDescent="0.25">
      <c r="A46" s="777"/>
      <c r="B46" s="251" t="s">
        <v>247</v>
      </c>
      <c r="C46" s="90">
        <f t="shared" si="1"/>
        <v>19664</v>
      </c>
      <c r="D46" s="90">
        <f t="shared" si="4"/>
        <v>18463</v>
      </c>
      <c r="E46" s="90">
        <v>10</v>
      </c>
      <c r="F46" s="90">
        <v>6</v>
      </c>
      <c r="G46" s="90">
        <v>255</v>
      </c>
      <c r="H46" s="90">
        <v>137</v>
      </c>
      <c r="I46" s="90">
        <v>2812</v>
      </c>
      <c r="J46" s="90">
        <v>1295</v>
      </c>
      <c r="K46" s="90">
        <v>879</v>
      </c>
      <c r="L46" s="90">
        <v>144</v>
      </c>
      <c r="M46" s="90">
        <v>373</v>
      </c>
      <c r="N46" s="90">
        <v>15</v>
      </c>
      <c r="O46" s="90">
        <v>124</v>
      </c>
      <c r="P46" s="90">
        <v>945</v>
      </c>
      <c r="Q46" s="90">
        <v>485</v>
      </c>
      <c r="R46" s="90">
        <v>3894</v>
      </c>
      <c r="S46" s="90">
        <v>921</v>
      </c>
      <c r="T46" s="90">
        <v>2367</v>
      </c>
      <c r="U46" s="90">
        <v>264</v>
      </c>
      <c r="V46" s="90">
        <v>15</v>
      </c>
      <c r="W46" s="90">
        <v>0</v>
      </c>
      <c r="X46" s="90">
        <v>2995</v>
      </c>
      <c r="Y46" s="90">
        <v>358</v>
      </c>
      <c r="Z46" s="90">
        <v>169</v>
      </c>
      <c r="AA46" s="90">
        <v>1201</v>
      </c>
      <c r="AB46" s="651"/>
    </row>
    <row r="47" spans="1:28" s="638" customFormat="1" ht="11.25" customHeight="1" x14ac:dyDescent="0.25">
      <c r="A47" s="777" t="s">
        <v>324</v>
      </c>
      <c r="B47" s="251" t="s">
        <v>245</v>
      </c>
      <c r="C47" s="90">
        <f t="shared" si="1"/>
        <v>55174</v>
      </c>
      <c r="D47" s="90">
        <f t="shared" si="4"/>
        <v>53732</v>
      </c>
      <c r="E47" s="90">
        <f t="shared" ref="E47:AA47" si="15">SUM(E48:E49)</f>
        <v>68</v>
      </c>
      <c r="F47" s="90">
        <f t="shared" si="15"/>
        <v>35</v>
      </c>
      <c r="G47" s="90">
        <f t="shared" si="15"/>
        <v>1104</v>
      </c>
      <c r="H47" s="90">
        <f t="shared" si="15"/>
        <v>477</v>
      </c>
      <c r="I47" s="90">
        <f t="shared" si="15"/>
        <v>7558</v>
      </c>
      <c r="J47" s="90">
        <f t="shared" si="15"/>
        <v>4357</v>
      </c>
      <c r="K47" s="90">
        <f t="shared" si="15"/>
        <v>2652</v>
      </c>
      <c r="L47" s="90">
        <f t="shared" si="15"/>
        <v>439</v>
      </c>
      <c r="M47" s="90">
        <f t="shared" si="15"/>
        <v>1741</v>
      </c>
      <c r="N47" s="90">
        <f t="shared" si="15"/>
        <v>130</v>
      </c>
      <c r="O47" s="90">
        <f t="shared" si="15"/>
        <v>219</v>
      </c>
      <c r="P47" s="90">
        <f t="shared" si="15"/>
        <v>3587</v>
      </c>
      <c r="Q47" s="90">
        <f t="shared" si="15"/>
        <v>1792</v>
      </c>
      <c r="R47" s="90">
        <f t="shared" si="15"/>
        <v>11496</v>
      </c>
      <c r="S47" s="90">
        <f t="shared" si="15"/>
        <v>2981</v>
      </c>
      <c r="T47" s="90">
        <f t="shared" si="15"/>
        <v>7295</v>
      </c>
      <c r="U47" s="90">
        <f t="shared" si="15"/>
        <v>888</v>
      </c>
      <c r="V47" s="90">
        <f t="shared" si="15"/>
        <v>36</v>
      </c>
      <c r="W47" s="90">
        <f t="shared" si="15"/>
        <v>5</v>
      </c>
      <c r="X47" s="90">
        <f t="shared" si="15"/>
        <v>6072</v>
      </c>
      <c r="Y47" s="90">
        <f t="shared" si="15"/>
        <v>571</v>
      </c>
      <c r="Z47" s="90">
        <f t="shared" si="15"/>
        <v>229</v>
      </c>
      <c r="AA47" s="90">
        <f t="shared" si="15"/>
        <v>1442</v>
      </c>
      <c r="AB47" s="651"/>
    </row>
    <row r="48" spans="1:28" s="638" customFormat="1" ht="11.25" customHeight="1" x14ac:dyDescent="0.25">
      <c r="A48" s="777"/>
      <c r="B48" s="251" t="s">
        <v>246</v>
      </c>
      <c r="C48" s="90">
        <f t="shared" si="1"/>
        <v>28896</v>
      </c>
      <c r="D48" s="90">
        <f t="shared" si="4"/>
        <v>28721</v>
      </c>
      <c r="E48" s="90">
        <v>53</v>
      </c>
      <c r="F48" s="90">
        <v>30</v>
      </c>
      <c r="G48" s="90">
        <v>709</v>
      </c>
      <c r="H48" s="90">
        <v>296</v>
      </c>
      <c r="I48" s="90">
        <v>3735</v>
      </c>
      <c r="J48" s="90">
        <v>2376</v>
      </c>
      <c r="K48" s="90">
        <v>1425</v>
      </c>
      <c r="L48" s="90">
        <v>251</v>
      </c>
      <c r="M48" s="90">
        <v>1077</v>
      </c>
      <c r="N48" s="90">
        <v>89</v>
      </c>
      <c r="O48" s="90">
        <v>34</v>
      </c>
      <c r="P48" s="90">
        <v>1938</v>
      </c>
      <c r="Q48" s="90">
        <v>982</v>
      </c>
      <c r="R48" s="90">
        <v>6497</v>
      </c>
      <c r="S48" s="90">
        <v>1739</v>
      </c>
      <c r="T48" s="90">
        <v>4013</v>
      </c>
      <c r="U48" s="90">
        <v>449</v>
      </c>
      <c r="V48" s="90">
        <v>22</v>
      </c>
      <c r="W48" s="90">
        <v>4</v>
      </c>
      <c r="X48" s="90">
        <v>2703</v>
      </c>
      <c r="Y48" s="90">
        <v>189</v>
      </c>
      <c r="Z48" s="90">
        <v>110</v>
      </c>
      <c r="AA48" s="90">
        <v>175</v>
      </c>
    </row>
    <row r="49" spans="1:27" s="638" customFormat="1" ht="11.25" customHeight="1" x14ac:dyDescent="0.25">
      <c r="A49" s="777"/>
      <c r="B49" s="251" t="s">
        <v>247</v>
      </c>
      <c r="C49" s="90">
        <f t="shared" si="1"/>
        <v>26278</v>
      </c>
      <c r="D49" s="90">
        <f t="shared" si="4"/>
        <v>25011</v>
      </c>
      <c r="E49" s="90">
        <v>15</v>
      </c>
      <c r="F49" s="90">
        <v>5</v>
      </c>
      <c r="G49" s="90">
        <v>395</v>
      </c>
      <c r="H49" s="90">
        <v>181</v>
      </c>
      <c r="I49" s="90">
        <v>3823</v>
      </c>
      <c r="J49" s="90">
        <v>1981</v>
      </c>
      <c r="K49" s="90">
        <v>1227</v>
      </c>
      <c r="L49" s="90">
        <v>188</v>
      </c>
      <c r="M49" s="90">
        <v>664</v>
      </c>
      <c r="N49" s="90">
        <v>41</v>
      </c>
      <c r="O49" s="90">
        <v>185</v>
      </c>
      <c r="P49" s="90">
        <v>1649</v>
      </c>
      <c r="Q49" s="90">
        <v>810</v>
      </c>
      <c r="R49" s="90">
        <v>4999</v>
      </c>
      <c r="S49" s="90">
        <v>1242</v>
      </c>
      <c r="T49" s="90">
        <v>3282</v>
      </c>
      <c r="U49" s="90">
        <v>439</v>
      </c>
      <c r="V49" s="90">
        <v>14</v>
      </c>
      <c r="W49" s="90">
        <v>1</v>
      </c>
      <c r="X49" s="90">
        <v>3369</v>
      </c>
      <c r="Y49" s="90">
        <v>382</v>
      </c>
      <c r="Z49" s="90">
        <v>119</v>
      </c>
      <c r="AA49" s="90">
        <v>1267</v>
      </c>
    </row>
    <row r="50" spans="1:27" s="638" customFormat="1" ht="11.25" customHeight="1" x14ac:dyDescent="0.25">
      <c r="A50" s="777" t="s">
        <v>325</v>
      </c>
      <c r="B50" s="251" t="s">
        <v>245</v>
      </c>
      <c r="C50" s="90">
        <f t="shared" si="1"/>
        <v>9152</v>
      </c>
      <c r="D50" s="90">
        <f t="shared" si="4"/>
        <v>9045</v>
      </c>
      <c r="E50" s="90">
        <f t="shared" ref="E50:AA50" si="16">SUM(E51:E52)</f>
        <v>1</v>
      </c>
      <c r="F50" s="90">
        <f t="shared" si="16"/>
        <v>5</v>
      </c>
      <c r="G50" s="90">
        <f t="shared" si="16"/>
        <v>77</v>
      </c>
      <c r="H50" s="90">
        <f t="shared" si="16"/>
        <v>50</v>
      </c>
      <c r="I50" s="90">
        <f t="shared" si="16"/>
        <v>624</v>
      </c>
      <c r="J50" s="90">
        <f t="shared" si="16"/>
        <v>439</v>
      </c>
      <c r="K50" s="90">
        <f t="shared" si="16"/>
        <v>203</v>
      </c>
      <c r="L50" s="90">
        <f t="shared" si="16"/>
        <v>78</v>
      </c>
      <c r="M50" s="90">
        <f t="shared" si="16"/>
        <v>212</v>
      </c>
      <c r="N50" s="90">
        <f t="shared" si="16"/>
        <v>29</v>
      </c>
      <c r="O50" s="90">
        <f t="shared" si="16"/>
        <v>84</v>
      </c>
      <c r="P50" s="90">
        <f t="shared" si="16"/>
        <v>634</v>
      </c>
      <c r="Q50" s="90">
        <f t="shared" si="16"/>
        <v>339</v>
      </c>
      <c r="R50" s="90">
        <f t="shared" si="16"/>
        <v>1487</v>
      </c>
      <c r="S50" s="90">
        <f t="shared" si="16"/>
        <v>741</v>
      </c>
      <c r="T50" s="90">
        <f t="shared" si="16"/>
        <v>1931</v>
      </c>
      <c r="U50" s="90">
        <f t="shared" si="16"/>
        <v>394</v>
      </c>
      <c r="V50" s="90">
        <f t="shared" si="16"/>
        <v>5</v>
      </c>
      <c r="W50" s="90">
        <f t="shared" si="16"/>
        <v>2</v>
      </c>
      <c r="X50" s="90">
        <f t="shared" si="16"/>
        <v>1499</v>
      </c>
      <c r="Y50" s="90">
        <f t="shared" si="16"/>
        <v>200</v>
      </c>
      <c r="Z50" s="90">
        <f t="shared" si="16"/>
        <v>11</v>
      </c>
      <c r="AA50" s="90">
        <f t="shared" si="16"/>
        <v>107</v>
      </c>
    </row>
    <row r="51" spans="1:27" s="638" customFormat="1" ht="11.25" customHeight="1" x14ac:dyDescent="0.25">
      <c r="A51" s="777"/>
      <c r="B51" s="251" t="s">
        <v>246</v>
      </c>
      <c r="C51" s="90">
        <f t="shared" si="1"/>
        <v>5091</v>
      </c>
      <c r="D51" s="90">
        <f t="shared" si="4"/>
        <v>5072</v>
      </c>
      <c r="E51" s="90">
        <v>1</v>
      </c>
      <c r="F51" s="90">
        <v>2</v>
      </c>
      <c r="G51" s="90">
        <v>43</v>
      </c>
      <c r="H51" s="90">
        <v>26</v>
      </c>
      <c r="I51" s="90">
        <v>309</v>
      </c>
      <c r="J51" s="90">
        <v>226</v>
      </c>
      <c r="K51" s="90">
        <v>122</v>
      </c>
      <c r="L51" s="90">
        <v>49</v>
      </c>
      <c r="M51" s="90">
        <v>123</v>
      </c>
      <c r="N51" s="90">
        <v>24</v>
      </c>
      <c r="O51" s="90">
        <v>16</v>
      </c>
      <c r="P51" s="90">
        <v>430</v>
      </c>
      <c r="Q51" s="90">
        <v>199</v>
      </c>
      <c r="R51" s="90">
        <v>915</v>
      </c>
      <c r="S51" s="90">
        <v>444</v>
      </c>
      <c r="T51" s="90">
        <v>1105</v>
      </c>
      <c r="U51" s="90">
        <v>264</v>
      </c>
      <c r="V51" s="90">
        <v>3</v>
      </c>
      <c r="W51" s="90">
        <v>1</v>
      </c>
      <c r="X51" s="90">
        <v>657</v>
      </c>
      <c r="Y51" s="90">
        <v>106</v>
      </c>
      <c r="Z51" s="90">
        <v>7</v>
      </c>
      <c r="AA51" s="90">
        <v>19</v>
      </c>
    </row>
    <row r="52" spans="1:27" s="638" customFormat="1" ht="11.25" customHeight="1" x14ac:dyDescent="0.25">
      <c r="A52" s="777"/>
      <c r="B52" s="251" t="s">
        <v>247</v>
      </c>
      <c r="C52" s="90">
        <f t="shared" si="1"/>
        <v>4061</v>
      </c>
      <c r="D52" s="90">
        <f>SUM(E52:Z52)</f>
        <v>3973</v>
      </c>
      <c r="E52" s="91">
        <v>0</v>
      </c>
      <c r="F52" s="90">
        <v>3</v>
      </c>
      <c r="G52" s="90">
        <v>34</v>
      </c>
      <c r="H52" s="90">
        <v>24</v>
      </c>
      <c r="I52" s="90">
        <v>315</v>
      </c>
      <c r="J52" s="90">
        <v>213</v>
      </c>
      <c r="K52" s="90">
        <v>81</v>
      </c>
      <c r="L52" s="90">
        <v>29</v>
      </c>
      <c r="M52" s="90">
        <v>89</v>
      </c>
      <c r="N52" s="90">
        <v>5</v>
      </c>
      <c r="O52" s="90">
        <v>68</v>
      </c>
      <c r="P52" s="90">
        <v>204</v>
      </c>
      <c r="Q52" s="90">
        <v>140</v>
      </c>
      <c r="R52" s="90">
        <v>572</v>
      </c>
      <c r="S52" s="90">
        <v>297</v>
      </c>
      <c r="T52" s="90">
        <v>826</v>
      </c>
      <c r="U52" s="90">
        <v>130</v>
      </c>
      <c r="V52" s="90">
        <v>2</v>
      </c>
      <c r="W52" s="90">
        <v>1</v>
      </c>
      <c r="X52" s="90">
        <v>842</v>
      </c>
      <c r="Y52" s="90">
        <v>94</v>
      </c>
      <c r="Z52" s="90">
        <v>4</v>
      </c>
      <c r="AA52" s="90">
        <v>88</v>
      </c>
    </row>
    <row r="53" spans="1:27" ht="0.75" customHeight="1" thickBot="1" x14ac:dyDescent="0.3">
      <c r="A53" s="652"/>
      <c r="B53" s="653"/>
      <c r="C53" s="6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323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101"/>
      <c r="AA53" s="101"/>
    </row>
    <row r="54" spans="1:27" s="46" customFormat="1" ht="12.6" customHeight="1" x14ac:dyDescent="0.25">
      <c r="A54" s="48" t="s">
        <v>614</v>
      </c>
      <c r="B54" s="49"/>
      <c r="C54" s="49"/>
      <c r="D54" s="49"/>
      <c r="E54" s="49"/>
      <c r="F54" s="49"/>
      <c r="G54" s="49"/>
      <c r="H54" s="49"/>
      <c r="I54" s="49"/>
      <c r="N54" s="49" t="s">
        <v>132</v>
      </c>
      <c r="U54" s="50"/>
      <c r="V54" s="51"/>
      <c r="Y54" s="52"/>
    </row>
  </sheetData>
  <sheetProtection selectLockedCells="1" selectUnlockedCells="1"/>
  <mergeCells count="60">
    <mergeCell ref="A2:M2"/>
    <mergeCell ref="D4:M4"/>
    <mergeCell ref="N2:AA2"/>
    <mergeCell ref="T4:U4"/>
    <mergeCell ref="AA4:AA7"/>
    <mergeCell ref="A5:A6"/>
    <mergeCell ref="B5:B6"/>
    <mergeCell ref="C5:C6"/>
    <mergeCell ref="D5:D6"/>
    <mergeCell ref="E5:F6"/>
    <mergeCell ref="G5:H6"/>
    <mergeCell ref="I5:J6"/>
    <mergeCell ref="K5:M5"/>
    <mergeCell ref="N5:O5"/>
    <mergeCell ref="P5:Q6"/>
    <mergeCell ref="R5:S6"/>
    <mergeCell ref="T5:U6"/>
    <mergeCell ref="V5:W6"/>
    <mergeCell ref="X5:Y6"/>
    <mergeCell ref="Z5:Z7"/>
    <mergeCell ref="K6:L6"/>
    <mergeCell ref="N6:O6"/>
    <mergeCell ref="AA8:AA9"/>
    <mergeCell ref="A11:A13"/>
    <mergeCell ref="A14:A16"/>
    <mergeCell ref="A17:A19"/>
    <mergeCell ref="A20:A22"/>
    <mergeCell ref="K8:K9"/>
    <mergeCell ref="Y8:Y9"/>
    <mergeCell ref="Z8:Z9"/>
    <mergeCell ref="L8:L9"/>
    <mergeCell ref="P8:P9"/>
    <mergeCell ref="Q8:Q9"/>
    <mergeCell ref="R8:R9"/>
    <mergeCell ref="S8:S9"/>
    <mergeCell ref="T8:T9"/>
    <mergeCell ref="F8:F9"/>
    <mergeCell ref="G8:G9"/>
    <mergeCell ref="A23:A25"/>
    <mergeCell ref="U8:U9"/>
    <mergeCell ref="V8:V9"/>
    <mergeCell ref="W8:W9"/>
    <mergeCell ref="X8:X9"/>
    <mergeCell ref="H8:H9"/>
    <mergeCell ref="I8:I9"/>
    <mergeCell ref="J8:J9"/>
    <mergeCell ref="A7:A8"/>
    <mergeCell ref="B7:B9"/>
    <mergeCell ref="C7:C9"/>
    <mergeCell ref="D7:D9"/>
    <mergeCell ref="E8:E9"/>
    <mergeCell ref="A44:A46"/>
    <mergeCell ref="A47:A49"/>
    <mergeCell ref="A50:A52"/>
    <mergeCell ref="A26:A28"/>
    <mergeCell ref="A29:A31"/>
    <mergeCell ref="A32:A34"/>
    <mergeCell ref="A35:A37"/>
    <mergeCell ref="A38:A40"/>
    <mergeCell ref="A41:A43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view="pageBreakPreview" zoomScaleNormal="120" zoomScaleSheetLayoutView="100" workbookViewId="0">
      <pane xSplit="1" ySplit="5" topLeftCell="B9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D12" sqref="A1:P35"/>
    </sheetView>
  </sheetViews>
  <sheetFormatPr defaultColWidth="10.625" defaultRowHeight="12.95" customHeight="1" x14ac:dyDescent="0.25"/>
  <cols>
    <col min="1" max="1" width="21.125" style="54" customWidth="1"/>
    <col min="2" max="7" width="8.875" style="18" customWidth="1"/>
    <col min="8" max="8" width="8.125" style="18" customWidth="1"/>
    <col min="9" max="10" width="8.375" style="18" customWidth="1"/>
    <col min="11" max="11" width="8.125" style="18" customWidth="1"/>
    <col min="12" max="13" width="8.375" style="18" customWidth="1"/>
    <col min="14" max="14" width="8.125" style="18" customWidth="1"/>
    <col min="15" max="15" width="8.375" style="18" customWidth="1"/>
    <col min="16" max="16" width="8.375" style="62" customWidth="1"/>
    <col min="17" max="16384" width="10.625" style="22"/>
  </cols>
  <sheetData>
    <row r="1" spans="1:16" s="54" customFormat="1" ht="18" customHeight="1" x14ac:dyDescent="0.25">
      <c r="A1" s="35" t="s">
        <v>592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5" t="s">
        <v>0</v>
      </c>
    </row>
    <row r="2" spans="1:16" s="493" customFormat="1" ht="24.95" customHeight="1" x14ac:dyDescent="0.25">
      <c r="A2" s="693" t="s">
        <v>611</v>
      </c>
      <c r="B2" s="693"/>
      <c r="C2" s="693"/>
      <c r="D2" s="693"/>
      <c r="E2" s="693"/>
      <c r="F2" s="693"/>
      <c r="G2" s="693"/>
      <c r="H2" s="693" t="s">
        <v>117</v>
      </c>
      <c r="I2" s="693"/>
      <c r="J2" s="693"/>
      <c r="K2" s="693"/>
      <c r="L2" s="693"/>
      <c r="M2" s="693"/>
      <c r="N2" s="693"/>
      <c r="O2" s="693"/>
      <c r="P2" s="693"/>
    </row>
    <row r="3" spans="1:16" ht="15" customHeight="1" thickBot="1" x14ac:dyDescent="0.3">
      <c r="A3" s="55"/>
      <c r="B3" s="56"/>
      <c r="C3" s="56"/>
      <c r="D3" s="56"/>
      <c r="E3" s="56"/>
      <c r="F3" s="56"/>
      <c r="G3" s="16" t="s">
        <v>401</v>
      </c>
      <c r="H3" s="16"/>
      <c r="I3" s="56"/>
      <c r="J3" s="56"/>
      <c r="K3" s="56"/>
      <c r="L3" s="56"/>
      <c r="M3" s="56"/>
      <c r="N3" s="56"/>
      <c r="O3" s="56"/>
      <c r="P3" s="16" t="s">
        <v>11</v>
      </c>
    </row>
    <row r="4" spans="1:16" ht="21.95" customHeight="1" x14ac:dyDescent="0.25">
      <c r="A4" s="599" t="s">
        <v>721</v>
      </c>
      <c r="B4" s="694" t="s">
        <v>256</v>
      </c>
      <c r="C4" s="682"/>
      <c r="D4" s="683"/>
      <c r="E4" s="681" t="s">
        <v>257</v>
      </c>
      <c r="F4" s="682"/>
      <c r="G4" s="683"/>
      <c r="H4" s="57" t="s">
        <v>258</v>
      </c>
      <c r="I4" s="682" t="s">
        <v>118</v>
      </c>
      <c r="J4" s="683"/>
      <c r="K4" s="681" t="s">
        <v>259</v>
      </c>
      <c r="L4" s="682"/>
      <c r="M4" s="683"/>
      <c r="N4" s="681" t="s">
        <v>260</v>
      </c>
      <c r="O4" s="682"/>
      <c r="P4" s="682"/>
    </row>
    <row r="5" spans="1:16" ht="32.1" customHeight="1" thickBot="1" x14ac:dyDescent="0.3">
      <c r="A5" s="600" t="s">
        <v>119</v>
      </c>
      <c r="B5" s="611" t="s">
        <v>261</v>
      </c>
      <c r="C5" s="611" t="s">
        <v>154</v>
      </c>
      <c r="D5" s="611" t="s">
        <v>155</v>
      </c>
      <c r="E5" s="611" t="s">
        <v>261</v>
      </c>
      <c r="F5" s="611" t="s">
        <v>154</v>
      </c>
      <c r="G5" s="59" t="s">
        <v>155</v>
      </c>
      <c r="H5" s="60" t="s">
        <v>261</v>
      </c>
      <c r="I5" s="60" t="s">
        <v>154</v>
      </c>
      <c r="J5" s="611" t="s">
        <v>155</v>
      </c>
      <c r="K5" s="611" t="s">
        <v>261</v>
      </c>
      <c r="L5" s="611" t="s">
        <v>154</v>
      </c>
      <c r="M5" s="611" t="s">
        <v>155</v>
      </c>
      <c r="N5" s="611" t="s">
        <v>261</v>
      </c>
      <c r="O5" s="611" t="s">
        <v>154</v>
      </c>
      <c r="P5" s="61" t="s">
        <v>155</v>
      </c>
    </row>
    <row r="6" spans="1:16" ht="18" customHeight="1" x14ac:dyDescent="0.25">
      <c r="A6" s="599" t="s">
        <v>561</v>
      </c>
      <c r="B6" s="21">
        <f>C6+D6</f>
        <v>1911161</v>
      </c>
      <c r="C6" s="20">
        <v>971969</v>
      </c>
      <c r="D6" s="20">
        <v>939192</v>
      </c>
      <c r="E6" s="20">
        <v>910669</v>
      </c>
      <c r="F6" s="20">
        <v>493760</v>
      </c>
      <c r="G6" s="20">
        <v>416909</v>
      </c>
      <c r="H6" s="20">
        <v>829781</v>
      </c>
      <c r="I6" s="20">
        <v>418149</v>
      </c>
      <c r="J6" s="20">
        <v>411632</v>
      </c>
      <c r="K6" s="20">
        <v>100112</v>
      </c>
      <c r="L6" s="20">
        <v>46596</v>
      </c>
      <c r="M6" s="20">
        <v>53516</v>
      </c>
      <c r="N6" s="20">
        <v>70599</v>
      </c>
      <c r="O6" s="20">
        <v>13464</v>
      </c>
      <c r="P6" s="20">
        <v>57135</v>
      </c>
    </row>
    <row r="7" spans="1:16" ht="18" customHeight="1" x14ac:dyDescent="0.25">
      <c r="A7" s="599" t="s">
        <v>521</v>
      </c>
      <c r="B7" s="21">
        <v>1934968</v>
      </c>
      <c r="C7" s="20">
        <v>981486</v>
      </c>
      <c r="D7" s="20">
        <v>953482</v>
      </c>
      <c r="E7" s="20">
        <v>917229</v>
      </c>
      <c r="F7" s="20">
        <v>496576</v>
      </c>
      <c r="G7" s="20">
        <v>420653</v>
      </c>
      <c r="H7" s="20">
        <v>837442</v>
      </c>
      <c r="I7" s="20">
        <v>421413</v>
      </c>
      <c r="J7" s="20">
        <v>416029</v>
      </c>
      <c r="K7" s="20">
        <v>107289</v>
      </c>
      <c r="L7" s="20">
        <v>49796</v>
      </c>
      <c r="M7" s="20">
        <v>57493</v>
      </c>
      <c r="N7" s="20">
        <v>73008</v>
      </c>
      <c r="O7" s="20">
        <v>13701</v>
      </c>
      <c r="P7" s="20">
        <v>59307</v>
      </c>
    </row>
    <row r="8" spans="1:16" ht="18" customHeight="1" x14ac:dyDescent="0.25">
      <c r="A8" s="599" t="s">
        <v>522</v>
      </c>
      <c r="B8" s="21">
        <v>1958686</v>
      </c>
      <c r="C8" s="20">
        <v>991492</v>
      </c>
      <c r="D8" s="20">
        <v>967194</v>
      </c>
      <c r="E8" s="20">
        <v>919940</v>
      </c>
      <c r="F8" s="20">
        <v>497840</v>
      </c>
      <c r="G8" s="20">
        <v>422100</v>
      </c>
      <c r="H8" s="20">
        <v>849854</v>
      </c>
      <c r="I8" s="20">
        <v>427139</v>
      </c>
      <c r="J8" s="20">
        <v>422715</v>
      </c>
      <c r="K8" s="20">
        <v>113268</v>
      </c>
      <c r="L8" s="20">
        <v>52584</v>
      </c>
      <c r="M8" s="20">
        <v>60684</v>
      </c>
      <c r="N8" s="20">
        <v>75624</v>
      </c>
      <c r="O8" s="20">
        <v>13929</v>
      </c>
      <c r="P8" s="20">
        <v>61695</v>
      </c>
    </row>
    <row r="9" spans="1:16" ht="18" customHeight="1" x14ac:dyDescent="0.25">
      <c r="A9" s="599" t="s">
        <v>523</v>
      </c>
      <c r="B9" s="21">
        <v>1978782</v>
      </c>
      <c r="C9" s="20">
        <v>999065</v>
      </c>
      <c r="D9" s="20">
        <v>979717</v>
      </c>
      <c r="E9" s="20">
        <v>925831</v>
      </c>
      <c r="F9" s="20">
        <v>500920</v>
      </c>
      <c r="G9" s="20">
        <v>424911</v>
      </c>
      <c r="H9" s="20">
        <v>855059</v>
      </c>
      <c r="I9" s="20">
        <v>428378</v>
      </c>
      <c r="J9" s="20">
        <v>426681</v>
      </c>
      <c r="K9" s="20">
        <v>119562</v>
      </c>
      <c r="L9" s="20">
        <v>55477</v>
      </c>
      <c r="M9" s="20">
        <v>64085</v>
      </c>
      <c r="N9" s="20">
        <v>78330</v>
      </c>
      <c r="O9" s="20">
        <v>14290</v>
      </c>
      <c r="P9" s="20">
        <v>64040</v>
      </c>
    </row>
    <row r="10" spans="1:16" ht="18" customHeight="1" x14ac:dyDescent="0.25">
      <c r="A10" s="599" t="s">
        <v>524</v>
      </c>
      <c r="B10" s="21">
        <v>2002060</v>
      </c>
      <c r="C10" s="20">
        <v>1009274</v>
      </c>
      <c r="D10" s="20">
        <v>992786</v>
      </c>
      <c r="E10" s="20">
        <v>930610</v>
      </c>
      <c r="F10" s="20">
        <v>503933</v>
      </c>
      <c r="G10" s="20">
        <v>426677</v>
      </c>
      <c r="H10" s="20">
        <v>863580</v>
      </c>
      <c r="I10" s="20">
        <v>432113</v>
      </c>
      <c r="J10" s="20">
        <v>431467</v>
      </c>
      <c r="K10" s="20">
        <v>126761</v>
      </c>
      <c r="L10" s="20">
        <v>58697</v>
      </c>
      <c r="M10" s="20">
        <v>68064</v>
      </c>
      <c r="N10" s="20">
        <v>81109</v>
      </c>
      <c r="O10" s="20">
        <v>14531</v>
      </c>
      <c r="P10" s="20">
        <v>66578</v>
      </c>
    </row>
    <row r="11" spans="1:16" ht="18" customHeight="1" x14ac:dyDescent="0.25">
      <c r="A11" s="599" t="s">
        <v>525</v>
      </c>
      <c r="B11" s="21">
        <v>2013305</v>
      </c>
      <c r="C11" s="20">
        <v>1013618</v>
      </c>
      <c r="D11" s="20">
        <v>999687</v>
      </c>
      <c r="E11" s="20">
        <v>925862</v>
      </c>
      <c r="F11" s="20">
        <v>501504</v>
      </c>
      <c r="G11" s="20">
        <v>424358</v>
      </c>
      <c r="H11" s="20">
        <v>871428</v>
      </c>
      <c r="I11" s="20">
        <v>436165</v>
      </c>
      <c r="J11" s="20">
        <v>435263</v>
      </c>
      <c r="K11" s="20">
        <v>132297</v>
      </c>
      <c r="L11" s="20">
        <v>61222</v>
      </c>
      <c r="M11" s="20">
        <v>71075</v>
      </c>
      <c r="N11" s="20">
        <v>83718</v>
      </c>
      <c r="O11" s="20">
        <v>14727</v>
      </c>
      <c r="P11" s="20">
        <v>68991</v>
      </c>
    </row>
    <row r="12" spans="1:16" ht="18" customHeight="1" x14ac:dyDescent="0.25">
      <c r="A12" s="599" t="s">
        <v>526</v>
      </c>
      <c r="B12" s="21">
        <v>2030161</v>
      </c>
      <c r="C12" s="20">
        <v>1020819</v>
      </c>
      <c r="D12" s="20" t="s">
        <v>767</v>
      </c>
      <c r="E12" s="20">
        <v>928851</v>
      </c>
      <c r="F12" s="20">
        <v>502946</v>
      </c>
      <c r="G12" s="20">
        <v>425905</v>
      </c>
      <c r="H12" s="20">
        <v>877066</v>
      </c>
      <c r="I12" s="20">
        <v>439022</v>
      </c>
      <c r="J12" s="20">
        <v>438044</v>
      </c>
      <c r="K12" s="20">
        <v>137921</v>
      </c>
      <c r="L12" s="20">
        <v>63760</v>
      </c>
      <c r="M12" s="20">
        <v>74161</v>
      </c>
      <c r="N12" s="20">
        <v>86323</v>
      </c>
      <c r="O12" s="20">
        <v>15091</v>
      </c>
      <c r="P12" s="20">
        <v>71232</v>
      </c>
    </row>
    <row r="13" spans="1:16" ht="18" customHeight="1" x14ac:dyDescent="0.25">
      <c r="A13" s="599" t="s">
        <v>527</v>
      </c>
      <c r="B13" s="21">
        <v>2044023</v>
      </c>
      <c r="C13" s="20">
        <v>1026657</v>
      </c>
      <c r="D13" s="20">
        <v>1017366</v>
      </c>
      <c r="E13" s="20">
        <v>928564</v>
      </c>
      <c r="F13" s="20">
        <v>503099</v>
      </c>
      <c r="G13" s="20">
        <v>425465</v>
      </c>
      <c r="H13" s="20">
        <v>883565</v>
      </c>
      <c r="I13" s="20">
        <v>442291</v>
      </c>
      <c r="J13" s="20">
        <v>441274</v>
      </c>
      <c r="K13" s="20">
        <v>142906</v>
      </c>
      <c r="L13" s="20">
        <v>65957</v>
      </c>
      <c r="M13" s="20">
        <v>76949</v>
      </c>
      <c r="N13" s="20">
        <v>88988</v>
      </c>
      <c r="O13" s="20">
        <v>15310</v>
      </c>
      <c r="P13" s="20">
        <v>73678</v>
      </c>
    </row>
    <row r="14" spans="1:16" ht="18" customHeight="1" x14ac:dyDescent="0.25">
      <c r="A14" s="599" t="s">
        <v>528</v>
      </c>
      <c r="B14" s="21">
        <v>2058328</v>
      </c>
      <c r="C14" s="20">
        <v>1032625</v>
      </c>
      <c r="D14" s="20">
        <v>1025703</v>
      </c>
      <c r="E14" s="20">
        <v>929225</v>
      </c>
      <c r="F14" s="20">
        <v>503565</v>
      </c>
      <c r="G14" s="20">
        <v>425660</v>
      </c>
      <c r="H14" s="20">
        <v>889917</v>
      </c>
      <c r="I14" s="20">
        <v>445487</v>
      </c>
      <c r="J14" s="20">
        <v>444430</v>
      </c>
      <c r="K14" s="20">
        <v>147524</v>
      </c>
      <c r="L14" s="20">
        <v>67992</v>
      </c>
      <c r="M14" s="20">
        <v>79532</v>
      </c>
      <c r="N14" s="20">
        <v>91662</v>
      </c>
      <c r="O14" s="20">
        <v>15581</v>
      </c>
      <c r="P14" s="20">
        <v>76081</v>
      </c>
    </row>
    <row r="15" spans="1:16" ht="18" customHeight="1" x14ac:dyDescent="0.25">
      <c r="A15" s="599" t="s">
        <v>768</v>
      </c>
      <c r="B15" s="21">
        <f>SUM(B16:B34)</f>
        <v>2105780</v>
      </c>
      <c r="C15" s="20">
        <f>SUM(C16:C34)</f>
        <v>1053001</v>
      </c>
      <c r="D15" s="20">
        <f>SUM(D16:D34)</f>
        <v>1052779</v>
      </c>
      <c r="E15" s="20">
        <f>SUM(E16:E34)</f>
        <v>940494</v>
      </c>
      <c r="F15" s="20">
        <f t="shared" ref="F15:P15" si="0">SUM(F16:F34)</f>
        <v>509132</v>
      </c>
      <c r="G15" s="20">
        <f t="shared" si="0"/>
        <v>431362</v>
      </c>
      <c r="H15" s="20">
        <f>SUM(H16:H34)</f>
        <v>917697</v>
      </c>
      <c r="I15" s="20">
        <f>SUM(I16:I34)</f>
        <v>457525</v>
      </c>
      <c r="J15" s="20">
        <f t="shared" si="0"/>
        <v>460172</v>
      </c>
      <c r="K15" s="20">
        <f t="shared" si="0"/>
        <v>152929</v>
      </c>
      <c r="L15" s="20">
        <f t="shared" si="0"/>
        <v>70408</v>
      </c>
      <c r="M15" s="20">
        <f t="shared" si="0"/>
        <v>82521</v>
      </c>
      <c r="N15" s="20">
        <f t="shared" si="0"/>
        <v>94660</v>
      </c>
      <c r="O15" s="20">
        <f t="shared" si="0"/>
        <v>15936</v>
      </c>
      <c r="P15" s="20">
        <f t="shared" si="0"/>
        <v>78724</v>
      </c>
    </row>
    <row r="16" spans="1:16" ht="18" customHeight="1" x14ac:dyDescent="0.25">
      <c r="A16" s="599" t="s">
        <v>326</v>
      </c>
      <c r="B16" s="77">
        <f>SUM(C16:D16)</f>
        <v>326854</v>
      </c>
      <c r="C16" s="77">
        <f>SUM(F16,I16,L16,O16)</f>
        <v>170515</v>
      </c>
      <c r="D16" s="77">
        <f>SUM(G16,J16,M16,P16)</f>
        <v>156339</v>
      </c>
      <c r="E16" s="20">
        <f>SUM(F16:G16)</f>
        <v>326854</v>
      </c>
      <c r="F16" s="74">
        <v>170515</v>
      </c>
      <c r="G16" s="74">
        <v>156339</v>
      </c>
      <c r="H16" s="20">
        <f>SUM(I16:J16)</f>
        <v>0</v>
      </c>
      <c r="I16" s="20">
        <v>0</v>
      </c>
      <c r="J16" s="20">
        <v>0</v>
      </c>
      <c r="K16" s="20">
        <f>SUM(L16:M16)</f>
        <v>0</v>
      </c>
      <c r="L16" s="20">
        <v>0</v>
      </c>
      <c r="M16" s="20">
        <v>0</v>
      </c>
      <c r="N16" s="20">
        <f>SUM(O16:P16)</f>
        <v>0</v>
      </c>
      <c r="O16" s="20">
        <v>0</v>
      </c>
      <c r="P16" s="20">
        <v>0</v>
      </c>
    </row>
    <row r="17" spans="1:16" ht="18" customHeight="1" x14ac:dyDescent="0.25">
      <c r="A17" s="599" t="s">
        <v>327</v>
      </c>
      <c r="B17" s="77">
        <f t="shared" ref="B17:B33" si="1">SUM(C17:D17)</f>
        <v>149387</v>
      </c>
      <c r="C17" s="77">
        <f t="shared" ref="C17:D33" si="2">SUM(F17,I17,L17,O17)</f>
        <v>77914</v>
      </c>
      <c r="D17" s="77">
        <f t="shared" si="2"/>
        <v>71473</v>
      </c>
      <c r="E17" s="20">
        <f t="shared" ref="E17:E34" si="3">SUM(F17:G17)</f>
        <v>148931</v>
      </c>
      <c r="F17" s="74">
        <v>77837</v>
      </c>
      <c r="G17" s="74">
        <v>71094</v>
      </c>
      <c r="H17" s="20">
        <f t="shared" ref="H17:H33" si="4">SUM(I17:J17)</f>
        <v>429</v>
      </c>
      <c r="I17" s="74">
        <v>70</v>
      </c>
      <c r="J17" s="74">
        <v>359</v>
      </c>
      <c r="K17" s="20">
        <f t="shared" ref="K17:K34" si="5">SUM(L17:M17)</f>
        <v>27</v>
      </c>
      <c r="L17" s="74">
        <v>7</v>
      </c>
      <c r="M17" s="74">
        <v>20</v>
      </c>
      <c r="N17" s="20">
        <f t="shared" ref="N17:N34" si="6">SUM(O17:P17)</f>
        <v>0</v>
      </c>
      <c r="O17" s="74">
        <v>0</v>
      </c>
      <c r="P17" s="74">
        <v>0</v>
      </c>
    </row>
    <row r="18" spans="1:16" ht="18" customHeight="1" x14ac:dyDescent="0.25">
      <c r="A18" s="599" t="s">
        <v>328</v>
      </c>
      <c r="B18" s="77">
        <f t="shared" si="1"/>
        <v>153132</v>
      </c>
      <c r="C18" s="77">
        <f t="shared" si="2"/>
        <v>80011</v>
      </c>
      <c r="D18" s="77">
        <f t="shared" si="2"/>
        <v>73121</v>
      </c>
      <c r="E18" s="20">
        <f t="shared" si="3"/>
        <v>146688</v>
      </c>
      <c r="F18" s="74">
        <v>77987</v>
      </c>
      <c r="G18" s="74">
        <v>68701</v>
      </c>
      <c r="H18" s="20">
        <f t="shared" si="4"/>
        <v>5583</v>
      </c>
      <c r="I18" s="74">
        <v>1768</v>
      </c>
      <c r="J18" s="74">
        <v>3815</v>
      </c>
      <c r="K18" s="20">
        <f t="shared" si="5"/>
        <v>855</v>
      </c>
      <c r="L18" s="74">
        <v>255</v>
      </c>
      <c r="M18" s="74">
        <v>600</v>
      </c>
      <c r="N18" s="20">
        <f t="shared" si="6"/>
        <v>6</v>
      </c>
      <c r="O18" s="74">
        <v>1</v>
      </c>
      <c r="P18" s="74">
        <v>5</v>
      </c>
    </row>
    <row r="19" spans="1:16" ht="18" customHeight="1" x14ac:dyDescent="0.25">
      <c r="A19" s="599" t="s">
        <v>329</v>
      </c>
      <c r="B19" s="77">
        <f t="shared" si="1"/>
        <v>146990</v>
      </c>
      <c r="C19" s="77">
        <f t="shared" si="2"/>
        <v>75864</v>
      </c>
      <c r="D19" s="77">
        <f t="shared" si="2"/>
        <v>71126</v>
      </c>
      <c r="E19" s="20">
        <f t="shared" si="3"/>
        <v>113817</v>
      </c>
      <c r="F19" s="74">
        <v>63591</v>
      </c>
      <c r="G19" s="74">
        <v>50226</v>
      </c>
      <c r="H19" s="20">
        <f t="shared" si="4"/>
        <v>29800</v>
      </c>
      <c r="I19" s="74">
        <v>11078</v>
      </c>
      <c r="J19" s="74">
        <v>18722</v>
      </c>
      <c r="K19" s="20">
        <f t="shared" si="5"/>
        <v>3323</v>
      </c>
      <c r="L19" s="74">
        <v>1193</v>
      </c>
      <c r="M19" s="74">
        <v>2130</v>
      </c>
      <c r="N19" s="20">
        <f t="shared" si="6"/>
        <v>50</v>
      </c>
      <c r="O19" s="74">
        <v>2</v>
      </c>
      <c r="P19" s="74">
        <v>48</v>
      </c>
    </row>
    <row r="20" spans="1:16" ht="18" customHeight="1" x14ac:dyDescent="0.25">
      <c r="A20" s="599" t="s">
        <v>330</v>
      </c>
      <c r="B20" s="77">
        <f t="shared" si="1"/>
        <v>178281</v>
      </c>
      <c r="C20" s="77">
        <f t="shared" si="2"/>
        <v>88669</v>
      </c>
      <c r="D20" s="77">
        <f t="shared" si="2"/>
        <v>89612</v>
      </c>
      <c r="E20" s="20">
        <f t="shared" si="3"/>
        <v>79159</v>
      </c>
      <c r="F20" s="74">
        <v>47778</v>
      </c>
      <c r="G20" s="74">
        <v>31381</v>
      </c>
      <c r="H20" s="20">
        <f t="shared" si="4"/>
        <v>88051</v>
      </c>
      <c r="I20" s="74">
        <v>37042</v>
      </c>
      <c r="J20" s="74">
        <v>51009</v>
      </c>
      <c r="K20" s="20">
        <f t="shared" si="5"/>
        <v>10710</v>
      </c>
      <c r="L20" s="74">
        <v>3823</v>
      </c>
      <c r="M20" s="74">
        <v>6887</v>
      </c>
      <c r="N20" s="20">
        <f t="shared" si="6"/>
        <v>361</v>
      </c>
      <c r="O20" s="74">
        <v>26</v>
      </c>
      <c r="P20" s="74">
        <v>335</v>
      </c>
    </row>
    <row r="21" spans="1:16" ht="18" customHeight="1" x14ac:dyDescent="0.25">
      <c r="A21" s="599" t="s">
        <v>331</v>
      </c>
      <c r="B21" s="77">
        <f t="shared" si="1"/>
        <v>190335</v>
      </c>
      <c r="C21" s="77">
        <f t="shared" si="2"/>
        <v>93726</v>
      </c>
      <c r="D21" s="77">
        <f t="shared" si="2"/>
        <v>96609</v>
      </c>
      <c r="E21" s="20">
        <f t="shared" si="3"/>
        <v>48256</v>
      </c>
      <c r="F21" s="74">
        <v>29331</v>
      </c>
      <c r="G21" s="74">
        <v>18925</v>
      </c>
      <c r="H21" s="20">
        <f t="shared" si="4"/>
        <v>121525</v>
      </c>
      <c r="I21" s="74">
        <v>55909</v>
      </c>
      <c r="J21" s="74">
        <v>65616</v>
      </c>
      <c r="K21" s="20">
        <f t="shared" si="5"/>
        <v>19623</v>
      </c>
      <c r="L21" s="74">
        <v>8377</v>
      </c>
      <c r="M21" s="74">
        <v>11246</v>
      </c>
      <c r="N21" s="20">
        <f t="shared" si="6"/>
        <v>931</v>
      </c>
      <c r="O21" s="74">
        <v>109</v>
      </c>
      <c r="P21" s="74">
        <v>822</v>
      </c>
    </row>
    <row r="22" spans="1:16" ht="18" customHeight="1" x14ac:dyDescent="0.25">
      <c r="A22" s="599" t="s">
        <v>332</v>
      </c>
      <c r="B22" s="77">
        <f t="shared" si="1"/>
        <v>167262</v>
      </c>
      <c r="C22" s="77">
        <f t="shared" si="2"/>
        <v>82201</v>
      </c>
      <c r="D22" s="77">
        <f t="shared" si="2"/>
        <v>85061</v>
      </c>
      <c r="E22" s="20">
        <f t="shared" si="3"/>
        <v>27611</v>
      </c>
      <c r="F22" s="74">
        <v>15956</v>
      </c>
      <c r="G22" s="74">
        <v>11655</v>
      </c>
      <c r="H22" s="20">
        <f t="shared" si="4"/>
        <v>114798</v>
      </c>
      <c r="I22" s="74">
        <v>55591</v>
      </c>
      <c r="J22" s="74">
        <v>59207</v>
      </c>
      <c r="K22" s="20">
        <f t="shared" si="5"/>
        <v>23139</v>
      </c>
      <c r="L22" s="74">
        <v>10444</v>
      </c>
      <c r="M22" s="74">
        <v>12695</v>
      </c>
      <c r="N22" s="20">
        <f t="shared" si="6"/>
        <v>1714</v>
      </c>
      <c r="O22" s="74">
        <v>210</v>
      </c>
      <c r="P22" s="74">
        <v>1504</v>
      </c>
    </row>
    <row r="23" spans="1:16" ht="18" customHeight="1" x14ac:dyDescent="0.25">
      <c r="A23" s="599" t="s">
        <v>333</v>
      </c>
      <c r="B23" s="77">
        <f t="shared" si="1"/>
        <v>167614</v>
      </c>
      <c r="C23" s="77">
        <f t="shared" si="2"/>
        <v>82331</v>
      </c>
      <c r="D23" s="77">
        <f t="shared" si="2"/>
        <v>85283</v>
      </c>
      <c r="E23" s="20">
        <f t="shared" si="3"/>
        <v>19182</v>
      </c>
      <c r="F23" s="74">
        <v>10553</v>
      </c>
      <c r="G23" s="74">
        <v>8629</v>
      </c>
      <c r="H23" s="20">
        <f t="shared" si="4"/>
        <v>119264</v>
      </c>
      <c r="I23" s="77">
        <v>59083</v>
      </c>
      <c r="J23" s="74">
        <v>60181</v>
      </c>
      <c r="K23" s="20">
        <f t="shared" si="5"/>
        <v>26040</v>
      </c>
      <c r="L23" s="74">
        <v>12260</v>
      </c>
      <c r="M23" s="74">
        <v>13780</v>
      </c>
      <c r="N23" s="20">
        <f t="shared" si="6"/>
        <v>3128</v>
      </c>
      <c r="O23" s="74">
        <v>435</v>
      </c>
      <c r="P23" s="74">
        <v>2693</v>
      </c>
    </row>
    <row r="24" spans="1:16" ht="18" customHeight="1" x14ac:dyDescent="0.25">
      <c r="A24" s="599" t="s">
        <v>334</v>
      </c>
      <c r="B24" s="77">
        <f t="shared" si="1"/>
        <v>163343</v>
      </c>
      <c r="C24" s="77">
        <f t="shared" si="2"/>
        <v>80067</v>
      </c>
      <c r="D24" s="77">
        <f t="shared" si="2"/>
        <v>83276</v>
      </c>
      <c r="E24" s="20">
        <f t="shared" si="3"/>
        <v>12675</v>
      </c>
      <c r="F24" s="74">
        <v>6882</v>
      </c>
      <c r="G24" s="74">
        <v>5793</v>
      </c>
      <c r="H24" s="20">
        <f t="shared" si="4"/>
        <v>120162</v>
      </c>
      <c r="I24" s="74">
        <v>60567</v>
      </c>
      <c r="J24" s="74">
        <v>59595</v>
      </c>
      <c r="K24" s="20">
        <f t="shared" si="5"/>
        <v>24900</v>
      </c>
      <c r="L24" s="74">
        <v>11785</v>
      </c>
      <c r="M24" s="74">
        <v>13115</v>
      </c>
      <c r="N24" s="20">
        <f t="shared" si="6"/>
        <v>5606</v>
      </c>
      <c r="O24" s="74">
        <v>833</v>
      </c>
      <c r="P24" s="74">
        <v>4773</v>
      </c>
    </row>
    <row r="25" spans="1:16" ht="18" customHeight="1" x14ac:dyDescent="0.25">
      <c r="A25" s="599" t="s">
        <v>335</v>
      </c>
      <c r="B25" s="77">
        <f t="shared" si="1"/>
        <v>142050</v>
      </c>
      <c r="C25" s="77">
        <f t="shared" si="2"/>
        <v>69124</v>
      </c>
      <c r="D25" s="77">
        <f t="shared" si="2"/>
        <v>72926</v>
      </c>
      <c r="E25" s="20">
        <f t="shared" si="3"/>
        <v>7430</v>
      </c>
      <c r="F25" s="74">
        <v>3813</v>
      </c>
      <c r="G25" s="74">
        <v>3617</v>
      </c>
      <c r="H25" s="20">
        <f t="shared" si="4"/>
        <v>106067</v>
      </c>
      <c r="I25" s="74">
        <v>54653</v>
      </c>
      <c r="J25" s="74">
        <v>51414</v>
      </c>
      <c r="K25" s="20">
        <f t="shared" si="5"/>
        <v>19941</v>
      </c>
      <c r="L25" s="74">
        <v>9432</v>
      </c>
      <c r="M25" s="74">
        <v>10509</v>
      </c>
      <c r="N25" s="20">
        <f t="shared" si="6"/>
        <v>8612</v>
      </c>
      <c r="O25" s="74">
        <v>1226</v>
      </c>
      <c r="P25" s="74">
        <v>7386</v>
      </c>
    </row>
    <row r="26" spans="1:16" ht="18" customHeight="1" x14ac:dyDescent="0.25">
      <c r="A26" s="599" t="s">
        <v>336</v>
      </c>
      <c r="B26" s="77">
        <f t="shared" si="1"/>
        <v>116902</v>
      </c>
      <c r="C26" s="77">
        <f t="shared" si="2"/>
        <v>55587</v>
      </c>
      <c r="D26" s="77">
        <f t="shared" si="2"/>
        <v>61315</v>
      </c>
      <c r="E26" s="20">
        <f t="shared" si="3"/>
        <v>4446</v>
      </c>
      <c r="F26" s="74">
        <v>1981</v>
      </c>
      <c r="G26" s="74">
        <v>2465</v>
      </c>
      <c r="H26" s="20">
        <f t="shared" si="4"/>
        <v>86212</v>
      </c>
      <c r="I26" s="74">
        <v>45436</v>
      </c>
      <c r="J26" s="74">
        <v>40776</v>
      </c>
      <c r="K26" s="20">
        <f t="shared" si="5"/>
        <v>13275</v>
      </c>
      <c r="L26" s="74">
        <v>6489</v>
      </c>
      <c r="M26" s="74">
        <v>6786</v>
      </c>
      <c r="N26" s="20">
        <f t="shared" si="6"/>
        <v>12969</v>
      </c>
      <c r="O26" s="74">
        <v>1681</v>
      </c>
      <c r="P26" s="74">
        <v>11288</v>
      </c>
    </row>
    <row r="27" spans="1:16" ht="18" customHeight="1" x14ac:dyDescent="0.25">
      <c r="A27" s="599" t="s">
        <v>337</v>
      </c>
      <c r="B27" s="77">
        <f t="shared" si="1"/>
        <v>70661</v>
      </c>
      <c r="C27" s="77">
        <f t="shared" si="2"/>
        <v>32918</v>
      </c>
      <c r="D27" s="77">
        <f t="shared" si="2"/>
        <v>37743</v>
      </c>
      <c r="E27" s="20">
        <f t="shared" si="3"/>
        <v>1915</v>
      </c>
      <c r="F27" s="74">
        <v>828</v>
      </c>
      <c r="G27" s="74">
        <v>1087</v>
      </c>
      <c r="H27" s="20">
        <f t="shared" si="4"/>
        <v>49929</v>
      </c>
      <c r="I27" s="74">
        <v>27386</v>
      </c>
      <c r="J27" s="74">
        <v>22543</v>
      </c>
      <c r="K27" s="20">
        <f t="shared" si="5"/>
        <v>5894</v>
      </c>
      <c r="L27" s="74">
        <v>3153</v>
      </c>
      <c r="M27" s="74">
        <v>2741</v>
      </c>
      <c r="N27" s="20">
        <f t="shared" si="6"/>
        <v>12923</v>
      </c>
      <c r="O27" s="74">
        <v>1551</v>
      </c>
      <c r="P27" s="74">
        <v>11372</v>
      </c>
    </row>
    <row r="28" spans="1:16" ht="18" customHeight="1" x14ac:dyDescent="0.25">
      <c r="A28" s="599" t="s">
        <v>338</v>
      </c>
      <c r="B28" s="77">
        <f t="shared" si="1"/>
        <v>46106</v>
      </c>
      <c r="C28" s="77">
        <f t="shared" si="2"/>
        <v>20694</v>
      </c>
      <c r="D28" s="77">
        <f t="shared" si="2"/>
        <v>25412</v>
      </c>
      <c r="E28" s="20">
        <f t="shared" si="3"/>
        <v>879</v>
      </c>
      <c r="F28" s="74">
        <v>411</v>
      </c>
      <c r="G28" s="74">
        <v>468</v>
      </c>
      <c r="H28" s="20">
        <f t="shared" si="4"/>
        <v>30598</v>
      </c>
      <c r="I28" s="74">
        <v>17304</v>
      </c>
      <c r="J28" s="74">
        <v>13294</v>
      </c>
      <c r="K28" s="20">
        <f t="shared" si="5"/>
        <v>2407</v>
      </c>
      <c r="L28" s="74">
        <v>1328</v>
      </c>
      <c r="M28" s="74">
        <v>1079</v>
      </c>
      <c r="N28" s="20">
        <f t="shared" si="6"/>
        <v>12222</v>
      </c>
      <c r="O28" s="74">
        <v>1651</v>
      </c>
      <c r="P28" s="74">
        <v>10571</v>
      </c>
    </row>
    <row r="29" spans="1:16" ht="18" customHeight="1" x14ac:dyDescent="0.25">
      <c r="A29" s="599" t="s">
        <v>339</v>
      </c>
      <c r="B29" s="77">
        <f t="shared" si="1"/>
        <v>35467</v>
      </c>
      <c r="C29" s="77">
        <f t="shared" si="2"/>
        <v>15219</v>
      </c>
      <c r="D29" s="77">
        <f t="shared" si="2"/>
        <v>20248</v>
      </c>
      <c r="E29" s="20">
        <f t="shared" si="3"/>
        <v>693</v>
      </c>
      <c r="F29" s="74">
        <v>299</v>
      </c>
      <c r="G29" s="74">
        <v>394</v>
      </c>
      <c r="H29" s="20">
        <f t="shared" si="4"/>
        <v>20575</v>
      </c>
      <c r="I29" s="74">
        <v>12046</v>
      </c>
      <c r="J29" s="74">
        <v>8529</v>
      </c>
      <c r="K29" s="20">
        <f t="shared" si="5"/>
        <v>1180</v>
      </c>
      <c r="L29" s="74">
        <v>652</v>
      </c>
      <c r="M29" s="74">
        <v>528</v>
      </c>
      <c r="N29" s="20">
        <f t="shared" si="6"/>
        <v>13019</v>
      </c>
      <c r="O29" s="74">
        <v>2222</v>
      </c>
      <c r="P29" s="74">
        <v>10797</v>
      </c>
    </row>
    <row r="30" spans="1:16" ht="18" customHeight="1" x14ac:dyDescent="0.25">
      <c r="A30" s="599" t="s">
        <v>340</v>
      </c>
      <c r="B30" s="77">
        <f t="shared" si="1"/>
        <v>24853</v>
      </c>
      <c r="C30" s="77">
        <f t="shared" si="2"/>
        <v>12414</v>
      </c>
      <c r="D30" s="77">
        <f t="shared" si="2"/>
        <v>12439</v>
      </c>
      <c r="E30" s="20">
        <f t="shared" si="3"/>
        <v>602</v>
      </c>
      <c r="F30" s="74">
        <v>332</v>
      </c>
      <c r="G30" s="74">
        <v>270</v>
      </c>
      <c r="H30" s="20">
        <f t="shared" si="4"/>
        <v>12882</v>
      </c>
      <c r="I30" s="74">
        <v>9229</v>
      </c>
      <c r="J30" s="74">
        <v>3653</v>
      </c>
      <c r="K30" s="20">
        <f t="shared" si="5"/>
        <v>702</v>
      </c>
      <c r="L30" s="74">
        <v>467</v>
      </c>
      <c r="M30" s="74">
        <v>235</v>
      </c>
      <c r="N30" s="20">
        <f t="shared" si="6"/>
        <v>10667</v>
      </c>
      <c r="O30" s="74">
        <v>2386</v>
      </c>
      <c r="P30" s="74">
        <v>8281</v>
      </c>
    </row>
    <row r="31" spans="1:16" ht="18" customHeight="1" x14ac:dyDescent="0.25">
      <c r="A31" s="599" t="s">
        <v>341</v>
      </c>
      <c r="B31" s="77">
        <f t="shared" si="1"/>
        <v>18719</v>
      </c>
      <c r="C31" s="77">
        <f t="shared" si="2"/>
        <v>11533</v>
      </c>
      <c r="D31" s="77">
        <f t="shared" si="2"/>
        <v>7186</v>
      </c>
      <c r="E31" s="20">
        <f t="shared" si="3"/>
        <v>731</v>
      </c>
      <c r="F31" s="74">
        <v>547</v>
      </c>
      <c r="G31" s="74">
        <v>184</v>
      </c>
      <c r="H31" s="20">
        <f t="shared" si="4"/>
        <v>9330</v>
      </c>
      <c r="I31" s="74">
        <v>8124</v>
      </c>
      <c r="J31" s="74">
        <v>1206</v>
      </c>
      <c r="K31" s="20">
        <f t="shared" si="5"/>
        <v>668</v>
      </c>
      <c r="L31" s="74">
        <v>550</v>
      </c>
      <c r="M31" s="74">
        <v>118</v>
      </c>
      <c r="N31" s="20">
        <f t="shared" si="6"/>
        <v>7990</v>
      </c>
      <c r="O31" s="74">
        <v>2312</v>
      </c>
      <c r="P31" s="74">
        <v>5678</v>
      </c>
    </row>
    <row r="32" spans="1:16" ht="18" customHeight="1" x14ac:dyDescent="0.25">
      <c r="A32" s="599" t="s">
        <v>342</v>
      </c>
      <c r="B32" s="77">
        <f t="shared" si="1"/>
        <v>6359</v>
      </c>
      <c r="C32" s="77">
        <f t="shared" si="2"/>
        <v>3510</v>
      </c>
      <c r="D32" s="77">
        <f t="shared" si="2"/>
        <v>2849</v>
      </c>
      <c r="E32" s="20">
        <f t="shared" si="3"/>
        <v>464</v>
      </c>
      <c r="F32" s="74">
        <v>367</v>
      </c>
      <c r="G32" s="74">
        <v>97</v>
      </c>
      <c r="H32" s="20">
        <f t="shared" si="4"/>
        <v>2186</v>
      </c>
      <c r="I32" s="74">
        <v>1958</v>
      </c>
      <c r="J32" s="74">
        <v>228</v>
      </c>
      <c r="K32" s="20">
        <f t="shared" si="5"/>
        <v>217</v>
      </c>
      <c r="L32" s="74">
        <v>174</v>
      </c>
      <c r="M32" s="74">
        <v>43</v>
      </c>
      <c r="N32" s="20">
        <f t="shared" si="6"/>
        <v>3492</v>
      </c>
      <c r="O32" s="74">
        <v>1011</v>
      </c>
      <c r="P32" s="74">
        <v>2481</v>
      </c>
    </row>
    <row r="33" spans="1:16" ht="18" customHeight="1" x14ac:dyDescent="0.25">
      <c r="A33" s="599" t="s">
        <v>343</v>
      </c>
      <c r="B33" s="77">
        <f t="shared" si="1"/>
        <v>1246</v>
      </c>
      <c r="C33" s="77">
        <f t="shared" si="2"/>
        <v>590</v>
      </c>
      <c r="D33" s="77">
        <f t="shared" si="2"/>
        <v>656</v>
      </c>
      <c r="E33" s="20">
        <f t="shared" si="3"/>
        <v>115</v>
      </c>
      <c r="F33" s="74">
        <v>88</v>
      </c>
      <c r="G33" s="74">
        <v>27</v>
      </c>
      <c r="H33" s="20">
        <f t="shared" si="4"/>
        <v>267</v>
      </c>
      <c r="I33" s="74">
        <v>247</v>
      </c>
      <c r="J33" s="74">
        <v>20</v>
      </c>
      <c r="K33" s="20">
        <f t="shared" si="5"/>
        <v>25</v>
      </c>
      <c r="L33" s="74">
        <v>16</v>
      </c>
      <c r="M33" s="74">
        <v>9</v>
      </c>
      <c r="N33" s="20">
        <f t="shared" si="6"/>
        <v>839</v>
      </c>
      <c r="O33" s="74">
        <v>239</v>
      </c>
      <c r="P33" s="74">
        <v>600</v>
      </c>
    </row>
    <row r="34" spans="1:16" ht="18" customHeight="1" thickBot="1" x14ac:dyDescent="0.3">
      <c r="A34" s="600" t="s">
        <v>344</v>
      </c>
      <c r="B34" s="252">
        <f>SUM(C34:D34)</f>
        <v>219</v>
      </c>
      <c r="C34" s="253">
        <f>SUM(F34,I34,L34,O34)</f>
        <v>114</v>
      </c>
      <c r="D34" s="253">
        <f t="shared" ref="D34" si="7">SUM(G34,J34,M34,P34)</f>
        <v>105</v>
      </c>
      <c r="E34" s="84">
        <f t="shared" si="3"/>
        <v>46</v>
      </c>
      <c r="F34" s="85">
        <v>36</v>
      </c>
      <c r="G34" s="85">
        <v>10</v>
      </c>
      <c r="H34" s="84">
        <f>SUM(I34:J34)</f>
        <v>39</v>
      </c>
      <c r="I34" s="85">
        <v>34</v>
      </c>
      <c r="J34" s="85">
        <v>5</v>
      </c>
      <c r="K34" s="84">
        <f t="shared" si="5"/>
        <v>3</v>
      </c>
      <c r="L34" s="85">
        <v>3</v>
      </c>
      <c r="M34" s="85">
        <v>0</v>
      </c>
      <c r="N34" s="84">
        <f t="shared" si="6"/>
        <v>131</v>
      </c>
      <c r="O34" s="86">
        <v>41</v>
      </c>
      <c r="P34" s="86">
        <v>90</v>
      </c>
    </row>
    <row r="35" spans="1:16" ht="15" customHeight="1" x14ac:dyDescent="0.25">
      <c r="A35" s="35" t="s">
        <v>560</v>
      </c>
      <c r="H35" s="18" t="s">
        <v>132</v>
      </c>
    </row>
  </sheetData>
  <sheetProtection selectLockedCells="1" selectUnlockedCells="1"/>
  <mergeCells count="7">
    <mergeCell ref="A2:G2"/>
    <mergeCell ref="H2:P2"/>
    <mergeCell ref="B4:D4"/>
    <mergeCell ref="E4:G4"/>
    <mergeCell ref="I4:J4"/>
    <mergeCell ref="K4:M4"/>
    <mergeCell ref="N4:P4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view="pageBreakPreview" zoomScale="85" zoomScaleNormal="120" zoomScaleSheetLayoutView="85" workbookViewId="0">
      <selection activeCell="A12" sqref="A1:XFD1048576"/>
    </sheetView>
  </sheetViews>
  <sheetFormatPr defaultColWidth="10.625" defaultRowHeight="21.95" customHeight="1" x14ac:dyDescent="0.25"/>
  <cols>
    <col min="1" max="1" width="21.625" style="54" customWidth="1"/>
    <col min="2" max="5" width="9.125" style="18" customWidth="1"/>
    <col min="6" max="6" width="9.125" style="67" customWidth="1"/>
    <col min="7" max="7" width="9.125" style="22" customWidth="1"/>
    <col min="8" max="8" width="8.125" style="68" customWidth="1"/>
    <col min="9" max="10" width="8.625" style="18" customWidth="1"/>
    <col min="11" max="11" width="8.125" style="18" customWidth="1"/>
    <col min="12" max="13" width="8.625" style="18" customWidth="1"/>
    <col min="14" max="14" width="8.125" style="18" customWidth="1"/>
    <col min="15" max="15" width="8.625" style="67" customWidth="1"/>
    <col min="16" max="16" width="8.625" style="36" customWidth="1"/>
    <col min="17" max="16384" width="10.625" style="22"/>
  </cols>
  <sheetData>
    <row r="1" spans="1:16" s="54" customFormat="1" ht="18" customHeight="1" x14ac:dyDescent="0.25">
      <c r="A1" s="35" t="s">
        <v>399</v>
      </c>
      <c r="B1" s="53"/>
      <c r="C1" s="53"/>
      <c r="D1" s="53"/>
      <c r="E1" s="53"/>
      <c r="F1" s="63"/>
      <c r="G1" s="53"/>
      <c r="H1" s="64"/>
      <c r="I1" s="53"/>
      <c r="J1" s="53"/>
      <c r="K1" s="53"/>
      <c r="L1" s="53"/>
      <c r="M1" s="53"/>
      <c r="N1" s="53"/>
      <c r="O1" s="63"/>
      <c r="P1" s="15" t="s">
        <v>0</v>
      </c>
    </row>
    <row r="2" spans="1:16" s="493" customFormat="1" ht="24.95" customHeight="1" x14ac:dyDescent="0.25">
      <c r="A2" s="678" t="s">
        <v>610</v>
      </c>
      <c r="B2" s="678"/>
      <c r="C2" s="678"/>
      <c r="D2" s="678"/>
      <c r="E2" s="678"/>
      <c r="F2" s="678"/>
      <c r="G2" s="678"/>
      <c r="H2" s="678" t="s">
        <v>803</v>
      </c>
      <c r="I2" s="678"/>
      <c r="J2" s="678"/>
      <c r="K2" s="678"/>
      <c r="L2" s="678"/>
      <c r="M2" s="678"/>
      <c r="N2" s="678"/>
      <c r="O2" s="678"/>
      <c r="P2" s="678"/>
    </row>
    <row r="3" spans="1:16" ht="15" customHeight="1" thickBot="1" x14ac:dyDescent="0.3">
      <c r="A3" s="55"/>
      <c r="B3" s="56"/>
      <c r="C3" s="56"/>
      <c r="D3" s="56"/>
      <c r="E3" s="56"/>
      <c r="F3" s="65"/>
      <c r="G3" s="66" t="s">
        <v>401</v>
      </c>
      <c r="H3" s="22"/>
      <c r="I3" s="56"/>
      <c r="J3" s="56"/>
      <c r="K3" s="56"/>
      <c r="L3" s="56"/>
      <c r="M3" s="56"/>
      <c r="N3" s="56"/>
      <c r="O3" s="65"/>
      <c r="P3" s="16" t="s">
        <v>11</v>
      </c>
    </row>
    <row r="4" spans="1:16" ht="39.950000000000003" customHeight="1" x14ac:dyDescent="0.25">
      <c r="A4" s="254" t="s">
        <v>145</v>
      </c>
      <c r="B4" s="806" t="s">
        <v>262</v>
      </c>
      <c r="C4" s="713"/>
      <c r="D4" s="712"/>
      <c r="E4" s="711" t="s">
        <v>263</v>
      </c>
      <c r="F4" s="713"/>
      <c r="G4" s="712"/>
      <c r="H4" s="713" t="s">
        <v>264</v>
      </c>
      <c r="I4" s="713"/>
      <c r="J4" s="712"/>
      <c r="K4" s="711" t="s">
        <v>265</v>
      </c>
      <c r="L4" s="713"/>
      <c r="M4" s="712"/>
      <c r="N4" s="711" t="s">
        <v>266</v>
      </c>
      <c r="O4" s="713"/>
      <c r="P4" s="713"/>
    </row>
    <row r="5" spans="1:16" ht="39.950000000000003" customHeight="1" thickBot="1" x14ac:dyDescent="0.3">
      <c r="A5" s="600" t="s">
        <v>89</v>
      </c>
      <c r="B5" s="611" t="s">
        <v>261</v>
      </c>
      <c r="C5" s="611" t="s">
        <v>154</v>
      </c>
      <c r="D5" s="611" t="s">
        <v>155</v>
      </c>
      <c r="E5" s="598" t="s">
        <v>261</v>
      </c>
      <c r="F5" s="611" t="s">
        <v>154</v>
      </c>
      <c r="G5" s="611" t="s">
        <v>155</v>
      </c>
      <c r="H5" s="60" t="s">
        <v>261</v>
      </c>
      <c r="I5" s="60" t="s">
        <v>154</v>
      </c>
      <c r="J5" s="611" t="s">
        <v>155</v>
      </c>
      <c r="K5" s="611" t="s">
        <v>261</v>
      </c>
      <c r="L5" s="60" t="s">
        <v>154</v>
      </c>
      <c r="M5" s="611" t="s">
        <v>155</v>
      </c>
      <c r="N5" s="611" t="s">
        <v>261</v>
      </c>
      <c r="O5" s="60" t="s">
        <v>154</v>
      </c>
      <c r="P5" s="61" t="s">
        <v>155</v>
      </c>
    </row>
    <row r="6" spans="1:16" ht="35.1" customHeight="1" x14ac:dyDescent="0.25">
      <c r="A6" s="170" t="s">
        <v>268</v>
      </c>
      <c r="B6" s="89">
        <f>SUM(B7:B19)</f>
        <v>2105780</v>
      </c>
      <c r="C6" s="89">
        <f>SUM(C7:C19)</f>
        <v>1053001</v>
      </c>
      <c r="D6" s="89">
        <f t="shared" ref="D6:P6" si="0">SUM(D7:D19)</f>
        <v>1052779</v>
      </c>
      <c r="E6" s="89">
        <f t="shared" si="0"/>
        <v>940494</v>
      </c>
      <c r="F6" s="89">
        <f t="shared" si="0"/>
        <v>509132</v>
      </c>
      <c r="G6" s="89">
        <f t="shared" si="0"/>
        <v>431362</v>
      </c>
      <c r="H6" s="89">
        <f t="shared" si="0"/>
        <v>917697</v>
      </c>
      <c r="I6" s="89">
        <f t="shared" si="0"/>
        <v>457525</v>
      </c>
      <c r="J6" s="89">
        <f t="shared" si="0"/>
        <v>460172</v>
      </c>
      <c r="K6" s="89">
        <f t="shared" si="0"/>
        <v>152929</v>
      </c>
      <c r="L6" s="89">
        <f t="shared" si="0"/>
        <v>70408</v>
      </c>
      <c r="M6" s="89">
        <f t="shared" si="0"/>
        <v>82521</v>
      </c>
      <c r="N6" s="89">
        <f t="shared" si="0"/>
        <v>94660</v>
      </c>
      <c r="O6" s="89">
        <f t="shared" si="0"/>
        <v>15936</v>
      </c>
      <c r="P6" s="89">
        <f t="shared" si="0"/>
        <v>78724</v>
      </c>
    </row>
    <row r="7" spans="1:16" ht="35.1" customHeight="1" x14ac:dyDescent="0.25">
      <c r="A7" s="145" t="s">
        <v>269</v>
      </c>
      <c r="B7" s="89">
        <f>SUM(C7:D7)</f>
        <v>427145</v>
      </c>
      <c r="C7" s="89">
        <f t="shared" ref="C7:D19" si="1">SUM(F7,I7,L7,O7)</f>
        <v>208038</v>
      </c>
      <c r="D7" s="89">
        <f t="shared" si="1"/>
        <v>219107</v>
      </c>
      <c r="E7" s="89">
        <f>SUM(F7:G7)</f>
        <v>195038</v>
      </c>
      <c r="F7" s="89">
        <v>102791</v>
      </c>
      <c r="G7" s="89">
        <v>92247</v>
      </c>
      <c r="H7" s="89">
        <f>SUM(I7:J7)</f>
        <v>182530</v>
      </c>
      <c r="I7" s="89">
        <v>88845</v>
      </c>
      <c r="J7" s="89">
        <v>93685</v>
      </c>
      <c r="K7" s="89">
        <f>SUM(L7:M7)</f>
        <v>32984</v>
      </c>
      <c r="L7" s="89">
        <v>13652</v>
      </c>
      <c r="M7" s="89">
        <v>19332</v>
      </c>
      <c r="N7" s="89">
        <f>SUM(O7:P7)</f>
        <v>16593</v>
      </c>
      <c r="O7" s="89">
        <v>2750</v>
      </c>
      <c r="P7" s="89">
        <v>13843</v>
      </c>
    </row>
    <row r="8" spans="1:16" ht="35.1" customHeight="1" x14ac:dyDescent="0.25">
      <c r="A8" s="145" t="s">
        <v>270</v>
      </c>
      <c r="B8" s="89">
        <f t="shared" ref="B8:B19" si="2">SUM(C8:D8)</f>
        <v>389782</v>
      </c>
      <c r="C8" s="89">
        <f t="shared" si="1"/>
        <v>192765</v>
      </c>
      <c r="D8" s="89">
        <f t="shared" si="1"/>
        <v>197017</v>
      </c>
      <c r="E8" s="89">
        <f t="shared" ref="E8:E19" si="3">SUM(F8:G8)</f>
        <v>173963</v>
      </c>
      <c r="F8" s="89">
        <v>93834</v>
      </c>
      <c r="G8" s="89">
        <v>80129</v>
      </c>
      <c r="H8" s="89">
        <f t="shared" ref="H8:H19" si="4">SUM(I8:J8)</f>
        <v>169205</v>
      </c>
      <c r="I8" s="89">
        <v>83452</v>
      </c>
      <c r="J8" s="89">
        <v>85753</v>
      </c>
      <c r="K8" s="89">
        <f t="shared" ref="K8:K19" si="5">SUM(L8:M8)</f>
        <v>28575</v>
      </c>
      <c r="L8" s="89">
        <v>12764</v>
      </c>
      <c r="M8" s="89">
        <v>15811</v>
      </c>
      <c r="N8" s="89">
        <f t="shared" ref="N8:N18" si="6">SUM(O8:P8)</f>
        <v>18039</v>
      </c>
      <c r="O8" s="89">
        <v>2715</v>
      </c>
      <c r="P8" s="89">
        <v>15324</v>
      </c>
    </row>
    <row r="9" spans="1:16" ht="35.1" customHeight="1" x14ac:dyDescent="0.25">
      <c r="A9" s="145" t="s">
        <v>271</v>
      </c>
      <c r="B9" s="89">
        <f t="shared" si="2"/>
        <v>93343</v>
      </c>
      <c r="C9" s="89">
        <f t="shared" si="1"/>
        <v>47861</v>
      </c>
      <c r="D9" s="89">
        <f t="shared" si="1"/>
        <v>45482</v>
      </c>
      <c r="E9" s="89">
        <f t="shared" si="3"/>
        <v>40799</v>
      </c>
      <c r="F9" s="89">
        <v>22678</v>
      </c>
      <c r="G9" s="89">
        <v>18121</v>
      </c>
      <c r="H9" s="89">
        <f t="shared" si="4"/>
        <v>40548</v>
      </c>
      <c r="I9" s="89">
        <v>20860</v>
      </c>
      <c r="J9" s="89">
        <v>19688</v>
      </c>
      <c r="K9" s="89">
        <f t="shared" si="5"/>
        <v>6468</v>
      </c>
      <c r="L9" s="89">
        <v>3383</v>
      </c>
      <c r="M9" s="89">
        <v>3085</v>
      </c>
      <c r="N9" s="89">
        <f t="shared" si="6"/>
        <v>5528</v>
      </c>
      <c r="O9" s="89">
        <v>940</v>
      </c>
      <c r="P9" s="89">
        <v>4588</v>
      </c>
    </row>
    <row r="10" spans="1:16" ht="35.1" customHeight="1" x14ac:dyDescent="0.25">
      <c r="A10" s="145" t="s">
        <v>272</v>
      </c>
      <c r="B10" s="89">
        <f t="shared" si="2"/>
        <v>161098</v>
      </c>
      <c r="C10" s="89">
        <f t="shared" si="1"/>
        <v>81505</v>
      </c>
      <c r="D10" s="89">
        <f t="shared" si="1"/>
        <v>79593</v>
      </c>
      <c r="E10" s="89">
        <f t="shared" si="3"/>
        <v>71493</v>
      </c>
      <c r="F10" s="89">
        <v>39202</v>
      </c>
      <c r="G10" s="89">
        <v>32291</v>
      </c>
      <c r="H10" s="89">
        <f t="shared" si="4"/>
        <v>71370</v>
      </c>
      <c r="I10" s="89">
        <v>35646</v>
      </c>
      <c r="J10" s="89">
        <v>35724</v>
      </c>
      <c r="K10" s="89">
        <f t="shared" si="5"/>
        <v>11418</v>
      </c>
      <c r="L10" s="89">
        <v>5403</v>
      </c>
      <c r="M10" s="89">
        <v>6015</v>
      </c>
      <c r="N10" s="89">
        <f t="shared" si="6"/>
        <v>6817</v>
      </c>
      <c r="O10" s="89">
        <v>1254</v>
      </c>
      <c r="P10" s="89">
        <v>5563</v>
      </c>
    </row>
    <row r="11" spans="1:16" ht="35.1" customHeight="1" x14ac:dyDescent="0.25">
      <c r="A11" s="145" t="s">
        <v>273</v>
      </c>
      <c r="B11" s="89">
        <f t="shared" si="2"/>
        <v>155403</v>
      </c>
      <c r="C11" s="89">
        <f t="shared" si="1"/>
        <v>77458</v>
      </c>
      <c r="D11" s="89">
        <f t="shared" si="1"/>
        <v>77945</v>
      </c>
      <c r="E11" s="89">
        <f t="shared" si="3"/>
        <v>70466</v>
      </c>
      <c r="F11" s="89">
        <v>37602</v>
      </c>
      <c r="G11" s="89">
        <v>32864</v>
      </c>
      <c r="H11" s="89">
        <f t="shared" si="4"/>
        <v>69429</v>
      </c>
      <c r="I11" s="89">
        <v>34353</v>
      </c>
      <c r="J11" s="89">
        <v>35076</v>
      </c>
      <c r="K11" s="89">
        <f t="shared" si="5"/>
        <v>10109</v>
      </c>
      <c r="L11" s="89">
        <v>4483</v>
      </c>
      <c r="M11" s="89">
        <v>5626</v>
      </c>
      <c r="N11" s="89">
        <f t="shared" si="6"/>
        <v>5399</v>
      </c>
      <c r="O11" s="89">
        <v>1020</v>
      </c>
      <c r="P11" s="89">
        <v>4379</v>
      </c>
    </row>
    <row r="12" spans="1:16" ht="35.1" customHeight="1" x14ac:dyDescent="0.25">
      <c r="A12" s="145" t="s">
        <v>274</v>
      </c>
      <c r="B12" s="89">
        <f t="shared" si="2"/>
        <v>85565</v>
      </c>
      <c r="C12" s="89">
        <f t="shared" si="1"/>
        <v>43953</v>
      </c>
      <c r="D12" s="89">
        <f t="shared" si="1"/>
        <v>41612</v>
      </c>
      <c r="E12" s="89">
        <f t="shared" si="3"/>
        <v>37772</v>
      </c>
      <c r="F12" s="89">
        <v>20703</v>
      </c>
      <c r="G12" s="89">
        <v>17069</v>
      </c>
      <c r="H12" s="89">
        <f t="shared" si="4"/>
        <v>37913</v>
      </c>
      <c r="I12" s="89">
        <v>19507</v>
      </c>
      <c r="J12" s="89">
        <v>18406</v>
      </c>
      <c r="K12" s="89">
        <f t="shared" si="5"/>
        <v>5713</v>
      </c>
      <c r="L12" s="89">
        <v>2944</v>
      </c>
      <c r="M12" s="89">
        <v>2769</v>
      </c>
      <c r="N12" s="89">
        <f t="shared" si="6"/>
        <v>4167</v>
      </c>
      <c r="O12" s="89">
        <v>799</v>
      </c>
      <c r="P12" s="89">
        <v>3368</v>
      </c>
    </row>
    <row r="13" spans="1:16" ht="35.1" customHeight="1" x14ac:dyDescent="0.25">
      <c r="A13" s="145" t="s">
        <v>275</v>
      </c>
      <c r="B13" s="89">
        <f t="shared" si="2"/>
        <v>145580</v>
      </c>
      <c r="C13" s="89">
        <f t="shared" si="1"/>
        <v>73047</v>
      </c>
      <c r="D13" s="89">
        <f t="shared" si="1"/>
        <v>72533</v>
      </c>
      <c r="E13" s="89">
        <f t="shared" si="3"/>
        <v>64767</v>
      </c>
      <c r="F13" s="89">
        <v>35110</v>
      </c>
      <c r="G13" s="89">
        <v>29657</v>
      </c>
      <c r="H13" s="89">
        <f t="shared" si="4"/>
        <v>62859</v>
      </c>
      <c r="I13" s="89">
        <v>31365</v>
      </c>
      <c r="J13" s="89">
        <v>31494</v>
      </c>
      <c r="K13" s="89">
        <f t="shared" si="5"/>
        <v>11332</v>
      </c>
      <c r="L13" s="89">
        <v>5478</v>
      </c>
      <c r="M13" s="89">
        <v>5854</v>
      </c>
      <c r="N13" s="89">
        <f t="shared" si="6"/>
        <v>6622</v>
      </c>
      <c r="O13" s="89">
        <v>1094</v>
      </c>
      <c r="P13" s="89">
        <v>5528</v>
      </c>
    </row>
    <row r="14" spans="1:16" ht="35.1" customHeight="1" x14ac:dyDescent="0.25">
      <c r="A14" s="145" t="s">
        <v>276</v>
      </c>
      <c r="B14" s="89">
        <f t="shared" si="2"/>
        <v>187420</v>
      </c>
      <c r="C14" s="89">
        <f t="shared" si="1"/>
        <v>94315</v>
      </c>
      <c r="D14" s="89">
        <f t="shared" si="1"/>
        <v>93105</v>
      </c>
      <c r="E14" s="89">
        <f t="shared" si="3"/>
        <v>83266</v>
      </c>
      <c r="F14" s="89">
        <v>45799</v>
      </c>
      <c r="G14" s="89">
        <v>37467</v>
      </c>
      <c r="H14" s="89">
        <f t="shared" si="4"/>
        <v>81365</v>
      </c>
      <c r="I14" s="89">
        <v>40638</v>
      </c>
      <c r="J14" s="89">
        <v>40727</v>
      </c>
      <c r="K14" s="89">
        <f t="shared" si="5"/>
        <v>13879</v>
      </c>
      <c r="L14" s="89">
        <v>6511</v>
      </c>
      <c r="M14" s="89">
        <v>7368</v>
      </c>
      <c r="N14" s="89">
        <f t="shared" si="6"/>
        <v>8910</v>
      </c>
      <c r="O14" s="89">
        <v>1367</v>
      </c>
      <c r="P14" s="89">
        <v>7543</v>
      </c>
    </row>
    <row r="15" spans="1:16" ht="35.1" customHeight="1" x14ac:dyDescent="0.25">
      <c r="A15" s="145" t="s">
        <v>277</v>
      </c>
      <c r="B15" s="89">
        <f t="shared" si="2"/>
        <v>118433</v>
      </c>
      <c r="C15" s="89">
        <f t="shared" si="1"/>
        <v>59636</v>
      </c>
      <c r="D15" s="89">
        <f t="shared" si="1"/>
        <v>58797</v>
      </c>
      <c r="E15" s="89">
        <f t="shared" si="3"/>
        <v>51885</v>
      </c>
      <c r="F15" s="89">
        <v>28346</v>
      </c>
      <c r="G15" s="89">
        <v>23539</v>
      </c>
      <c r="H15" s="89">
        <f t="shared" si="4"/>
        <v>52233</v>
      </c>
      <c r="I15" s="89">
        <v>26327</v>
      </c>
      <c r="J15" s="89">
        <v>25906</v>
      </c>
      <c r="K15" s="89">
        <f t="shared" si="5"/>
        <v>8386</v>
      </c>
      <c r="L15" s="89">
        <v>3987</v>
      </c>
      <c r="M15" s="89">
        <v>4399</v>
      </c>
      <c r="N15" s="89">
        <f t="shared" si="6"/>
        <v>5929</v>
      </c>
      <c r="O15" s="89">
        <v>976</v>
      </c>
      <c r="P15" s="89">
        <v>4953</v>
      </c>
    </row>
    <row r="16" spans="1:16" ht="35.1" customHeight="1" x14ac:dyDescent="0.25">
      <c r="A16" s="145" t="s">
        <v>278</v>
      </c>
      <c r="B16" s="89">
        <f t="shared" si="2"/>
        <v>217887</v>
      </c>
      <c r="C16" s="89">
        <f t="shared" si="1"/>
        <v>108707</v>
      </c>
      <c r="D16" s="89">
        <f t="shared" si="1"/>
        <v>109180</v>
      </c>
      <c r="E16" s="89">
        <f t="shared" si="3"/>
        <v>98387</v>
      </c>
      <c r="F16" s="89">
        <v>53653</v>
      </c>
      <c r="G16" s="89">
        <v>44734</v>
      </c>
      <c r="H16" s="89">
        <f t="shared" si="4"/>
        <v>94373</v>
      </c>
      <c r="I16" s="89">
        <v>46460</v>
      </c>
      <c r="J16" s="89">
        <v>47913</v>
      </c>
      <c r="K16" s="89">
        <f t="shared" si="5"/>
        <v>15695</v>
      </c>
      <c r="L16" s="89">
        <v>7126</v>
      </c>
      <c r="M16" s="89">
        <v>8569</v>
      </c>
      <c r="N16" s="89">
        <f t="shared" si="6"/>
        <v>9432</v>
      </c>
      <c r="O16" s="89">
        <v>1468</v>
      </c>
      <c r="P16" s="89">
        <v>7964</v>
      </c>
    </row>
    <row r="17" spans="1:16" ht="35.1" customHeight="1" x14ac:dyDescent="0.25">
      <c r="A17" s="145" t="s">
        <v>279</v>
      </c>
      <c r="B17" s="89">
        <f t="shared" si="2"/>
        <v>48409</v>
      </c>
      <c r="C17" s="89">
        <f t="shared" si="1"/>
        <v>25884</v>
      </c>
      <c r="D17" s="89">
        <f t="shared" si="1"/>
        <v>22525</v>
      </c>
      <c r="E17" s="89">
        <f t="shared" si="3"/>
        <v>19707</v>
      </c>
      <c r="F17" s="89">
        <v>11077</v>
      </c>
      <c r="G17" s="89">
        <v>8630</v>
      </c>
      <c r="H17" s="89">
        <f t="shared" si="4"/>
        <v>22731</v>
      </c>
      <c r="I17" s="89">
        <v>12426</v>
      </c>
      <c r="J17" s="89">
        <v>10305</v>
      </c>
      <c r="K17" s="89">
        <f t="shared" si="5"/>
        <v>2889</v>
      </c>
      <c r="L17" s="89">
        <v>1719</v>
      </c>
      <c r="M17" s="89">
        <v>1170</v>
      </c>
      <c r="N17" s="89">
        <f t="shared" si="6"/>
        <v>3082</v>
      </c>
      <c r="O17" s="89">
        <v>662</v>
      </c>
      <c r="P17" s="89">
        <v>2420</v>
      </c>
    </row>
    <row r="18" spans="1:16" ht="35.1" customHeight="1" x14ac:dyDescent="0.25">
      <c r="A18" s="145" t="s">
        <v>280</v>
      </c>
      <c r="B18" s="89">
        <f t="shared" si="2"/>
        <v>64785</v>
      </c>
      <c r="C18" s="89">
        <f t="shared" si="1"/>
        <v>33849</v>
      </c>
      <c r="D18" s="89">
        <f t="shared" si="1"/>
        <v>30936</v>
      </c>
      <c r="E18" s="89">
        <f t="shared" si="3"/>
        <v>28383</v>
      </c>
      <c r="F18" s="89">
        <v>15714</v>
      </c>
      <c r="G18" s="89">
        <v>12669</v>
      </c>
      <c r="H18" s="89">
        <f t="shared" si="4"/>
        <v>28582</v>
      </c>
      <c r="I18" s="89">
        <v>15046</v>
      </c>
      <c r="J18" s="89">
        <v>13536</v>
      </c>
      <c r="K18" s="89">
        <f t="shared" si="5"/>
        <v>4393</v>
      </c>
      <c r="L18" s="89">
        <v>2343</v>
      </c>
      <c r="M18" s="89">
        <v>2050</v>
      </c>
      <c r="N18" s="89">
        <f t="shared" si="6"/>
        <v>3427</v>
      </c>
      <c r="O18" s="89">
        <v>746</v>
      </c>
      <c r="P18" s="89">
        <v>2681</v>
      </c>
    </row>
    <row r="19" spans="1:16" ht="35.1" customHeight="1" thickBot="1" x14ac:dyDescent="0.3">
      <c r="A19" s="118" t="s">
        <v>281</v>
      </c>
      <c r="B19" s="255">
        <f t="shared" si="2"/>
        <v>10930</v>
      </c>
      <c r="C19" s="256">
        <f t="shared" si="1"/>
        <v>5983</v>
      </c>
      <c r="D19" s="256">
        <f t="shared" si="1"/>
        <v>4947</v>
      </c>
      <c r="E19" s="256">
        <f t="shared" si="3"/>
        <v>4568</v>
      </c>
      <c r="F19" s="256">
        <v>2623</v>
      </c>
      <c r="G19" s="256">
        <v>1945</v>
      </c>
      <c r="H19" s="256">
        <f t="shared" si="4"/>
        <v>4559</v>
      </c>
      <c r="I19" s="256">
        <v>2600</v>
      </c>
      <c r="J19" s="256">
        <v>1959</v>
      </c>
      <c r="K19" s="256">
        <f t="shared" si="5"/>
        <v>1088</v>
      </c>
      <c r="L19" s="256">
        <v>615</v>
      </c>
      <c r="M19" s="256">
        <v>473</v>
      </c>
      <c r="N19" s="256">
        <f>SUM(O19:P19)</f>
        <v>715</v>
      </c>
      <c r="O19" s="256">
        <v>145</v>
      </c>
      <c r="P19" s="256">
        <v>570</v>
      </c>
    </row>
    <row r="20" spans="1:16" ht="15.95" customHeight="1" x14ac:dyDescent="0.25">
      <c r="A20" s="35" t="s">
        <v>560</v>
      </c>
      <c r="H20" s="18" t="s">
        <v>132</v>
      </c>
      <c r="I20" s="22"/>
    </row>
  </sheetData>
  <sheetProtection selectLockedCells="1" selectUnlockedCells="1"/>
  <mergeCells count="7">
    <mergeCell ref="A2:G2"/>
    <mergeCell ref="H2:P2"/>
    <mergeCell ref="B4:D4"/>
    <mergeCell ref="E4:G4"/>
    <mergeCell ref="H4:J4"/>
    <mergeCell ref="K4:M4"/>
    <mergeCell ref="N4:P4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view="pageBreakPreview" zoomScale="85" zoomScaleNormal="120" zoomScaleSheetLayoutView="85" workbookViewId="0">
      <pane xSplit="1" ySplit="6" topLeftCell="B7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8.125" style="25" customWidth="1"/>
    <col min="2" max="4" width="12.625" style="11" customWidth="1"/>
    <col min="5" max="6" width="9.625" style="11" customWidth="1"/>
    <col min="7" max="12" width="10.125" style="11" customWidth="1"/>
    <col min="13" max="13" width="10.125" style="19" customWidth="1"/>
    <col min="14" max="16384" width="10.625" style="29"/>
  </cols>
  <sheetData>
    <row r="1" spans="1:13" s="25" customFormat="1" ht="18" customHeight="1" x14ac:dyDescent="0.25">
      <c r="A1" s="31" t="s">
        <v>399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 t="s">
        <v>0</v>
      </c>
    </row>
    <row r="2" spans="1:13" s="500" customFormat="1" ht="24.95" customHeight="1" x14ac:dyDescent="0.25">
      <c r="A2" s="809" t="s">
        <v>609</v>
      </c>
      <c r="B2" s="809"/>
      <c r="C2" s="809"/>
      <c r="D2" s="809"/>
      <c r="E2" s="809"/>
      <c r="F2" s="809"/>
      <c r="G2" s="809" t="s">
        <v>429</v>
      </c>
      <c r="H2" s="809"/>
      <c r="I2" s="809"/>
      <c r="J2" s="809"/>
      <c r="K2" s="809"/>
      <c r="L2" s="809"/>
      <c r="M2" s="809"/>
    </row>
    <row r="3" spans="1:13" ht="15" customHeight="1" thickBot="1" x14ac:dyDescent="0.3">
      <c r="A3" s="27"/>
      <c r="B3" s="28"/>
      <c r="C3" s="28"/>
      <c r="D3" s="28"/>
      <c r="E3" s="28"/>
      <c r="F3" s="294"/>
      <c r="G3" s="28"/>
      <c r="H3" s="28"/>
      <c r="I3" s="28"/>
      <c r="J3" s="28"/>
      <c r="K3" s="28"/>
      <c r="L3" s="28"/>
      <c r="M3" s="294"/>
    </row>
    <row r="4" spans="1:13" ht="26.1" customHeight="1" x14ac:dyDescent="0.25">
      <c r="A4" s="807" t="s">
        <v>786</v>
      </c>
      <c r="B4" s="694" t="s">
        <v>428</v>
      </c>
      <c r="C4" s="682"/>
      <c r="D4" s="683"/>
      <c r="E4" s="681" t="s">
        <v>427</v>
      </c>
      <c r="F4" s="682"/>
      <c r="G4" s="682" t="s">
        <v>4</v>
      </c>
      <c r="H4" s="682"/>
      <c r="I4" s="682"/>
      <c r="J4" s="682"/>
      <c r="K4" s="682"/>
      <c r="L4" s="682"/>
      <c r="M4" s="682"/>
    </row>
    <row r="5" spans="1:13" ht="26.1" customHeight="1" x14ac:dyDescent="0.25">
      <c r="A5" s="808"/>
      <c r="B5" s="549" t="s">
        <v>426</v>
      </c>
      <c r="C5" s="106" t="s">
        <v>425</v>
      </c>
      <c r="D5" s="106" t="s">
        <v>424</v>
      </c>
      <c r="E5" s="548" t="s">
        <v>423</v>
      </c>
      <c r="F5" s="569" t="s">
        <v>788</v>
      </c>
      <c r="G5" s="547" t="s">
        <v>15</v>
      </c>
      <c r="H5" s="692" t="s">
        <v>422</v>
      </c>
      <c r="I5" s="688"/>
      <c r="J5" s="689"/>
      <c r="K5" s="692" t="s">
        <v>421</v>
      </c>
      <c r="L5" s="688"/>
      <c r="M5" s="688"/>
    </row>
    <row r="6" spans="1:13" ht="36" customHeight="1" thickBot="1" x14ac:dyDescent="0.3">
      <c r="A6" s="550" t="s">
        <v>787</v>
      </c>
      <c r="B6" s="293" t="s">
        <v>420</v>
      </c>
      <c r="C6" s="58" t="s">
        <v>419</v>
      </c>
      <c r="D6" s="58" t="s">
        <v>418</v>
      </c>
      <c r="E6" s="292" t="s">
        <v>261</v>
      </c>
      <c r="F6" s="59" t="s">
        <v>154</v>
      </c>
      <c r="G6" s="58" t="s">
        <v>155</v>
      </c>
      <c r="H6" s="58" t="s">
        <v>261</v>
      </c>
      <c r="I6" s="58" t="s">
        <v>154</v>
      </c>
      <c r="J6" s="58" t="s">
        <v>155</v>
      </c>
      <c r="K6" s="58" t="s">
        <v>261</v>
      </c>
      <c r="L6" s="58" t="s">
        <v>154</v>
      </c>
      <c r="M6" s="292" t="s">
        <v>155</v>
      </c>
    </row>
    <row r="7" spans="1:13" ht="21" customHeight="1" x14ac:dyDescent="0.25">
      <c r="A7" s="291" t="s">
        <v>561</v>
      </c>
      <c r="B7" s="290">
        <v>15144</v>
      </c>
      <c r="C7" s="3">
        <v>8126</v>
      </c>
      <c r="D7" s="3">
        <v>7018</v>
      </c>
      <c r="E7" s="3">
        <v>51213</v>
      </c>
      <c r="F7" s="3">
        <v>24892</v>
      </c>
      <c r="G7" s="3">
        <v>26321</v>
      </c>
      <c r="H7" s="3">
        <v>27985</v>
      </c>
      <c r="I7" s="3">
        <v>14029</v>
      </c>
      <c r="J7" s="3">
        <v>13956</v>
      </c>
      <c r="K7" s="3">
        <v>23228</v>
      </c>
      <c r="L7" s="3">
        <v>10863</v>
      </c>
      <c r="M7" s="3">
        <v>12365</v>
      </c>
    </row>
    <row r="8" spans="1:13" ht="21" customHeight="1" x14ac:dyDescent="0.25">
      <c r="A8" s="145" t="s">
        <v>521</v>
      </c>
      <c r="B8" s="290">
        <v>15902</v>
      </c>
      <c r="C8" s="3">
        <v>8567</v>
      </c>
      <c r="D8" s="3">
        <v>7335</v>
      </c>
      <c r="E8" s="3">
        <v>53436</v>
      </c>
      <c r="F8" s="3">
        <v>25873</v>
      </c>
      <c r="G8" s="3">
        <v>27563</v>
      </c>
      <c r="H8" s="3">
        <v>29168</v>
      </c>
      <c r="I8" s="3">
        <v>14547</v>
      </c>
      <c r="J8" s="3">
        <v>14621</v>
      </c>
      <c r="K8" s="3">
        <v>24268</v>
      </c>
      <c r="L8" s="3">
        <v>11326</v>
      </c>
      <c r="M8" s="3">
        <v>12942</v>
      </c>
    </row>
    <row r="9" spans="1:13" ht="21" customHeight="1" x14ac:dyDescent="0.25">
      <c r="A9" s="145" t="s">
        <v>522</v>
      </c>
      <c r="B9" s="290">
        <v>16697</v>
      </c>
      <c r="C9" s="3">
        <v>8985</v>
      </c>
      <c r="D9" s="3">
        <v>7712</v>
      </c>
      <c r="E9" s="3">
        <v>55704</v>
      </c>
      <c r="F9" s="3">
        <v>26921</v>
      </c>
      <c r="G9" s="3">
        <v>28783</v>
      </c>
      <c r="H9" s="3">
        <v>30469</v>
      </c>
      <c r="I9" s="3">
        <v>15153</v>
      </c>
      <c r="J9" s="3">
        <v>15316</v>
      </c>
      <c r="K9" s="3">
        <v>25235</v>
      </c>
      <c r="L9" s="3">
        <v>11768</v>
      </c>
      <c r="M9" s="3">
        <v>13467</v>
      </c>
    </row>
    <row r="10" spans="1:13" ht="21" customHeight="1" x14ac:dyDescent="0.25">
      <c r="A10" s="145" t="s">
        <v>523</v>
      </c>
      <c r="B10" s="290">
        <v>17452</v>
      </c>
      <c r="C10" s="3">
        <v>9421</v>
      </c>
      <c r="D10" s="3">
        <v>8031</v>
      </c>
      <c r="E10" s="3">
        <v>57632</v>
      </c>
      <c r="F10" s="3">
        <v>27787</v>
      </c>
      <c r="G10" s="3">
        <v>29845</v>
      </c>
      <c r="H10" s="3">
        <v>31534</v>
      </c>
      <c r="I10" s="3">
        <v>15618</v>
      </c>
      <c r="J10" s="3">
        <v>15916</v>
      </c>
      <c r="K10" s="3">
        <v>26098</v>
      </c>
      <c r="L10" s="3">
        <v>12169</v>
      </c>
      <c r="M10" s="3">
        <v>13929</v>
      </c>
    </row>
    <row r="11" spans="1:13" ht="21" customHeight="1" x14ac:dyDescent="0.25">
      <c r="A11" s="145" t="s">
        <v>524</v>
      </c>
      <c r="B11" s="290">
        <v>18182</v>
      </c>
      <c r="C11" s="3">
        <v>9835</v>
      </c>
      <c r="D11" s="3">
        <v>8347</v>
      </c>
      <c r="E11" s="3">
        <v>59321</v>
      </c>
      <c r="F11" s="3">
        <v>28597</v>
      </c>
      <c r="G11" s="3">
        <v>30724</v>
      </c>
      <c r="H11" s="3">
        <v>32515</v>
      </c>
      <c r="I11" s="3">
        <v>16087</v>
      </c>
      <c r="J11" s="3">
        <v>16428</v>
      </c>
      <c r="K11" s="3">
        <v>26806</v>
      </c>
      <c r="L11" s="3">
        <v>12510</v>
      </c>
      <c r="M11" s="3">
        <v>14296</v>
      </c>
    </row>
    <row r="12" spans="1:13" ht="21" customHeight="1" x14ac:dyDescent="0.25">
      <c r="A12" s="145" t="s">
        <v>525</v>
      </c>
      <c r="B12" s="290">
        <v>18770</v>
      </c>
      <c r="C12" s="3">
        <v>10233</v>
      </c>
      <c r="D12" s="3">
        <v>8537</v>
      </c>
      <c r="E12" s="3">
        <v>61044</v>
      </c>
      <c r="F12" s="3">
        <v>29410</v>
      </c>
      <c r="G12" s="3">
        <v>31634</v>
      </c>
      <c r="H12" s="3">
        <v>33539</v>
      </c>
      <c r="I12" s="3">
        <v>16574</v>
      </c>
      <c r="J12" s="3">
        <v>16965</v>
      </c>
      <c r="K12" s="3">
        <v>27505</v>
      </c>
      <c r="L12" s="3">
        <v>12836</v>
      </c>
      <c r="M12" s="3">
        <v>14669</v>
      </c>
    </row>
    <row r="13" spans="1:13" ht="21" customHeight="1" x14ac:dyDescent="0.25">
      <c r="A13" s="145" t="s">
        <v>526</v>
      </c>
      <c r="B13" s="290">
        <v>19331</v>
      </c>
      <c r="C13" s="3">
        <v>10537</v>
      </c>
      <c r="D13" s="3">
        <v>8794</v>
      </c>
      <c r="E13" s="3">
        <v>62818</v>
      </c>
      <c r="F13" s="3">
        <v>30226</v>
      </c>
      <c r="G13" s="3">
        <v>32592</v>
      </c>
      <c r="H13" s="3">
        <v>34503</v>
      </c>
      <c r="I13" s="3">
        <v>17031</v>
      </c>
      <c r="J13" s="3">
        <v>17472</v>
      </c>
      <c r="K13" s="3">
        <v>28315</v>
      </c>
      <c r="L13" s="3">
        <v>13195</v>
      </c>
      <c r="M13" s="3">
        <v>15120</v>
      </c>
    </row>
    <row r="14" spans="1:13" ht="21" customHeight="1" x14ac:dyDescent="0.25">
      <c r="A14" s="145" t="s">
        <v>527</v>
      </c>
      <c r="B14" s="290">
        <v>19815</v>
      </c>
      <c r="C14" s="3">
        <v>10815</v>
      </c>
      <c r="D14" s="3">
        <v>9000</v>
      </c>
      <c r="E14" s="3">
        <v>64212</v>
      </c>
      <c r="F14" s="3">
        <v>30886</v>
      </c>
      <c r="G14" s="3">
        <v>33326</v>
      </c>
      <c r="H14" s="3">
        <v>35319</v>
      </c>
      <c r="I14" s="3">
        <v>17421</v>
      </c>
      <c r="J14" s="3">
        <v>17898</v>
      </c>
      <c r="K14" s="3">
        <v>28893</v>
      </c>
      <c r="L14" s="3">
        <v>13465</v>
      </c>
      <c r="M14" s="3">
        <v>15428</v>
      </c>
    </row>
    <row r="15" spans="1:13" ht="21" customHeight="1" x14ac:dyDescent="0.25">
      <c r="A15" s="145" t="s">
        <v>528</v>
      </c>
      <c r="B15" s="290">
        <v>21544</v>
      </c>
      <c r="C15" s="3">
        <v>11819</v>
      </c>
      <c r="D15" s="3">
        <v>9725</v>
      </c>
      <c r="E15" s="3">
        <v>65440</v>
      </c>
      <c r="F15" s="3">
        <v>31457</v>
      </c>
      <c r="G15" s="3">
        <v>33983</v>
      </c>
      <c r="H15" s="3">
        <v>35987</v>
      </c>
      <c r="I15" s="3">
        <v>17726</v>
      </c>
      <c r="J15" s="3">
        <v>18261</v>
      </c>
      <c r="K15" s="3">
        <v>29453</v>
      </c>
      <c r="L15" s="3">
        <v>13731</v>
      </c>
      <c r="M15" s="3">
        <v>15722</v>
      </c>
    </row>
    <row r="16" spans="1:13" s="70" customFormat="1" ht="21" customHeight="1" x14ac:dyDescent="0.25">
      <c r="A16" s="145" t="s">
        <v>766</v>
      </c>
      <c r="B16" s="290">
        <f t="shared" ref="B16:M16" si="0">SUM(B17:B29)</f>
        <v>22214</v>
      </c>
      <c r="C16" s="3">
        <f t="shared" si="0"/>
        <v>12254</v>
      </c>
      <c r="D16" s="3">
        <f t="shared" si="0"/>
        <v>9960</v>
      </c>
      <c r="E16" s="3">
        <f t="shared" si="0"/>
        <v>67748</v>
      </c>
      <c r="F16" s="3">
        <f t="shared" si="0"/>
        <v>32490</v>
      </c>
      <c r="G16" s="3">
        <f t="shared" si="0"/>
        <v>35258</v>
      </c>
      <c r="H16" s="3">
        <f t="shared" si="0"/>
        <v>37384</v>
      </c>
      <c r="I16" s="3">
        <f t="shared" si="0"/>
        <v>18390</v>
      </c>
      <c r="J16" s="3">
        <f t="shared" si="0"/>
        <v>18994</v>
      </c>
      <c r="K16" s="3">
        <f t="shared" si="0"/>
        <v>30364</v>
      </c>
      <c r="L16" s="3">
        <f t="shared" si="0"/>
        <v>14100</v>
      </c>
      <c r="M16" s="3">
        <f t="shared" si="0"/>
        <v>16264</v>
      </c>
    </row>
    <row r="17" spans="1:13" ht="21" customHeight="1" x14ac:dyDescent="0.25">
      <c r="A17" s="145" t="s">
        <v>269</v>
      </c>
      <c r="B17" s="290">
        <f t="shared" ref="B17:B29" si="1">SUM(C17:D17)</f>
        <v>2518</v>
      </c>
      <c r="C17" s="3">
        <v>1659</v>
      </c>
      <c r="D17" s="3">
        <v>859</v>
      </c>
      <c r="E17" s="3">
        <f t="shared" ref="E17:E29" si="2">SUM(F17:G17)</f>
        <v>7069</v>
      </c>
      <c r="F17" s="3">
        <f t="shared" ref="F17:F29" si="3">I17+L17</f>
        <v>3212</v>
      </c>
      <c r="G17" s="3">
        <f t="shared" ref="G17:G29" si="4">J17+M17</f>
        <v>3857</v>
      </c>
      <c r="H17" s="3">
        <f t="shared" ref="H17:H29" si="5">SUM(I17:J17)</f>
        <v>4680</v>
      </c>
      <c r="I17" s="3">
        <v>2200</v>
      </c>
      <c r="J17" s="3">
        <v>2480</v>
      </c>
      <c r="K17" s="3">
        <f t="shared" ref="K17:K29" si="6">SUM(L17:M17)</f>
        <v>2389</v>
      </c>
      <c r="L17" s="3">
        <v>1012</v>
      </c>
      <c r="M17" s="3">
        <v>1377</v>
      </c>
    </row>
    <row r="18" spans="1:13" ht="21" customHeight="1" x14ac:dyDescent="0.25">
      <c r="A18" s="145" t="s">
        <v>270</v>
      </c>
      <c r="B18" s="290">
        <f t="shared" si="1"/>
        <v>2874</v>
      </c>
      <c r="C18" s="3">
        <v>1650</v>
      </c>
      <c r="D18" s="3">
        <v>1224</v>
      </c>
      <c r="E18" s="3">
        <f t="shared" si="2"/>
        <v>8151</v>
      </c>
      <c r="F18" s="3">
        <f t="shared" si="3"/>
        <v>3617</v>
      </c>
      <c r="G18" s="3">
        <f t="shared" si="4"/>
        <v>4534</v>
      </c>
      <c r="H18" s="3">
        <f t="shared" si="5"/>
        <v>4731</v>
      </c>
      <c r="I18" s="3">
        <v>2185</v>
      </c>
      <c r="J18" s="3">
        <v>2546</v>
      </c>
      <c r="K18" s="3">
        <f t="shared" si="6"/>
        <v>3420</v>
      </c>
      <c r="L18" s="3">
        <v>1432</v>
      </c>
      <c r="M18" s="3">
        <v>1988</v>
      </c>
    </row>
    <row r="19" spans="1:13" ht="21" customHeight="1" x14ac:dyDescent="0.25">
      <c r="A19" s="145" t="s">
        <v>271</v>
      </c>
      <c r="B19" s="290">
        <f t="shared" si="1"/>
        <v>2165</v>
      </c>
      <c r="C19" s="3">
        <v>1106</v>
      </c>
      <c r="D19" s="3">
        <v>1059</v>
      </c>
      <c r="E19" s="3">
        <f t="shared" si="2"/>
        <v>7084</v>
      </c>
      <c r="F19" s="3">
        <f t="shared" si="3"/>
        <v>3436</v>
      </c>
      <c r="G19" s="3">
        <f t="shared" si="4"/>
        <v>3648</v>
      </c>
      <c r="H19" s="3">
        <f t="shared" si="5"/>
        <v>3567</v>
      </c>
      <c r="I19" s="3">
        <v>1824</v>
      </c>
      <c r="J19" s="3">
        <v>1743</v>
      </c>
      <c r="K19" s="3">
        <f t="shared" si="6"/>
        <v>3517</v>
      </c>
      <c r="L19" s="3">
        <v>1612</v>
      </c>
      <c r="M19" s="3">
        <v>1905</v>
      </c>
    </row>
    <row r="20" spans="1:13" ht="21" customHeight="1" x14ac:dyDescent="0.25">
      <c r="A20" s="145" t="s">
        <v>272</v>
      </c>
      <c r="B20" s="290">
        <f t="shared" si="1"/>
        <v>1299</v>
      </c>
      <c r="C20" s="3">
        <v>800</v>
      </c>
      <c r="D20" s="3">
        <v>499</v>
      </c>
      <c r="E20" s="3">
        <f t="shared" si="2"/>
        <v>3898</v>
      </c>
      <c r="F20" s="3">
        <f t="shared" si="3"/>
        <v>1826</v>
      </c>
      <c r="G20" s="3">
        <f t="shared" si="4"/>
        <v>2072</v>
      </c>
      <c r="H20" s="3">
        <f t="shared" si="5"/>
        <v>2348</v>
      </c>
      <c r="I20" s="3">
        <v>1149</v>
      </c>
      <c r="J20" s="3">
        <v>1199</v>
      </c>
      <c r="K20" s="3">
        <f t="shared" si="6"/>
        <v>1550</v>
      </c>
      <c r="L20" s="3">
        <v>677</v>
      </c>
      <c r="M20" s="3">
        <v>873</v>
      </c>
    </row>
    <row r="21" spans="1:13" ht="21" customHeight="1" x14ac:dyDescent="0.25">
      <c r="A21" s="145" t="s">
        <v>273</v>
      </c>
      <c r="B21" s="290">
        <f t="shared" si="1"/>
        <v>1401</v>
      </c>
      <c r="C21" s="3">
        <v>1012</v>
      </c>
      <c r="D21" s="3">
        <v>389</v>
      </c>
      <c r="E21" s="3">
        <f t="shared" si="2"/>
        <v>4289</v>
      </c>
      <c r="F21" s="3">
        <f t="shared" si="3"/>
        <v>2080</v>
      </c>
      <c r="G21" s="3">
        <f t="shared" si="4"/>
        <v>2209</v>
      </c>
      <c r="H21" s="3">
        <f t="shared" si="5"/>
        <v>3028</v>
      </c>
      <c r="I21" s="3">
        <v>1511</v>
      </c>
      <c r="J21" s="3">
        <v>1517</v>
      </c>
      <c r="K21" s="3">
        <f t="shared" si="6"/>
        <v>1261</v>
      </c>
      <c r="L21" s="3">
        <v>569</v>
      </c>
      <c r="M21" s="3">
        <v>692</v>
      </c>
    </row>
    <row r="22" spans="1:13" ht="21" customHeight="1" x14ac:dyDescent="0.25">
      <c r="A22" s="145" t="s">
        <v>274</v>
      </c>
      <c r="B22" s="290">
        <f t="shared" si="1"/>
        <v>1027</v>
      </c>
      <c r="C22" s="3">
        <v>774</v>
      </c>
      <c r="D22" s="3">
        <v>253</v>
      </c>
      <c r="E22" s="3">
        <f t="shared" si="2"/>
        <v>3372</v>
      </c>
      <c r="F22" s="3">
        <f t="shared" si="3"/>
        <v>1682</v>
      </c>
      <c r="G22" s="3">
        <f t="shared" si="4"/>
        <v>1690</v>
      </c>
      <c r="H22" s="3">
        <f t="shared" si="5"/>
        <v>2556</v>
      </c>
      <c r="I22" s="3">
        <v>1308</v>
      </c>
      <c r="J22" s="3">
        <v>1248</v>
      </c>
      <c r="K22" s="3">
        <f t="shared" si="6"/>
        <v>816</v>
      </c>
      <c r="L22" s="3">
        <v>374</v>
      </c>
      <c r="M22" s="3">
        <v>442</v>
      </c>
    </row>
    <row r="23" spans="1:13" ht="21" customHeight="1" x14ac:dyDescent="0.25">
      <c r="A23" s="145" t="s">
        <v>275</v>
      </c>
      <c r="B23" s="290">
        <f t="shared" si="1"/>
        <v>2171</v>
      </c>
      <c r="C23" s="3">
        <v>1598</v>
      </c>
      <c r="D23" s="3">
        <v>573</v>
      </c>
      <c r="E23" s="3">
        <f t="shared" si="2"/>
        <v>6831</v>
      </c>
      <c r="F23" s="3">
        <f t="shared" si="3"/>
        <v>3362</v>
      </c>
      <c r="G23" s="3">
        <f t="shared" si="4"/>
        <v>3469</v>
      </c>
      <c r="H23" s="3">
        <f t="shared" si="5"/>
        <v>5141</v>
      </c>
      <c r="I23" s="3">
        <v>2612</v>
      </c>
      <c r="J23" s="3">
        <v>2529</v>
      </c>
      <c r="K23" s="3">
        <f t="shared" si="6"/>
        <v>1690</v>
      </c>
      <c r="L23" s="3">
        <v>750</v>
      </c>
      <c r="M23" s="3">
        <v>940</v>
      </c>
    </row>
    <row r="24" spans="1:13" ht="21" customHeight="1" x14ac:dyDescent="0.25">
      <c r="A24" s="145" t="s">
        <v>276</v>
      </c>
      <c r="B24" s="290">
        <f t="shared" si="1"/>
        <v>2243</v>
      </c>
      <c r="C24" s="3">
        <v>1471</v>
      </c>
      <c r="D24" s="3">
        <v>772</v>
      </c>
      <c r="E24" s="3">
        <f t="shared" si="2"/>
        <v>6833</v>
      </c>
      <c r="F24" s="3">
        <f t="shared" si="3"/>
        <v>3226</v>
      </c>
      <c r="G24" s="3">
        <f t="shared" si="4"/>
        <v>3607</v>
      </c>
      <c r="H24" s="3">
        <f t="shared" si="5"/>
        <v>4515</v>
      </c>
      <c r="I24" s="3">
        <v>2247</v>
      </c>
      <c r="J24" s="3">
        <v>2268</v>
      </c>
      <c r="K24" s="3">
        <f t="shared" si="6"/>
        <v>2318</v>
      </c>
      <c r="L24" s="3">
        <v>979</v>
      </c>
      <c r="M24" s="3">
        <v>1339</v>
      </c>
    </row>
    <row r="25" spans="1:13" ht="21" customHeight="1" x14ac:dyDescent="0.25">
      <c r="A25" s="145" t="s">
        <v>277</v>
      </c>
      <c r="B25" s="290">
        <f t="shared" si="1"/>
        <v>1248</v>
      </c>
      <c r="C25" s="3">
        <v>600</v>
      </c>
      <c r="D25" s="3">
        <v>648</v>
      </c>
      <c r="E25" s="3">
        <f t="shared" si="2"/>
        <v>3740</v>
      </c>
      <c r="F25" s="3">
        <f t="shared" si="3"/>
        <v>1755</v>
      </c>
      <c r="G25" s="3">
        <f t="shared" si="4"/>
        <v>1985</v>
      </c>
      <c r="H25" s="3">
        <f t="shared" si="5"/>
        <v>1785</v>
      </c>
      <c r="I25" s="3">
        <v>907</v>
      </c>
      <c r="J25" s="3">
        <v>878</v>
      </c>
      <c r="K25" s="3">
        <f t="shared" si="6"/>
        <v>1955</v>
      </c>
      <c r="L25" s="3">
        <v>848</v>
      </c>
      <c r="M25" s="3">
        <v>1107</v>
      </c>
    </row>
    <row r="26" spans="1:13" ht="21" customHeight="1" x14ac:dyDescent="0.25">
      <c r="A26" s="145" t="s">
        <v>278</v>
      </c>
      <c r="B26" s="290">
        <f t="shared" si="1"/>
        <v>2110</v>
      </c>
      <c r="C26" s="3">
        <v>1168</v>
      </c>
      <c r="D26" s="3">
        <v>942</v>
      </c>
      <c r="E26" s="3">
        <f t="shared" si="2"/>
        <v>6412</v>
      </c>
      <c r="F26" s="3">
        <f t="shared" si="3"/>
        <v>2973</v>
      </c>
      <c r="G26" s="3">
        <f t="shared" si="4"/>
        <v>3439</v>
      </c>
      <c r="H26" s="3">
        <f t="shared" si="5"/>
        <v>3599</v>
      </c>
      <c r="I26" s="3">
        <v>1743</v>
      </c>
      <c r="J26" s="3">
        <v>1856</v>
      </c>
      <c r="K26" s="3">
        <f t="shared" si="6"/>
        <v>2813</v>
      </c>
      <c r="L26" s="3">
        <v>1230</v>
      </c>
      <c r="M26" s="3">
        <v>1583</v>
      </c>
    </row>
    <row r="27" spans="1:13" ht="21" customHeight="1" x14ac:dyDescent="0.25">
      <c r="A27" s="145" t="s">
        <v>279</v>
      </c>
      <c r="B27" s="290">
        <f t="shared" si="1"/>
        <v>201</v>
      </c>
      <c r="C27" s="3">
        <v>134</v>
      </c>
      <c r="D27" s="3">
        <v>67</v>
      </c>
      <c r="E27" s="3">
        <f t="shared" si="2"/>
        <v>691</v>
      </c>
      <c r="F27" s="3">
        <f t="shared" si="3"/>
        <v>318</v>
      </c>
      <c r="G27" s="3">
        <f t="shared" si="4"/>
        <v>373</v>
      </c>
      <c r="H27" s="3">
        <f t="shared" si="5"/>
        <v>449</v>
      </c>
      <c r="I27" s="3">
        <v>224</v>
      </c>
      <c r="J27" s="3">
        <v>225</v>
      </c>
      <c r="K27" s="3">
        <f t="shared" si="6"/>
        <v>242</v>
      </c>
      <c r="L27" s="3">
        <v>94</v>
      </c>
      <c r="M27" s="3">
        <v>148</v>
      </c>
    </row>
    <row r="28" spans="1:13" ht="21" customHeight="1" x14ac:dyDescent="0.25">
      <c r="A28" s="145" t="s">
        <v>280</v>
      </c>
      <c r="B28" s="290">
        <f t="shared" si="1"/>
        <v>470</v>
      </c>
      <c r="C28" s="3">
        <v>252</v>
      </c>
      <c r="D28" s="3">
        <v>218</v>
      </c>
      <c r="E28" s="3">
        <f t="shared" si="2"/>
        <v>1577</v>
      </c>
      <c r="F28" s="3">
        <f t="shared" si="3"/>
        <v>764</v>
      </c>
      <c r="G28" s="3">
        <f t="shared" si="4"/>
        <v>813</v>
      </c>
      <c r="H28" s="3">
        <f t="shared" si="5"/>
        <v>804</v>
      </c>
      <c r="I28" s="3">
        <v>405</v>
      </c>
      <c r="J28" s="3">
        <v>399</v>
      </c>
      <c r="K28" s="3">
        <f t="shared" si="6"/>
        <v>773</v>
      </c>
      <c r="L28" s="3">
        <v>359</v>
      </c>
      <c r="M28" s="3">
        <v>414</v>
      </c>
    </row>
    <row r="29" spans="1:13" ht="21" customHeight="1" thickBot="1" x14ac:dyDescent="0.3">
      <c r="A29" s="118" t="s">
        <v>281</v>
      </c>
      <c r="B29" s="289">
        <f t="shared" si="1"/>
        <v>2487</v>
      </c>
      <c r="C29" s="5">
        <v>30</v>
      </c>
      <c r="D29" s="5">
        <v>2457</v>
      </c>
      <c r="E29" s="5">
        <f t="shared" si="2"/>
        <v>7801</v>
      </c>
      <c r="F29" s="288">
        <f t="shared" si="3"/>
        <v>4239</v>
      </c>
      <c r="G29" s="288">
        <f t="shared" si="4"/>
        <v>3562</v>
      </c>
      <c r="H29" s="5">
        <f t="shared" si="5"/>
        <v>181</v>
      </c>
      <c r="I29" s="5">
        <v>75</v>
      </c>
      <c r="J29" s="5">
        <v>106</v>
      </c>
      <c r="K29" s="5">
        <f t="shared" si="6"/>
        <v>7620</v>
      </c>
      <c r="L29" s="5">
        <v>4164</v>
      </c>
      <c r="M29" s="5">
        <v>3456</v>
      </c>
    </row>
    <row r="30" spans="1:13" ht="15.95" customHeight="1" x14ac:dyDescent="0.25">
      <c r="A30" s="35" t="s">
        <v>560</v>
      </c>
      <c r="B30" s="18"/>
      <c r="C30" s="18"/>
      <c r="D30" s="18"/>
      <c r="E30" s="18"/>
      <c r="F30" s="18"/>
      <c r="G30" s="18" t="s">
        <v>132</v>
      </c>
      <c r="H30" s="18"/>
      <c r="I30" s="18"/>
      <c r="J30" s="18"/>
      <c r="K30" s="287"/>
      <c r="L30" s="18"/>
      <c r="M30" s="62"/>
    </row>
  </sheetData>
  <sheetProtection selectLockedCells="1" selectUnlockedCells="1"/>
  <mergeCells count="8">
    <mergeCell ref="H5:J5"/>
    <mergeCell ref="K5:M5"/>
    <mergeCell ref="A4:A5"/>
    <mergeCell ref="A2:F2"/>
    <mergeCell ref="G2:M2"/>
    <mergeCell ref="B4:D4"/>
    <mergeCell ref="E4:F4"/>
    <mergeCell ref="G4:M4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view="pageBreakPreview" zoomScale="85" zoomScaleNormal="120" zoomScaleSheetLayoutView="85" workbookViewId="0">
      <selection activeCell="A12" sqref="A1:XFD1048576"/>
    </sheetView>
  </sheetViews>
  <sheetFormatPr defaultColWidth="10.625" defaultRowHeight="21.95" customHeight="1" x14ac:dyDescent="0.25"/>
  <cols>
    <col min="1" max="1" width="10.625" style="54" customWidth="1"/>
    <col min="2" max="2" width="6.125" style="297" customWidth="1"/>
    <col min="3" max="3" width="8.125" style="297" customWidth="1"/>
    <col min="4" max="4" width="8.125" style="18" customWidth="1"/>
    <col min="5" max="5" width="6.125" style="18" customWidth="1"/>
    <col min="6" max="10" width="6" style="18" customWidth="1"/>
    <col min="11" max="11" width="6" style="296" customWidth="1"/>
    <col min="12" max="20" width="6.625" style="296" customWidth="1"/>
    <col min="21" max="21" width="6.625" style="295" customWidth="1"/>
    <col min="22" max="22" width="8.625" style="22" customWidth="1"/>
    <col min="23" max="16384" width="10.625" style="22"/>
  </cols>
  <sheetData>
    <row r="1" spans="1:22" s="54" customFormat="1" ht="18" customHeight="1" x14ac:dyDescent="0.25">
      <c r="A1" s="35" t="s">
        <v>726</v>
      </c>
      <c r="B1" s="297"/>
      <c r="C1" s="29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5"/>
      <c r="V1" s="15" t="s">
        <v>0</v>
      </c>
    </row>
    <row r="2" spans="1:22" s="493" customFormat="1" ht="24.95" customHeight="1" x14ac:dyDescent="0.25">
      <c r="A2" s="693" t="s">
        <v>607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 t="s">
        <v>468</v>
      </c>
      <c r="M2" s="693"/>
      <c r="N2" s="693"/>
      <c r="O2" s="693"/>
      <c r="P2" s="693"/>
      <c r="Q2" s="693"/>
      <c r="R2" s="693"/>
      <c r="S2" s="693"/>
      <c r="T2" s="693"/>
      <c r="U2" s="693"/>
      <c r="V2" s="693"/>
    </row>
    <row r="3" spans="1:22" ht="15.95" customHeight="1" thickBot="1" x14ac:dyDescent="0.3">
      <c r="A3" s="55"/>
      <c r="B3" s="323"/>
      <c r="C3" s="323"/>
      <c r="D3" s="56"/>
      <c r="E3" s="56"/>
      <c r="F3" s="56"/>
      <c r="G3" s="56"/>
      <c r="H3" s="56"/>
      <c r="I3" s="56"/>
      <c r="J3" s="16"/>
      <c r="K3" s="16" t="s">
        <v>608</v>
      </c>
      <c r="L3" s="18"/>
      <c r="M3" s="56"/>
      <c r="N3" s="56"/>
      <c r="O3" s="56"/>
      <c r="P3" s="56"/>
      <c r="Q3" s="56"/>
      <c r="R3" s="56"/>
      <c r="S3" s="56"/>
      <c r="T3" s="56"/>
      <c r="U3" s="16"/>
      <c r="V3" s="297" t="s">
        <v>11</v>
      </c>
    </row>
    <row r="4" spans="1:22" ht="23.45" customHeight="1" x14ac:dyDescent="0.25">
      <c r="A4" s="322" t="s">
        <v>442</v>
      </c>
      <c r="B4" s="321" t="s">
        <v>467</v>
      </c>
      <c r="C4" s="492" t="s">
        <v>557</v>
      </c>
      <c r="D4" s="318" t="s">
        <v>466</v>
      </c>
      <c r="E4" s="320" t="s">
        <v>465</v>
      </c>
      <c r="F4" s="320" t="s">
        <v>464</v>
      </c>
      <c r="G4" s="320" t="s">
        <v>463</v>
      </c>
      <c r="H4" s="320" t="s">
        <v>462</v>
      </c>
      <c r="I4" s="320" t="s">
        <v>461</v>
      </c>
      <c r="J4" s="319" t="s">
        <v>460</v>
      </c>
      <c r="K4" s="318" t="s">
        <v>459</v>
      </c>
      <c r="L4" s="318" t="s">
        <v>458</v>
      </c>
      <c r="M4" s="318" t="s">
        <v>457</v>
      </c>
      <c r="N4" s="318" t="s">
        <v>456</v>
      </c>
      <c r="O4" s="318" t="s">
        <v>455</v>
      </c>
      <c r="P4" s="318" t="s">
        <v>454</v>
      </c>
      <c r="Q4" s="318" t="s">
        <v>453</v>
      </c>
      <c r="R4" s="318" t="s">
        <v>452</v>
      </c>
      <c r="S4" s="318" t="s">
        <v>451</v>
      </c>
      <c r="T4" s="318" t="s">
        <v>450</v>
      </c>
      <c r="U4" s="318" t="s">
        <v>449</v>
      </c>
      <c r="V4" s="317" t="s">
        <v>448</v>
      </c>
    </row>
    <row r="5" spans="1:22" ht="34.5" customHeight="1" thickBot="1" x14ac:dyDescent="0.3">
      <c r="A5" s="573" t="s">
        <v>783</v>
      </c>
      <c r="B5" s="572" t="s">
        <v>782</v>
      </c>
      <c r="C5" s="316" t="s">
        <v>641</v>
      </c>
      <c r="D5" s="316" t="s">
        <v>640</v>
      </c>
      <c r="E5" s="314" t="s">
        <v>68</v>
      </c>
      <c r="F5" s="314" t="s">
        <v>436</v>
      </c>
      <c r="G5" s="314" t="s">
        <v>70</v>
      </c>
      <c r="H5" s="314" t="s">
        <v>71</v>
      </c>
      <c r="I5" s="314" t="s">
        <v>72</v>
      </c>
      <c r="J5" s="315" t="s">
        <v>73</v>
      </c>
      <c r="K5" s="314" t="s">
        <v>639</v>
      </c>
      <c r="L5" s="314" t="s">
        <v>75</v>
      </c>
      <c r="M5" s="314" t="s">
        <v>76</v>
      </c>
      <c r="N5" s="314" t="s">
        <v>435</v>
      </c>
      <c r="O5" s="314" t="s">
        <v>78</v>
      </c>
      <c r="P5" s="314" t="s">
        <v>79</v>
      </c>
      <c r="Q5" s="314" t="s">
        <v>80</v>
      </c>
      <c r="R5" s="314" t="s">
        <v>81</v>
      </c>
      <c r="S5" s="314" t="s">
        <v>82</v>
      </c>
      <c r="T5" s="314" t="s">
        <v>638</v>
      </c>
      <c r="U5" s="314" t="s">
        <v>637</v>
      </c>
      <c r="V5" s="313" t="s">
        <v>636</v>
      </c>
    </row>
    <row r="6" spans="1:22" ht="27.95" customHeight="1" x14ac:dyDescent="0.25">
      <c r="A6" s="815" t="s">
        <v>765</v>
      </c>
      <c r="B6" s="309" t="s">
        <v>445</v>
      </c>
      <c r="C6" s="312">
        <v>51213</v>
      </c>
      <c r="D6" s="311">
        <v>3959</v>
      </c>
      <c r="E6" s="311">
        <v>5423</v>
      </c>
      <c r="F6" s="311">
        <v>6085</v>
      </c>
      <c r="G6" s="311">
        <v>5221</v>
      </c>
      <c r="H6" s="311">
        <v>4653</v>
      </c>
      <c r="I6" s="311">
        <v>4568</v>
      </c>
      <c r="J6" s="311">
        <v>4238</v>
      </c>
      <c r="K6" s="311">
        <v>4255</v>
      </c>
      <c r="L6" s="311">
        <v>4058</v>
      </c>
      <c r="M6" s="311">
        <v>3352</v>
      </c>
      <c r="N6" s="311">
        <v>2328</v>
      </c>
      <c r="O6" s="311">
        <v>1338</v>
      </c>
      <c r="P6" s="311">
        <v>652</v>
      </c>
      <c r="Q6" s="311">
        <v>490</v>
      </c>
      <c r="R6" s="311">
        <v>328</v>
      </c>
      <c r="S6" s="311">
        <v>171</v>
      </c>
      <c r="T6" s="311">
        <v>70</v>
      </c>
      <c r="U6" s="3">
        <v>17</v>
      </c>
      <c r="V6" s="3">
        <v>7</v>
      </c>
    </row>
    <row r="7" spans="1:22" ht="27.95" customHeight="1" x14ac:dyDescent="0.25">
      <c r="A7" s="816"/>
      <c r="B7" s="309" t="s">
        <v>444</v>
      </c>
      <c r="C7" s="312">
        <v>24892</v>
      </c>
      <c r="D7" s="311">
        <v>2103</v>
      </c>
      <c r="E7" s="311">
        <v>2775</v>
      </c>
      <c r="F7" s="311">
        <v>3130</v>
      </c>
      <c r="G7" s="311">
        <v>2683</v>
      </c>
      <c r="H7" s="311">
        <v>2296</v>
      </c>
      <c r="I7" s="311">
        <v>2130</v>
      </c>
      <c r="J7" s="311">
        <v>1886</v>
      </c>
      <c r="K7" s="311">
        <v>1925</v>
      </c>
      <c r="L7" s="311">
        <v>1838</v>
      </c>
      <c r="M7" s="311">
        <v>1679</v>
      </c>
      <c r="N7" s="311">
        <v>1120</v>
      </c>
      <c r="O7" s="311">
        <v>587</v>
      </c>
      <c r="P7" s="311">
        <v>305</v>
      </c>
      <c r="Q7" s="311">
        <v>210</v>
      </c>
      <c r="R7" s="311">
        <v>137</v>
      </c>
      <c r="S7" s="311">
        <v>61</v>
      </c>
      <c r="T7" s="310">
        <v>19</v>
      </c>
      <c r="U7" s="3">
        <v>4</v>
      </c>
      <c r="V7" s="3">
        <v>4</v>
      </c>
    </row>
    <row r="8" spans="1:22" ht="27.95" customHeight="1" x14ac:dyDescent="0.25">
      <c r="A8" s="816"/>
      <c r="B8" s="309" t="s">
        <v>443</v>
      </c>
      <c r="C8" s="312">
        <v>26321</v>
      </c>
      <c r="D8" s="311">
        <v>1856</v>
      </c>
      <c r="E8" s="311">
        <v>2648</v>
      </c>
      <c r="F8" s="311">
        <v>2955</v>
      </c>
      <c r="G8" s="311">
        <v>2538</v>
      </c>
      <c r="H8" s="311">
        <v>2357</v>
      </c>
      <c r="I8" s="311">
        <v>2438</v>
      </c>
      <c r="J8" s="311">
        <v>2352</v>
      </c>
      <c r="K8" s="311">
        <v>2330</v>
      </c>
      <c r="L8" s="311">
        <v>2220</v>
      </c>
      <c r="M8" s="311">
        <v>1673</v>
      </c>
      <c r="N8" s="311">
        <v>1208</v>
      </c>
      <c r="O8" s="311">
        <v>751</v>
      </c>
      <c r="P8" s="311">
        <v>347</v>
      </c>
      <c r="Q8" s="311">
        <v>280</v>
      </c>
      <c r="R8" s="310">
        <v>191</v>
      </c>
      <c r="S8" s="310">
        <v>110</v>
      </c>
      <c r="T8" s="310">
        <v>51</v>
      </c>
      <c r="U8" s="3">
        <v>13</v>
      </c>
      <c r="V8" s="3">
        <v>3</v>
      </c>
    </row>
    <row r="9" spans="1:22" ht="27.95" customHeight="1" x14ac:dyDescent="0.25">
      <c r="A9" s="816" t="s">
        <v>558</v>
      </c>
      <c r="B9" s="309" t="s">
        <v>445</v>
      </c>
      <c r="C9" s="308">
        <v>53436</v>
      </c>
      <c r="D9" s="3">
        <v>4036</v>
      </c>
      <c r="E9" s="3">
        <v>5462</v>
      </c>
      <c r="F9" s="3">
        <v>6245</v>
      </c>
      <c r="G9" s="3">
        <v>5649</v>
      </c>
      <c r="H9" s="3">
        <v>4646</v>
      </c>
      <c r="I9" s="3">
        <v>4872</v>
      </c>
      <c r="J9" s="3">
        <v>4426</v>
      </c>
      <c r="K9" s="3">
        <v>4309</v>
      </c>
      <c r="L9" s="3">
        <v>4159</v>
      </c>
      <c r="M9" s="3">
        <v>3595</v>
      </c>
      <c r="N9" s="3">
        <v>2584</v>
      </c>
      <c r="O9" s="3">
        <v>1557</v>
      </c>
      <c r="P9" s="3">
        <v>733</v>
      </c>
      <c r="Q9" s="3">
        <v>515</v>
      </c>
      <c r="R9" s="3">
        <v>353</v>
      </c>
      <c r="S9" s="3">
        <v>192</v>
      </c>
      <c r="T9" s="3">
        <v>77</v>
      </c>
      <c r="U9" s="3">
        <v>19</v>
      </c>
      <c r="V9" s="3">
        <v>7</v>
      </c>
    </row>
    <row r="10" spans="1:22" ht="27.95" customHeight="1" x14ac:dyDescent="0.25">
      <c r="A10" s="816"/>
      <c r="B10" s="309" t="s">
        <v>444</v>
      </c>
      <c r="C10" s="308">
        <v>25873</v>
      </c>
      <c r="D10" s="3">
        <v>2137</v>
      </c>
      <c r="E10" s="3">
        <v>2795</v>
      </c>
      <c r="F10" s="3">
        <v>3199</v>
      </c>
      <c r="G10" s="3">
        <v>2922</v>
      </c>
      <c r="H10" s="3">
        <v>2321</v>
      </c>
      <c r="I10" s="3">
        <v>2265</v>
      </c>
      <c r="J10" s="3">
        <v>1991</v>
      </c>
      <c r="K10" s="3">
        <v>1905</v>
      </c>
      <c r="L10" s="3">
        <v>1902</v>
      </c>
      <c r="M10" s="3">
        <v>1731</v>
      </c>
      <c r="N10" s="3">
        <v>1259</v>
      </c>
      <c r="O10" s="3">
        <v>642</v>
      </c>
      <c r="P10" s="3">
        <v>337</v>
      </c>
      <c r="Q10" s="3">
        <v>218</v>
      </c>
      <c r="R10" s="3">
        <v>143</v>
      </c>
      <c r="S10" s="3">
        <v>74</v>
      </c>
      <c r="T10" s="3">
        <v>24</v>
      </c>
      <c r="U10" s="3">
        <v>5</v>
      </c>
      <c r="V10" s="3">
        <v>3</v>
      </c>
    </row>
    <row r="11" spans="1:22" ht="27.95" customHeight="1" thickBot="1" x14ac:dyDescent="0.3">
      <c r="A11" s="817"/>
      <c r="B11" s="307" t="s">
        <v>443</v>
      </c>
      <c r="C11" s="306">
        <v>27563</v>
      </c>
      <c r="D11" s="288">
        <v>1899</v>
      </c>
      <c r="E11" s="288">
        <v>2667</v>
      </c>
      <c r="F11" s="288">
        <v>3046</v>
      </c>
      <c r="G11" s="288">
        <v>2727</v>
      </c>
      <c r="H11" s="288">
        <v>2325</v>
      </c>
      <c r="I11" s="288">
        <v>2607</v>
      </c>
      <c r="J11" s="288">
        <v>2435</v>
      </c>
      <c r="K11" s="288">
        <v>2404</v>
      </c>
      <c r="L11" s="288">
        <v>2257</v>
      </c>
      <c r="M11" s="288">
        <v>1864</v>
      </c>
      <c r="N11" s="288">
        <v>1325</v>
      </c>
      <c r="O11" s="288">
        <v>915</v>
      </c>
      <c r="P11" s="288">
        <v>396</v>
      </c>
      <c r="Q11" s="288">
        <v>297</v>
      </c>
      <c r="R11" s="288">
        <v>210</v>
      </c>
      <c r="S11" s="288">
        <v>118</v>
      </c>
      <c r="T11" s="288">
        <v>53</v>
      </c>
      <c r="U11" s="288">
        <v>14</v>
      </c>
      <c r="V11" s="288">
        <v>4</v>
      </c>
    </row>
    <row r="12" spans="1:22" ht="27.95" customHeight="1" thickBot="1" x14ac:dyDescent="0.3">
      <c r="A12" s="305"/>
      <c r="B12" s="30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0" customHeight="1" x14ac:dyDescent="0.25">
      <c r="A13" s="254" t="s">
        <v>442</v>
      </c>
      <c r="B13" s="303" t="s">
        <v>210</v>
      </c>
      <c r="C13" s="819" t="s">
        <v>415</v>
      </c>
      <c r="D13" s="820"/>
      <c r="E13" s="155" t="s">
        <v>211</v>
      </c>
      <c r="F13" s="155" t="s">
        <v>43</v>
      </c>
      <c r="G13" s="155" t="s">
        <v>44</v>
      </c>
      <c r="H13" s="155" t="s">
        <v>45</v>
      </c>
      <c r="I13" s="155" t="s">
        <v>46</v>
      </c>
      <c r="J13" s="154" t="s">
        <v>47</v>
      </c>
      <c r="K13" s="155" t="s">
        <v>48</v>
      </c>
      <c r="L13" s="155" t="s">
        <v>49</v>
      </c>
      <c r="M13" s="154" t="s">
        <v>50</v>
      </c>
      <c r="N13" s="155" t="s">
        <v>51</v>
      </c>
      <c r="O13" s="155" t="s">
        <v>52</v>
      </c>
      <c r="P13" s="155" t="s">
        <v>53</v>
      </c>
      <c r="Q13" s="155" t="s">
        <v>54</v>
      </c>
      <c r="R13" s="155" t="s">
        <v>55</v>
      </c>
      <c r="S13" s="155" t="s">
        <v>56</v>
      </c>
      <c r="T13" s="155" t="s">
        <v>57</v>
      </c>
      <c r="U13" s="155" t="s">
        <v>58</v>
      </c>
      <c r="V13" s="302" t="s">
        <v>441</v>
      </c>
    </row>
    <row r="14" spans="1:22" ht="31.5" customHeight="1" thickBot="1" x14ac:dyDescent="0.3">
      <c r="A14" s="550" t="s">
        <v>785</v>
      </c>
      <c r="B14" s="156" t="s">
        <v>784</v>
      </c>
      <c r="C14" s="822" t="s">
        <v>439</v>
      </c>
      <c r="D14" s="823"/>
      <c r="E14" s="58" t="s">
        <v>438</v>
      </c>
      <c r="F14" s="58" t="s">
        <v>437</v>
      </c>
      <c r="G14" s="300" t="s">
        <v>68</v>
      </c>
      <c r="H14" s="300" t="s">
        <v>436</v>
      </c>
      <c r="I14" s="300" t="s">
        <v>70</v>
      </c>
      <c r="J14" s="301" t="s">
        <v>71</v>
      </c>
      <c r="K14" s="300" t="s">
        <v>72</v>
      </c>
      <c r="L14" s="300" t="s">
        <v>73</v>
      </c>
      <c r="M14" s="301" t="s">
        <v>74</v>
      </c>
      <c r="N14" s="300" t="s">
        <v>75</v>
      </c>
      <c r="O14" s="300" t="s">
        <v>76</v>
      </c>
      <c r="P14" s="300" t="s">
        <v>435</v>
      </c>
      <c r="Q14" s="300" t="s">
        <v>78</v>
      </c>
      <c r="R14" s="300" t="s">
        <v>79</v>
      </c>
      <c r="S14" s="300" t="s">
        <v>80</v>
      </c>
      <c r="T14" s="300" t="s">
        <v>81</v>
      </c>
      <c r="U14" s="300" t="s">
        <v>82</v>
      </c>
      <c r="V14" s="299" t="s">
        <v>434</v>
      </c>
    </row>
    <row r="15" spans="1:22" ht="20.100000000000001" customHeight="1" x14ac:dyDescent="0.25">
      <c r="A15" s="717" t="s">
        <v>433</v>
      </c>
      <c r="B15" s="818" t="s">
        <v>154</v>
      </c>
      <c r="C15" s="826" t="s">
        <v>432</v>
      </c>
      <c r="D15" s="827"/>
      <c r="E15" s="3">
        <v>26921</v>
      </c>
      <c r="F15" s="3">
        <v>2209</v>
      </c>
      <c r="G15" s="3">
        <v>2809</v>
      </c>
      <c r="H15" s="3">
        <v>3273</v>
      </c>
      <c r="I15" s="3">
        <v>3112</v>
      </c>
      <c r="J15" s="3">
        <v>2350</v>
      </c>
      <c r="K15" s="3">
        <v>2402</v>
      </c>
      <c r="L15" s="3">
        <v>2114</v>
      </c>
      <c r="M15" s="3">
        <v>1925</v>
      </c>
      <c r="N15" s="3">
        <v>1920</v>
      </c>
      <c r="O15" s="3">
        <v>1801</v>
      </c>
      <c r="P15" s="3">
        <v>1377</v>
      </c>
      <c r="Q15" s="3">
        <v>734</v>
      </c>
      <c r="R15" s="3">
        <v>392</v>
      </c>
      <c r="S15" s="3">
        <v>224</v>
      </c>
      <c r="T15" s="3">
        <v>170</v>
      </c>
      <c r="U15" s="3">
        <v>72</v>
      </c>
      <c r="V15" s="3">
        <v>37</v>
      </c>
    </row>
    <row r="16" spans="1:22" ht="20.100000000000001" customHeight="1" x14ac:dyDescent="0.25">
      <c r="A16" s="715"/>
      <c r="B16" s="813"/>
      <c r="C16" s="810" t="s">
        <v>431</v>
      </c>
      <c r="D16" s="811"/>
      <c r="E16" s="3">
        <v>15153</v>
      </c>
      <c r="F16" s="3">
        <v>1128</v>
      </c>
      <c r="G16" s="3">
        <v>1448</v>
      </c>
      <c r="H16" s="3">
        <v>1777</v>
      </c>
      <c r="I16" s="3">
        <v>1735</v>
      </c>
      <c r="J16" s="3">
        <v>1339</v>
      </c>
      <c r="K16" s="3">
        <v>1379</v>
      </c>
      <c r="L16" s="3">
        <v>1183</v>
      </c>
      <c r="M16" s="3">
        <v>1071</v>
      </c>
      <c r="N16" s="3">
        <v>1151</v>
      </c>
      <c r="O16" s="3">
        <v>1116</v>
      </c>
      <c r="P16" s="3">
        <v>872</v>
      </c>
      <c r="Q16" s="3">
        <v>479</v>
      </c>
      <c r="R16" s="3">
        <v>244</v>
      </c>
      <c r="S16" s="3">
        <v>103</v>
      </c>
      <c r="T16" s="3">
        <v>82</v>
      </c>
      <c r="U16" s="3">
        <v>29</v>
      </c>
      <c r="V16" s="3">
        <v>17</v>
      </c>
    </row>
    <row r="17" spans="1:22" ht="20.100000000000001" customHeight="1" x14ac:dyDescent="0.25">
      <c r="A17" s="715"/>
      <c r="B17" s="813"/>
      <c r="C17" s="810" t="s">
        <v>430</v>
      </c>
      <c r="D17" s="811"/>
      <c r="E17" s="3">
        <v>11768</v>
      </c>
      <c r="F17" s="3">
        <v>1081</v>
      </c>
      <c r="G17" s="3">
        <v>1361</v>
      </c>
      <c r="H17" s="3">
        <v>1496</v>
      </c>
      <c r="I17" s="3">
        <v>1377</v>
      </c>
      <c r="J17" s="3">
        <v>1011</v>
      </c>
      <c r="K17" s="3">
        <v>1023</v>
      </c>
      <c r="L17" s="3">
        <v>931</v>
      </c>
      <c r="M17" s="3">
        <v>854</v>
      </c>
      <c r="N17" s="3">
        <v>769</v>
      </c>
      <c r="O17" s="3">
        <v>685</v>
      </c>
      <c r="P17" s="3">
        <v>505</v>
      </c>
      <c r="Q17" s="3">
        <v>255</v>
      </c>
      <c r="R17" s="3">
        <v>148</v>
      </c>
      <c r="S17" s="3">
        <v>121</v>
      </c>
      <c r="T17" s="3">
        <v>88</v>
      </c>
      <c r="U17" s="3">
        <v>43</v>
      </c>
      <c r="V17" s="3">
        <v>20</v>
      </c>
    </row>
    <row r="18" spans="1:22" ht="20.100000000000001" customHeight="1" x14ac:dyDescent="0.25">
      <c r="A18" s="715"/>
      <c r="B18" s="813" t="s">
        <v>155</v>
      </c>
      <c r="C18" s="810" t="s">
        <v>432</v>
      </c>
      <c r="D18" s="811"/>
      <c r="E18" s="3">
        <v>28783</v>
      </c>
      <c r="F18" s="3">
        <v>2005</v>
      </c>
      <c r="G18" s="3">
        <v>2643</v>
      </c>
      <c r="H18" s="3">
        <v>3121</v>
      </c>
      <c r="I18" s="3">
        <v>2907</v>
      </c>
      <c r="J18" s="3">
        <v>2362</v>
      </c>
      <c r="K18" s="3">
        <v>2737</v>
      </c>
      <c r="L18" s="3">
        <v>2454</v>
      </c>
      <c r="M18" s="3">
        <v>2453</v>
      </c>
      <c r="N18" s="3">
        <v>2385</v>
      </c>
      <c r="O18" s="3">
        <v>1993</v>
      </c>
      <c r="P18" s="3">
        <v>1454</v>
      </c>
      <c r="Q18" s="3">
        <v>1030</v>
      </c>
      <c r="R18" s="3">
        <v>484</v>
      </c>
      <c r="S18" s="3">
        <v>318</v>
      </c>
      <c r="T18" s="3">
        <v>225</v>
      </c>
      <c r="U18" s="3">
        <v>123</v>
      </c>
      <c r="V18" s="3">
        <v>89</v>
      </c>
    </row>
    <row r="19" spans="1:22" ht="20.100000000000001" customHeight="1" x14ac:dyDescent="0.25">
      <c r="A19" s="715"/>
      <c r="B19" s="813"/>
      <c r="C19" s="810" t="s">
        <v>431</v>
      </c>
      <c r="D19" s="811"/>
      <c r="E19" s="3">
        <v>15316</v>
      </c>
      <c r="F19" s="3">
        <v>1047</v>
      </c>
      <c r="G19" s="3">
        <v>1422</v>
      </c>
      <c r="H19" s="3">
        <v>1585</v>
      </c>
      <c r="I19" s="3">
        <v>1568</v>
      </c>
      <c r="J19" s="3">
        <v>1304</v>
      </c>
      <c r="K19" s="3">
        <v>1516</v>
      </c>
      <c r="L19" s="3">
        <v>1309</v>
      </c>
      <c r="M19" s="3">
        <v>1310</v>
      </c>
      <c r="N19" s="3">
        <v>1336</v>
      </c>
      <c r="O19" s="3">
        <v>1163</v>
      </c>
      <c r="P19" s="3">
        <v>799</v>
      </c>
      <c r="Q19" s="3">
        <v>486</v>
      </c>
      <c r="R19" s="3">
        <v>221</v>
      </c>
      <c r="S19" s="3">
        <v>102</v>
      </c>
      <c r="T19" s="3">
        <v>80</v>
      </c>
      <c r="U19" s="3">
        <v>34</v>
      </c>
      <c r="V19" s="3">
        <v>34</v>
      </c>
    </row>
    <row r="20" spans="1:22" ht="20.100000000000001" customHeight="1" x14ac:dyDescent="0.25">
      <c r="A20" s="715"/>
      <c r="B20" s="813"/>
      <c r="C20" s="810" t="s">
        <v>430</v>
      </c>
      <c r="D20" s="811"/>
      <c r="E20" s="3">
        <v>13467</v>
      </c>
      <c r="F20" s="3">
        <v>958</v>
      </c>
      <c r="G20" s="3">
        <v>1221</v>
      </c>
      <c r="H20" s="3">
        <v>1536</v>
      </c>
      <c r="I20" s="3">
        <v>1339</v>
      </c>
      <c r="J20" s="3">
        <v>1058</v>
      </c>
      <c r="K20" s="3">
        <v>1221</v>
      </c>
      <c r="L20" s="3">
        <v>1145</v>
      </c>
      <c r="M20" s="3">
        <v>1143</v>
      </c>
      <c r="N20" s="3">
        <v>1049</v>
      </c>
      <c r="O20" s="3">
        <v>830</v>
      </c>
      <c r="P20" s="3">
        <v>655</v>
      </c>
      <c r="Q20" s="3">
        <v>544</v>
      </c>
      <c r="R20" s="3">
        <v>263</v>
      </c>
      <c r="S20" s="3">
        <v>216</v>
      </c>
      <c r="T20" s="3">
        <v>145</v>
      </c>
      <c r="U20" s="3">
        <v>89</v>
      </c>
      <c r="V20" s="3">
        <v>55</v>
      </c>
    </row>
    <row r="21" spans="1:22" ht="20.100000000000001" customHeight="1" x14ac:dyDescent="0.25">
      <c r="A21" s="715" t="s">
        <v>553</v>
      </c>
      <c r="B21" s="813" t="s">
        <v>154</v>
      </c>
      <c r="C21" s="810" t="s">
        <v>432</v>
      </c>
      <c r="D21" s="811"/>
      <c r="E21" s="3">
        <v>27787</v>
      </c>
      <c r="F21" s="3">
        <v>2238</v>
      </c>
      <c r="G21" s="3">
        <v>2834</v>
      </c>
      <c r="H21" s="3">
        <v>3231</v>
      </c>
      <c r="I21" s="3">
        <v>3337</v>
      </c>
      <c r="J21" s="3">
        <v>2427</v>
      </c>
      <c r="K21" s="3">
        <v>2474</v>
      </c>
      <c r="L21" s="3">
        <v>2221</v>
      </c>
      <c r="M21" s="3">
        <v>1973</v>
      </c>
      <c r="N21" s="3">
        <v>1926</v>
      </c>
      <c r="O21" s="3">
        <v>1847</v>
      </c>
      <c r="P21" s="3">
        <v>1484</v>
      </c>
      <c r="Q21" s="3">
        <v>836</v>
      </c>
      <c r="R21" s="3">
        <v>411</v>
      </c>
      <c r="S21" s="3">
        <v>240</v>
      </c>
      <c r="T21" s="3">
        <v>177</v>
      </c>
      <c r="U21" s="3">
        <v>90</v>
      </c>
      <c r="V21" s="3">
        <v>41</v>
      </c>
    </row>
    <row r="22" spans="1:22" ht="20.100000000000001" customHeight="1" x14ac:dyDescent="0.25">
      <c r="A22" s="715"/>
      <c r="B22" s="813"/>
      <c r="C22" s="810" t="s">
        <v>431</v>
      </c>
      <c r="D22" s="811"/>
      <c r="E22" s="3">
        <v>15618</v>
      </c>
      <c r="F22" s="3">
        <v>1150</v>
      </c>
      <c r="G22" s="3">
        <v>1466</v>
      </c>
      <c r="H22" s="3">
        <v>1712</v>
      </c>
      <c r="I22" s="3">
        <v>1870</v>
      </c>
      <c r="J22" s="3">
        <v>1392</v>
      </c>
      <c r="K22" s="3">
        <v>1412</v>
      </c>
      <c r="L22" s="3">
        <v>1247</v>
      </c>
      <c r="M22" s="3">
        <v>1084</v>
      </c>
      <c r="N22" s="3">
        <v>1156</v>
      </c>
      <c r="O22" s="3">
        <v>1145</v>
      </c>
      <c r="P22" s="3">
        <v>923</v>
      </c>
      <c r="Q22" s="3">
        <v>541</v>
      </c>
      <c r="R22" s="3">
        <v>261</v>
      </c>
      <c r="S22" s="3">
        <v>121</v>
      </c>
      <c r="T22" s="3">
        <v>86</v>
      </c>
      <c r="U22" s="3">
        <v>34</v>
      </c>
      <c r="V22" s="3">
        <v>18</v>
      </c>
    </row>
    <row r="23" spans="1:22" ht="20.100000000000001" customHeight="1" x14ac:dyDescent="0.25">
      <c r="A23" s="715"/>
      <c r="B23" s="813"/>
      <c r="C23" s="810" t="s">
        <v>430</v>
      </c>
      <c r="D23" s="811"/>
      <c r="E23" s="3">
        <v>12169</v>
      </c>
      <c r="F23" s="3">
        <v>1088</v>
      </c>
      <c r="G23" s="3">
        <v>1368</v>
      </c>
      <c r="H23" s="3">
        <v>1519</v>
      </c>
      <c r="I23" s="3">
        <v>1467</v>
      </c>
      <c r="J23" s="3">
        <v>1035</v>
      </c>
      <c r="K23" s="3">
        <v>1062</v>
      </c>
      <c r="L23" s="3">
        <v>974</v>
      </c>
      <c r="M23" s="3">
        <v>889</v>
      </c>
      <c r="N23" s="3">
        <v>770</v>
      </c>
      <c r="O23" s="3">
        <v>702</v>
      </c>
      <c r="P23" s="3">
        <v>561</v>
      </c>
      <c r="Q23" s="3">
        <v>295</v>
      </c>
      <c r="R23" s="3">
        <v>150</v>
      </c>
      <c r="S23" s="3">
        <v>119</v>
      </c>
      <c r="T23" s="3">
        <v>91</v>
      </c>
      <c r="U23" s="3">
        <v>56</v>
      </c>
      <c r="V23" s="3">
        <v>23</v>
      </c>
    </row>
    <row r="24" spans="1:22" ht="20.100000000000001" customHeight="1" x14ac:dyDescent="0.25">
      <c r="A24" s="715"/>
      <c r="B24" s="813" t="s">
        <v>155</v>
      </c>
      <c r="C24" s="810" t="s">
        <v>432</v>
      </c>
      <c r="D24" s="811"/>
      <c r="E24" s="3">
        <v>29845</v>
      </c>
      <c r="F24" s="3">
        <v>2017</v>
      </c>
      <c r="G24" s="3">
        <v>2634</v>
      </c>
      <c r="H24" s="3">
        <v>3134</v>
      </c>
      <c r="I24" s="3">
        <v>3145</v>
      </c>
      <c r="J24" s="3">
        <v>2386</v>
      </c>
      <c r="K24" s="3">
        <v>2768</v>
      </c>
      <c r="L24" s="3">
        <v>2589</v>
      </c>
      <c r="M24" s="3">
        <v>2514</v>
      </c>
      <c r="N24" s="3">
        <v>2389</v>
      </c>
      <c r="O24" s="3">
        <v>2140</v>
      </c>
      <c r="P24" s="3">
        <v>1602</v>
      </c>
      <c r="Q24" s="3">
        <v>1143</v>
      </c>
      <c r="R24" s="3">
        <v>583</v>
      </c>
      <c r="S24" s="3">
        <v>338</v>
      </c>
      <c r="T24" s="3">
        <v>231</v>
      </c>
      <c r="U24" s="3">
        <v>137</v>
      </c>
      <c r="V24" s="3">
        <v>95</v>
      </c>
    </row>
    <row r="25" spans="1:22" ht="20.100000000000001" customHeight="1" x14ac:dyDescent="0.25">
      <c r="A25" s="715"/>
      <c r="B25" s="813"/>
      <c r="C25" s="810" t="s">
        <v>431</v>
      </c>
      <c r="D25" s="811"/>
      <c r="E25" s="3">
        <v>15916</v>
      </c>
      <c r="F25" s="3">
        <v>1053</v>
      </c>
      <c r="G25" s="3">
        <v>1378</v>
      </c>
      <c r="H25" s="3">
        <v>1605</v>
      </c>
      <c r="I25" s="3">
        <v>1717</v>
      </c>
      <c r="J25" s="3">
        <v>1322</v>
      </c>
      <c r="K25" s="3">
        <v>1545</v>
      </c>
      <c r="L25" s="3">
        <v>1392</v>
      </c>
      <c r="M25" s="3">
        <v>1311</v>
      </c>
      <c r="N25" s="3">
        <v>1342</v>
      </c>
      <c r="O25" s="3">
        <v>1246</v>
      </c>
      <c r="P25" s="3">
        <v>891</v>
      </c>
      <c r="Q25" s="3">
        <v>569</v>
      </c>
      <c r="R25" s="3">
        <v>264</v>
      </c>
      <c r="S25" s="3">
        <v>130</v>
      </c>
      <c r="T25" s="3">
        <v>73</v>
      </c>
      <c r="U25" s="3">
        <v>41</v>
      </c>
      <c r="V25" s="3">
        <v>37</v>
      </c>
    </row>
    <row r="26" spans="1:22" ht="20.100000000000001" customHeight="1" thickBot="1" x14ac:dyDescent="0.3">
      <c r="A26" s="812"/>
      <c r="B26" s="814"/>
      <c r="C26" s="824" t="s">
        <v>430</v>
      </c>
      <c r="D26" s="825"/>
      <c r="E26" s="5">
        <v>13929</v>
      </c>
      <c r="F26" s="5">
        <v>964</v>
      </c>
      <c r="G26" s="5">
        <v>1256</v>
      </c>
      <c r="H26" s="5">
        <v>1529</v>
      </c>
      <c r="I26" s="5">
        <v>1428</v>
      </c>
      <c r="J26" s="5">
        <v>1064</v>
      </c>
      <c r="K26" s="5">
        <v>1223</v>
      </c>
      <c r="L26" s="5">
        <v>1197</v>
      </c>
      <c r="M26" s="5">
        <v>1203</v>
      </c>
      <c r="N26" s="5">
        <v>1047</v>
      </c>
      <c r="O26" s="5">
        <v>894</v>
      </c>
      <c r="P26" s="5">
        <v>711</v>
      </c>
      <c r="Q26" s="5">
        <v>574</v>
      </c>
      <c r="R26" s="5">
        <v>319</v>
      </c>
      <c r="S26" s="5">
        <v>208</v>
      </c>
      <c r="T26" s="5">
        <v>158</v>
      </c>
      <c r="U26" s="5">
        <v>96</v>
      </c>
      <c r="V26" s="5">
        <v>58</v>
      </c>
    </row>
    <row r="27" spans="1:22" ht="15" customHeight="1" x14ac:dyDescent="0.25">
      <c r="A27" s="298" t="s">
        <v>529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821" t="s">
        <v>634</v>
      </c>
      <c r="M27" s="821"/>
      <c r="N27" s="821"/>
      <c r="O27" s="821"/>
      <c r="P27" s="821"/>
      <c r="Q27" s="821"/>
      <c r="R27" s="821"/>
      <c r="S27" s="821"/>
      <c r="T27" s="821"/>
      <c r="U27" s="821"/>
      <c r="V27" s="821"/>
    </row>
    <row r="28" spans="1:22" ht="15" customHeight="1" x14ac:dyDescent="0.25">
      <c r="A28" s="35" t="s">
        <v>559</v>
      </c>
      <c r="K28" s="18"/>
      <c r="L28" s="18" t="s">
        <v>633</v>
      </c>
      <c r="M28" s="22"/>
      <c r="N28" s="22"/>
      <c r="O28" s="22"/>
      <c r="P28" s="22"/>
      <c r="Q28" s="22"/>
      <c r="R28" s="22"/>
      <c r="S28" s="22"/>
      <c r="T28" s="22"/>
      <c r="U28" s="22"/>
    </row>
    <row r="29" spans="1:22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8"/>
      <c r="N29" s="18"/>
      <c r="O29" s="18"/>
      <c r="P29" s="18"/>
      <c r="Q29" s="18"/>
      <c r="R29" s="18"/>
      <c r="S29" s="18"/>
      <c r="T29" s="18"/>
      <c r="U29" s="62"/>
    </row>
    <row r="30" spans="1:22" ht="21.95" customHeight="1" x14ac:dyDescent="0.25"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2" ht="21.95" customHeight="1" x14ac:dyDescent="0.25"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2" ht="21.95" customHeight="1" x14ac:dyDescent="0.25"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1:21" ht="21.95" customHeight="1" x14ac:dyDescent="0.25"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</sheetData>
  <sheetProtection selectLockedCells="1" selectUnlockedCells="1"/>
  <mergeCells count="25">
    <mergeCell ref="L27:V27"/>
    <mergeCell ref="C14:D14"/>
    <mergeCell ref="C21:D21"/>
    <mergeCell ref="C22:D22"/>
    <mergeCell ref="C23:D23"/>
    <mergeCell ref="C17:D17"/>
    <mergeCell ref="C26:D26"/>
    <mergeCell ref="C15:D15"/>
    <mergeCell ref="C16:D16"/>
    <mergeCell ref="L2:V2"/>
    <mergeCell ref="A2:K2"/>
    <mergeCell ref="C18:D18"/>
    <mergeCell ref="A21:A26"/>
    <mergeCell ref="B21:B23"/>
    <mergeCell ref="B24:B26"/>
    <mergeCell ref="C24:D24"/>
    <mergeCell ref="C19:D19"/>
    <mergeCell ref="C20:D20"/>
    <mergeCell ref="A6:A8"/>
    <mergeCell ref="A9:A11"/>
    <mergeCell ref="A15:A20"/>
    <mergeCell ref="B15:B17"/>
    <mergeCell ref="B18:B20"/>
    <mergeCell ref="C25:D25"/>
    <mergeCell ref="C13:D13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view="pageBreakPreview" zoomScale="85" zoomScaleNormal="120" zoomScaleSheetLayoutView="85" workbookViewId="0">
      <selection activeCell="A12" sqref="A1:XFD1048576"/>
    </sheetView>
  </sheetViews>
  <sheetFormatPr defaultColWidth="10.625" defaultRowHeight="21.95" customHeight="1" x14ac:dyDescent="0.25"/>
  <cols>
    <col min="1" max="1" width="13.125" style="54" customWidth="1"/>
    <col min="2" max="2" width="5.625" style="297" customWidth="1"/>
    <col min="3" max="3" width="15.625" style="297" customWidth="1"/>
    <col min="4" max="4" width="7.375" style="18" customWidth="1"/>
    <col min="5" max="9" width="6.875" style="18" customWidth="1"/>
    <col min="10" max="10" width="6.125" style="18" customWidth="1"/>
    <col min="11" max="20" width="6.125" style="296" customWidth="1"/>
    <col min="21" max="21" width="7.125" style="295" customWidth="1"/>
    <col min="22" max="16384" width="10.625" style="22"/>
  </cols>
  <sheetData>
    <row r="1" spans="1:21" s="54" customFormat="1" ht="18" customHeight="1" x14ac:dyDescent="0.25">
      <c r="A1" s="35" t="s">
        <v>399</v>
      </c>
      <c r="B1" s="297"/>
      <c r="C1" s="29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5" t="s">
        <v>0</v>
      </c>
    </row>
    <row r="2" spans="1:21" s="493" customFormat="1" ht="24.95" customHeight="1" x14ac:dyDescent="0.25">
      <c r="A2" s="718" t="s">
        <v>606</v>
      </c>
      <c r="B2" s="718"/>
      <c r="C2" s="718"/>
      <c r="D2" s="718"/>
      <c r="E2" s="718"/>
      <c r="F2" s="718"/>
      <c r="G2" s="718"/>
      <c r="H2" s="718"/>
      <c r="I2" s="718"/>
      <c r="J2" s="718" t="s">
        <v>643</v>
      </c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</row>
    <row r="3" spans="1:21" ht="15.95" customHeight="1" thickBot="1" x14ac:dyDescent="0.3">
      <c r="A3" s="55"/>
      <c r="B3" s="323"/>
      <c r="C3" s="323"/>
      <c r="D3" s="56"/>
      <c r="E3" s="56"/>
      <c r="F3" s="56"/>
      <c r="G3" s="56"/>
      <c r="H3" s="56"/>
      <c r="I3" s="16" t="s">
        <v>401</v>
      </c>
      <c r="J3" s="16"/>
      <c r="K3" s="18"/>
      <c r="L3" s="18"/>
      <c r="M3" s="56"/>
      <c r="N3" s="56"/>
      <c r="O3" s="56"/>
      <c r="P3" s="56"/>
      <c r="Q3" s="56"/>
      <c r="R3" s="56"/>
      <c r="S3" s="56"/>
      <c r="T3" s="56"/>
      <c r="U3" s="16" t="s">
        <v>11</v>
      </c>
    </row>
    <row r="4" spans="1:21" ht="32.1" customHeight="1" x14ac:dyDescent="0.25">
      <c r="A4" s="254" t="s">
        <v>145</v>
      </c>
      <c r="B4" s="303" t="s">
        <v>210</v>
      </c>
      <c r="C4" s="325" t="s">
        <v>415</v>
      </c>
      <c r="D4" s="155" t="s">
        <v>211</v>
      </c>
      <c r="E4" s="155" t="s">
        <v>43</v>
      </c>
      <c r="F4" s="155" t="s">
        <v>44</v>
      </c>
      <c r="G4" s="155" t="s">
        <v>45</v>
      </c>
      <c r="H4" s="155" t="s">
        <v>46</v>
      </c>
      <c r="I4" s="154" t="s">
        <v>47</v>
      </c>
      <c r="J4" s="155" t="s">
        <v>48</v>
      </c>
      <c r="K4" s="155" t="s">
        <v>49</v>
      </c>
      <c r="L4" s="154" t="s">
        <v>50</v>
      </c>
      <c r="M4" s="155" t="s">
        <v>51</v>
      </c>
      <c r="N4" s="155" t="s">
        <v>52</v>
      </c>
      <c r="O4" s="155" t="s">
        <v>53</v>
      </c>
      <c r="P4" s="155" t="s">
        <v>54</v>
      </c>
      <c r="Q4" s="155" t="s">
        <v>55</v>
      </c>
      <c r="R4" s="155" t="s">
        <v>56</v>
      </c>
      <c r="S4" s="155" t="s">
        <v>57</v>
      </c>
      <c r="T4" s="155" t="s">
        <v>58</v>
      </c>
      <c r="U4" s="302" t="s">
        <v>441</v>
      </c>
    </row>
    <row r="5" spans="1:21" ht="31.5" customHeight="1" thickBot="1" x14ac:dyDescent="0.3">
      <c r="A5" s="550" t="s">
        <v>789</v>
      </c>
      <c r="B5" s="156" t="s">
        <v>784</v>
      </c>
      <c r="C5" s="165" t="s">
        <v>439</v>
      </c>
      <c r="D5" s="58" t="s">
        <v>438</v>
      </c>
      <c r="E5" s="58" t="s">
        <v>437</v>
      </c>
      <c r="F5" s="300" t="s">
        <v>68</v>
      </c>
      <c r="G5" s="300" t="s">
        <v>436</v>
      </c>
      <c r="H5" s="300" t="s">
        <v>70</v>
      </c>
      <c r="I5" s="301" t="s">
        <v>71</v>
      </c>
      <c r="J5" s="300" t="s">
        <v>72</v>
      </c>
      <c r="K5" s="300" t="s">
        <v>73</v>
      </c>
      <c r="L5" s="301" t="s">
        <v>74</v>
      </c>
      <c r="M5" s="300" t="s">
        <v>75</v>
      </c>
      <c r="N5" s="300" t="s">
        <v>76</v>
      </c>
      <c r="O5" s="300" t="s">
        <v>435</v>
      </c>
      <c r="P5" s="300" t="s">
        <v>78</v>
      </c>
      <c r="Q5" s="300" t="s">
        <v>79</v>
      </c>
      <c r="R5" s="300" t="s">
        <v>80</v>
      </c>
      <c r="S5" s="300" t="s">
        <v>81</v>
      </c>
      <c r="T5" s="300" t="s">
        <v>82</v>
      </c>
      <c r="U5" s="299" t="s">
        <v>434</v>
      </c>
    </row>
    <row r="6" spans="1:21" ht="17.100000000000001" customHeight="1" x14ac:dyDescent="0.25">
      <c r="A6" s="717" t="s">
        <v>554</v>
      </c>
      <c r="B6" s="818" t="s">
        <v>154</v>
      </c>
      <c r="C6" s="502" t="s">
        <v>404</v>
      </c>
      <c r="D6" s="18">
        <v>28597</v>
      </c>
      <c r="E6" s="18">
        <v>2228</v>
      </c>
      <c r="F6" s="18">
        <v>2777</v>
      </c>
      <c r="G6" s="18">
        <v>3271</v>
      </c>
      <c r="H6" s="18">
        <v>3471</v>
      </c>
      <c r="I6" s="18">
        <v>2543</v>
      </c>
      <c r="J6" s="18">
        <v>2513</v>
      </c>
      <c r="K6" s="18">
        <v>2324</v>
      </c>
      <c r="L6" s="18">
        <v>2037</v>
      </c>
      <c r="M6" s="18">
        <v>1995</v>
      </c>
      <c r="N6" s="18">
        <v>1868</v>
      </c>
      <c r="O6" s="18">
        <v>1575</v>
      </c>
      <c r="P6" s="18">
        <v>956</v>
      </c>
      <c r="Q6" s="18">
        <v>474</v>
      </c>
      <c r="R6" s="18">
        <v>240</v>
      </c>
      <c r="S6" s="18">
        <v>182</v>
      </c>
      <c r="T6" s="18">
        <v>90</v>
      </c>
      <c r="U6" s="62">
        <v>53</v>
      </c>
    </row>
    <row r="7" spans="1:21" ht="17.100000000000001" customHeight="1" x14ac:dyDescent="0.25">
      <c r="A7" s="715"/>
      <c r="B7" s="813"/>
      <c r="C7" s="503" t="s">
        <v>403</v>
      </c>
      <c r="D7" s="18">
        <v>16087</v>
      </c>
      <c r="E7" s="18">
        <v>1172</v>
      </c>
      <c r="F7" s="18">
        <v>1433</v>
      </c>
      <c r="G7" s="18">
        <v>1678</v>
      </c>
      <c r="H7" s="18">
        <v>1998</v>
      </c>
      <c r="I7" s="18">
        <v>1413</v>
      </c>
      <c r="J7" s="18">
        <v>1454</v>
      </c>
      <c r="K7" s="18">
        <v>1307</v>
      </c>
      <c r="L7" s="18">
        <v>1120</v>
      </c>
      <c r="M7" s="18">
        <v>1173</v>
      </c>
      <c r="N7" s="18">
        <v>1159</v>
      </c>
      <c r="O7" s="18">
        <v>980</v>
      </c>
      <c r="P7" s="18">
        <v>622</v>
      </c>
      <c r="Q7" s="18">
        <v>312</v>
      </c>
      <c r="R7" s="18">
        <v>126</v>
      </c>
      <c r="S7" s="18">
        <v>86</v>
      </c>
      <c r="T7" s="18">
        <v>34</v>
      </c>
      <c r="U7" s="62">
        <v>20</v>
      </c>
    </row>
    <row r="8" spans="1:21" ht="17.100000000000001" customHeight="1" x14ac:dyDescent="0.25">
      <c r="A8" s="715"/>
      <c r="B8" s="813"/>
      <c r="C8" s="503" t="s">
        <v>402</v>
      </c>
      <c r="D8" s="18">
        <v>12510</v>
      </c>
      <c r="E8" s="18">
        <v>1056</v>
      </c>
      <c r="F8" s="18">
        <v>1344</v>
      </c>
      <c r="G8" s="18">
        <v>1593</v>
      </c>
      <c r="H8" s="18">
        <v>1473</v>
      </c>
      <c r="I8" s="18">
        <v>1130</v>
      </c>
      <c r="J8" s="18">
        <v>1059</v>
      </c>
      <c r="K8" s="18">
        <v>1017</v>
      </c>
      <c r="L8" s="18">
        <v>917</v>
      </c>
      <c r="M8" s="18">
        <v>822</v>
      </c>
      <c r="N8" s="18">
        <v>709</v>
      </c>
      <c r="O8" s="18">
        <v>595</v>
      </c>
      <c r="P8" s="18">
        <v>334</v>
      </c>
      <c r="Q8" s="18">
        <v>162</v>
      </c>
      <c r="R8" s="18">
        <v>114</v>
      </c>
      <c r="S8" s="18">
        <v>96</v>
      </c>
      <c r="T8" s="18">
        <v>56</v>
      </c>
      <c r="U8" s="62">
        <v>33</v>
      </c>
    </row>
    <row r="9" spans="1:21" ht="17.100000000000001" customHeight="1" x14ac:dyDescent="0.25">
      <c r="A9" s="715"/>
      <c r="B9" s="813" t="s">
        <v>761</v>
      </c>
      <c r="C9" s="503" t="s">
        <v>404</v>
      </c>
      <c r="D9" s="18">
        <v>30724</v>
      </c>
      <c r="E9" s="18">
        <v>1987</v>
      </c>
      <c r="F9" s="18">
        <v>2603</v>
      </c>
      <c r="G9" s="18">
        <v>3121</v>
      </c>
      <c r="H9" s="18">
        <v>3286</v>
      </c>
      <c r="I9" s="18">
        <v>2489</v>
      </c>
      <c r="J9" s="18">
        <v>2769</v>
      </c>
      <c r="K9" s="18">
        <v>2692</v>
      </c>
      <c r="L9" s="18">
        <v>2576</v>
      </c>
      <c r="M9" s="18">
        <v>2397</v>
      </c>
      <c r="N9" s="18">
        <v>2303</v>
      </c>
      <c r="O9" s="18">
        <v>1673</v>
      </c>
      <c r="P9" s="18">
        <v>1305</v>
      </c>
      <c r="Q9" s="18">
        <v>683</v>
      </c>
      <c r="R9" s="18">
        <v>334</v>
      </c>
      <c r="S9" s="18">
        <v>235</v>
      </c>
      <c r="T9" s="18">
        <v>167</v>
      </c>
      <c r="U9" s="62">
        <v>104</v>
      </c>
    </row>
    <row r="10" spans="1:21" ht="17.100000000000001" customHeight="1" x14ac:dyDescent="0.25">
      <c r="A10" s="715"/>
      <c r="B10" s="813"/>
      <c r="C10" s="503" t="s">
        <v>403</v>
      </c>
      <c r="D10" s="18">
        <v>16428</v>
      </c>
      <c r="E10" s="18">
        <v>1032</v>
      </c>
      <c r="F10" s="18">
        <v>1339</v>
      </c>
      <c r="G10" s="18">
        <v>1646</v>
      </c>
      <c r="H10" s="18">
        <v>1794</v>
      </c>
      <c r="I10" s="18">
        <v>1386</v>
      </c>
      <c r="J10" s="18">
        <v>1544</v>
      </c>
      <c r="K10" s="18">
        <v>1433</v>
      </c>
      <c r="L10" s="18">
        <v>1352</v>
      </c>
      <c r="M10" s="18">
        <v>1336</v>
      </c>
      <c r="N10" s="18">
        <v>1346</v>
      </c>
      <c r="O10" s="18">
        <v>945</v>
      </c>
      <c r="P10" s="18">
        <v>655</v>
      </c>
      <c r="Q10" s="18">
        <v>313</v>
      </c>
      <c r="R10" s="18">
        <v>136</v>
      </c>
      <c r="S10" s="18">
        <v>79</v>
      </c>
      <c r="T10" s="18">
        <v>55</v>
      </c>
      <c r="U10" s="62">
        <v>37</v>
      </c>
    </row>
    <row r="11" spans="1:21" ht="17.100000000000001" customHeight="1" x14ac:dyDescent="0.25">
      <c r="A11" s="715"/>
      <c r="B11" s="813"/>
      <c r="C11" s="503" t="s">
        <v>402</v>
      </c>
      <c r="D11" s="18">
        <v>14296</v>
      </c>
      <c r="E11" s="18">
        <v>955</v>
      </c>
      <c r="F11" s="18">
        <v>1264</v>
      </c>
      <c r="G11" s="18">
        <v>1475</v>
      </c>
      <c r="H11" s="18">
        <v>1492</v>
      </c>
      <c r="I11" s="18">
        <v>1103</v>
      </c>
      <c r="J11" s="18">
        <v>1225</v>
      </c>
      <c r="K11" s="18">
        <v>1259</v>
      </c>
      <c r="L11" s="18">
        <v>1224</v>
      </c>
      <c r="M11" s="18">
        <v>1061</v>
      </c>
      <c r="N11" s="18">
        <v>957</v>
      </c>
      <c r="O11" s="18">
        <v>728</v>
      </c>
      <c r="P11" s="18">
        <v>650</v>
      </c>
      <c r="Q11" s="18">
        <v>370</v>
      </c>
      <c r="R11" s="18">
        <v>198</v>
      </c>
      <c r="S11" s="18">
        <v>156</v>
      </c>
      <c r="T11" s="18">
        <v>112</v>
      </c>
      <c r="U11" s="62">
        <v>67</v>
      </c>
    </row>
    <row r="12" spans="1:21" ht="17.100000000000001" customHeight="1" x14ac:dyDescent="0.25">
      <c r="A12" s="715" t="s">
        <v>762</v>
      </c>
      <c r="B12" s="813" t="s">
        <v>763</v>
      </c>
      <c r="C12" s="503" t="s">
        <v>404</v>
      </c>
      <c r="D12" s="6">
        <v>29410</v>
      </c>
      <c r="E12" s="6">
        <v>2254</v>
      </c>
      <c r="F12" s="6">
        <v>2771</v>
      </c>
      <c r="G12" s="6">
        <v>3174</v>
      </c>
      <c r="H12" s="6">
        <v>3602</v>
      </c>
      <c r="I12" s="6">
        <v>2758</v>
      </c>
      <c r="J12" s="6">
        <v>2511</v>
      </c>
      <c r="K12" s="6">
        <v>2446</v>
      </c>
      <c r="L12" s="6">
        <v>2101</v>
      </c>
      <c r="M12" s="6">
        <v>2064</v>
      </c>
      <c r="N12" s="6">
        <v>1831</v>
      </c>
      <c r="O12" s="6">
        <v>1668</v>
      </c>
      <c r="P12" s="6">
        <v>1091</v>
      </c>
      <c r="Q12" s="6">
        <v>542</v>
      </c>
      <c r="R12" s="6">
        <v>258</v>
      </c>
      <c r="S12" s="6">
        <v>181</v>
      </c>
      <c r="T12" s="6">
        <v>103</v>
      </c>
      <c r="U12" s="6">
        <v>55</v>
      </c>
    </row>
    <row r="13" spans="1:21" ht="17.100000000000001" customHeight="1" x14ac:dyDescent="0.25">
      <c r="A13" s="715"/>
      <c r="B13" s="813"/>
      <c r="C13" s="503" t="s">
        <v>403</v>
      </c>
      <c r="D13" s="6">
        <v>16574</v>
      </c>
      <c r="E13" s="6">
        <v>1202</v>
      </c>
      <c r="F13" s="6">
        <v>1446</v>
      </c>
      <c r="G13" s="6">
        <v>1616</v>
      </c>
      <c r="H13" s="6">
        <v>2036</v>
      </c>
      <c r="I13" s="6">
        <v>1547</v>
      </c>
      <c r="J13" s="6">
        <v>1436</v>
      </c>
      <c r="K13" s="6">
        <v>1401</v>
      </c>
      <c r="L13" s="6">
        <v>1152</v>
      </c>
      <c r="M13" s="6">
        <v>1206</v>
      </c>
      <c r="N13" s="6">
        <v>1142</v>
      </c>
      <c r="O13" s="6">
        <v>1051</v>
      </c>
      <c r="P13" s="6">
        <v>690</v>
      </c>
      <c r="Q13" s="6">
        <v>349</v>
      </c>
      <c r="R13" s="6">
        <v>148</v>
      </c>
      <c r="S13" s="6">
        <v>87</v>
      </c>
      <c r="T13" s="6">
        <v>41</v>
      </c>
      <c r="U13" s="6">
        <v>24</v>
      </c>
    </row>
    <row r="14" spans="1:21" ht="17.100000000000001" customHeight="1" x14ac:dyDescent="0.25">
      <c r="A14" s="715"/>
      <c r="B14" s="813"/>
      <c r="C14" s="503" t="s">
        <v>402</v>
      </c>
      <c r="D14" s="6">
        <v>12836</v>
      </c>
      <c r="E14" s="6">
        <v>1052</v>
      </c>
      <c r="F14" s="6">
        <v>1325</v>
      </c>
      <c r="G14" s="6">
        <v>1558</v>
      </c>
      <c r="H14" s="6">
        <v>1566</v>
      </c>
      <c r="I14" s="6">
        <v>1211</v>
      </c>
      <c r="J14" s="6">
        <v>1075</v>
      </c>
      <c r="K14" s="6">
        <v>1045</v>
      </c>
      <c r="L14" s="6">
        <v>949</v>
      </c>
      <c r="M14" s="6">
        <v>858</v>
      </c>
      <c r="N14" s="6">
        <v>689</v>
      </c>
      <c r="O14" s="6">
        <v>617</v>
      </c>
      <c r="P14" s="6">
        <v>401</v>
      </c>
      <c r="Q14" s="6">
        <v>193</v>
      </c>
      <c r="R14" s="6">
        <v>110</v>
      </c>
      <c r="S14" s="6">
        <v>94</v>
      </c>
      <c r="T14" s="6">
        <v>62</v>
      </c>
      <c r="U14" s="6">
        <v>31</v>
      </c>
    </row>
    <row r="15" spans="1:21" ht="17.100000000000001" customHeight="1" x14ac:dyDescent="0.25">
      <c r="A15" s="715"/>
      <c r="B15" s="813" t="s">
        <v>761</v>
      </c>
      <c r="C15" s="503" t="s">
        <v>404</v>
      </c>
      <c r="D15" s="6">
        <v>31634</v>
      </c>
      <c r="E15" s="6">
        <v>2016</v>
      </c>
      <c r="F15" s="6">
        <v>2536</v>
      </c>
      <c r="G15" s="6">
        <v>3092</v>
      </c>
      <c r="H15" s="6">
        <v>3393</v>
      </c>
      <c r="I15" s="6">
        <v>2723</v>
      </c>
      <c r="J15" s="6">
        <v>2689</v>
      </c>
      <c r="K15" s="6">
        <v>2805</v>
      </c>
      <c r="L15" s="6">
        <v>2612</v>
      </c>
      <c r="M15" s="6">
        <v>2539</v>
      </c>
      <c r="N15" s="6">
        <v>2320</v>
      </c>
      <c r="O15" s="6">
        <v>1796</v>
      </c>
      <c r="P15" s="6">
        <v>1411</v>
      </c>
      <c r="Q15" s="6">
        <v>819</v>
      </c>
      <c r="R15" s="6">
        <v>347</v>
      </c>
      <c r="S15" s="6">
        <v>253</v>
      </c>
      <c r="T15" s="6">
        <v>174</v>
      </c>
      <c r="U15" s="6">
        <v>109</v>
      </c>
    </row>
    <row r="16" spans="1:21" ht="17.100000000000001" customHeight="1" x14ac:dyDescent="0.25">
      <c r="A16" s="715"/>
      <c r="B16" s="813"/>
      <c r="C16" s="503" t="s">
        <v>403</v>
      </c>
      <c r="D16" s="6">
        <v>16965</v>
      </c>
      <c r="E16" s="6">
        <v>1054</v>
      </c>
      <c r="F16" s="6">
        <v>1295</v>
      </c>
      <c r="G16" s="6">
        <v>1638</v>
      </c>
      <c r="H16" s="6">
        <v>1842</v>
      </c>
      <c r="I16" s="6">
        <v>1517</v>
      </c>
      <c r="J16" s="6">
        <v>1501</v>
      </c>
      <c r="K16" s="6">
        <v>1500</v>
      </c>
      <c r="L16" s="6">
        <v>1398</v>
      </c>
      <c r="M16" s="6">
        <v>1384</v>
      </c>
      <c r="N16" s="6">
        <v>1363</v>
      </c>
      <c r="O16" s="6">
        <v>1040</v>
      </c>
      <c r="P16" s="6">
        <v>716</v>
      </c>
      <c r="Q16" s="6">
        <v>382</v>
      </c>
      <c r="R16" s="6">
        <v>144</v>
      </c>
      <c r="S16" s="6">
        <v>92</v>
      </c>
      <c r="T16" s="6">
        <v>60</v>
      </c>
      <c r="U16" s="6">
        <v>39</v>
      </c>
    </row>
    <row r="17" spans="1:23" ht="17.100000000000001" customHeight="1" x14ac:dyDescent="0.25">
      <c r="A17" s="715"/>
      <c r="B17" s="813"/>
      <c r="C17" s="503" t="s">
        <v>402</v>
      </c>
      <c r="D17" s="6">
        <v>14669</v>
      </c>
      <c r="E17" s="6">
        <v>962</v>
      </c>
      <c r="F17" s="6">
        <v>1241</v>
      </c>
      <c r="G17" s="6">
        <v>1454</v>
      </c>
      <c r="H17" s="6">
        <v>1551</v>
      </c>
      <c r="I17" s="6">
        <v>1206</v>
      </c>
      <c r="J17" s="6">
        <v>1188</v>
      </c>
      <c r="K17" s="6">
        <v>1305</v>
      </c>
      <c r="L17" s="6">
        <v>1214</v>
      </c>
      <c r="M17" s="6">
        <v>1155</v>
      </c>
      <c r="N17" s="6">
        <v>957</v>
      </c>
      <c r="O17" s="6">
        <v>756</v>
      </c>
      <c r="P17" s="6">
        <v>695</v>
      </c>
      <c r="Q17" s="6">
        <v>437</v>
      </c>
      <c r="R17" s="6">
        <v>203</v>
      </c>
      <c r="S17" s="6">
        <v>161</v>
      </c>
      <c r="T17" s="6">
        <v>114</v>
      </c>
      <c r="U17" s="6">
        <v>70</v>
      </c>
    </row>
    <row r="18" spans="1:23" ht="17.100000000000001" customHeight="1" x14ac:dyDescent="0.25">
      <c r="A18" s="715" t="s">
        <v>555</v>
      </c>
      <c r="B18" s="813" t="s">
        <v>154</v>
      </c>
      <c r="C18" s="503" t="s">
        <v>404</v>
      </c>
      <c r="D18" s="3">
        <v>30226</v>
      </c>
      <c r="E18" s="3">
        <v>2300</v>
      </c>
      <c r="F18" s="3">
        <v>2769</v>
      </c>
      <c r="G18" s="3">
        <v>3124</v>
      </c>
      <c r="H18" s="3">
        <v>3629</v>
      </c>
      <c r="I18" s="3">
        <v>2992</v>
      </c>
      <c r="J18" s="3">
        <v>2476</v>
      </c>
      <c r="K18" s="3">
        <v>2566</v>
      </c>
      <c r="L18" s="3">
        <v>2216</v>
      </c>
      <c r="M18" s="3">
        <v>2052</v>
      </c>
      <c r="N18" s="3">
        <v>1914</v>
      </c>
      <c r="O18" s="3">
        <v>1708</v>
      </c>
      <c r="P18" s="3">
        <v>1227</v>
      </c>
      <c r="Q18" s="3">
        <v>606</v>
      </c>
      <c r="R18" s="3">
        <v>290</v>
      </c>
      <c r="S18" s="3">
        <v>186</v>
      </c>
      <c r="T18" s="3">
        <v>108</v>
      </c>
      <c r="U18" s="3">
        <v>63</v>
      </c>
    </row>
    <row r="19" spans="1:23" ht="17.100000000000001" customHeight="1" x14ac:dyDescent="0.25">
      <c r="A19" s="715"/>
      <c r="B19" s="813"/>
      <c r="C19" s="503" t="s">
        <v>403</v>
      </c>
      <c r="D19" s="3">
        <v>17031</v>
      </c>
      <c r="E19" s="3">
        <v>1239</v>
      </c>
      <c r="F19" s="3">
        <v>1419</v>
      </c>
      <c r="G19" s="3">
        <v>1598</v>
      </c>
      <c r="H19" s="3">
        <v>1980</v>
      </c>
      <c r="I19" s="3">
        <v>1707</v>
      </c>
      <c r="J19" s="3">
        <v>1415</v>
      </c>
      <c r="K19" s="3">
        <v>1490</v>
      </c>
      <c r="L19" s="3">
        <v>1241</v>
      </c>
      <c r="M19" s="3">
        <v>1175</v>
      </c>
      <c r="N19" s="3">
        <v>1178</v>
      </c>
      <c r="O19" s="3">
        <v>1082</v>
      </c>
      <c r="P19" s="3">
        <v>776</v>
      </c>
      <c r="Q19" s="3">
        <v>400</v>
      </c>
      <c r="R19" s="3">
        <v>175</v>
      </c>
      <c r="S19" s="3">
        <v>85</v>
      </c>
      <c r="T19" s="3">
        <v>45</v>
      </c>
      <c r="U19" s="3">
        <v>26</v>
      </c>
    </row>
    <row r="20" spans="1:23" ht="17.100000000000001" customHeight="1" x14ac:dyDescent="0.25">
      <c r="A20" s="715"/>
      <c r="B20" s="813"/>
      <c r="C20" s="503" t="s">
        <v>402</v>
      </c>
      <c r="D20" s="3">
        <v>13195</v>
      </c>
      <c r="E20" s="3">
        <v>1061</v>
      </c>
      <c r="F20" s="3">
        <v>1350</v>
      </c>
      <c r="G20" s="3">
        <v>1526</v>
      </c>
      <c r="H20" s="3">
        <v>1649</v>
      </c>
      <c r="I20" s="3">
        <v>1285</v>
      </c>
      <c r="J20" s="3">
        <v>1061</v>
      </c>
      <c r="K20" s="3">
        <v>1076</v>
      </c>
      <c r="L20" s="3">
        <v>975</v>
      </c>
      <c r="M20" s="3">
        <v>877</v>
      </c>
      <c r="N20" s="3">
        <v>736</v>
      </c>
      <c r="O20" s="3">
        <v>626</v>
      </c>
      <c r="P20" s="3">
        <v>451</v>
      </c>
      <c r="Q20" s="3">
        <v>206</v>
      </c>
      <c r="R20" s="3">
        <v>115</v>
      </c>
      <c r="S20" s="3">
        <v>101</v>
      </c>
      <c r="T20" s="3">
        <v>63</v>
      </c>
      <c r="U20" s="3">
        <v>37</v>
      </c>
    </row>
    <row r="21" spans="1:23" ht="17.100000000000001" customHeight="1" x14ac:dyDescent="0.25">
      <c r="A21" s="715"/>
      <c r="B21" s="813" t="s">
        <v>155</v>
      </c>
      <c r="C21" s="503" t="s">
        <v>404</v>
      </c>
      <c r="D21" s="6">
        <v>32592</v>
      </c>
      <c r="E21" s="6">
        <v>2095</v>
      </c>
      <c r="F21" s="6">
        <v>2543</v>
      </c>
      <c r="G21" s="6">
        <v>3045</v>
      </c>
      <c r="H21" s="6">
        <v>3475</v>
      </c>
      <c r="I21" s="6">
        <v>2896</v>
      </c>
      <c r="J21" s="6">
        <v>2618</v>
      </c>
      <c r="K21" s="6">
        <v>2952</v>
      </c>
      <c r="L21" s="6">
        <v>2645</v>
      </c>
      <c r="M21" s="6">
        <v>2606</v>
      </c>
      <c r="N21" s="6">
        <v>2362</v>
      </c>
      <c r="O21" s="6">
        <v>1943</v>
      </c>
      <c r="P21" s="6">
        <v>1477</v>
      </c>
      <c r="Q21" s="6">
        <v>968</v>
      </c>
      <c r="R21" s="6">
        <v>402</v>
      </c>
      <c r="S21" s="6">
        <v>280</v>
      </c>
      <c r="T21" s="6">
        <v>176</v>
      </c>
      <c r="U21" s="6">
        <v>109</v>
      </c>
    </row>
    <row r="22" spans="1:23" ht="17.100000000000001" customHeight="1" x14ac:dyDescent="0.25">
      <c r="A22" s="715"/>
      <c r="B22" s="813"/>
      <c r="C22" s="503" t="s">
        <v>403</v>
      </c>
      <c r="D22" s="6">
        <v>17472</v>
      </c>
      <c r="E22" s="6">
        <v>1088</v>
      </c>
      <c r="F22" s="6">
        <v>1296</v>
      </c>
      <c r="G22" s="6">
        <v>1609</v>
      </c>
      <c r="H22" s="6">
        <v>1852</v>
      </c>
      <c r="I22" s="6">
        <v>1629</v>
      </c>
      <c r="J22" s="6">
        <v>1456</v>
      </c>
      <c r="K22" s="6">
        <v>1629</v>
      </c>
      <c r="L22" s="6">
        <v>1413</v>
      </c>
      <c r="M22" s="6">
        <v>1383</v>
      </c>
      <c r="N22" s="6">
        <v>1385</v>
      </c>
      <c r="O22" s="6">
        <v>1114</v>
      </c>
      <c r="P22" s="6">
        <v>777</v>
      </c>
      <c r="Q22" s="6">
        <v>453</v>
      </c>
      <c r="R22" s="6">
        <v>191</v>
      </c>
      <c r="S22" s="6">
        <v>95</v>
      </c>
      <c r="T22" s="6">
        <v>65</v>
      </c>
      <c r="U22" s="6">
        <v>37</v>
      </c>
    </row>
    <row r="23" spans="1:23" ht="17.100000000000001" customHeight="1" x14ac:dyDescent="0.25">
      <c r="A23" s="715"/>
      <c r="B23" s="813"/>
      <c r="C23" s="503" t="s">
        <v>402</v>
      </c>
      <c r="D23" s="6">
        <v>15120</v>
      </c>
      <c r="E23" s="6">
        <v>1007</v>
      </c>
      <c r="F23" s="6">
        <v>1247</v>
      </c>
      <c r="G23" s="6">
        <v>1436</v>
      </c>
      <c r="H23" s="6">
        <v>1623</v>
      </c>
      <c r="I23" s="6">
        <v>1267</v>
      </c>
      <c r="J23" s="6">
        <v>1162</v>
      </c>
      <c r="K23" s="6">
        <v>1323</v>
      </c>
      <c r="L23" s="6">
        <v>1232</v>
      </c>
      <c r="M23" s="6">
        <v>1223</v>
      </c>
      <c r="N23" s="6">
        <v>977</v>
      </c>
      <c r="O23" s="6">
        <v>829</v>
      </c>
      <c r="P23" s="6">
        <v>700</v>
      </c>
      <c r="Q23" s="6">
        <v>515</v>
      </c>
      <c r="R23" s="6">
        <v>211</v>
      </c>
      <c r="S23" s="6">
        <v>185</v>
      </c>
      <c r="T23" s="6">
        <v>111</v>
      </c>
      <c r="U23" s="6">
        <v>72</v>
      </c>
    </row>
    <row r="24" spans="1:23" ht="17.100000000000001" customHeight="1" x14ac:dyDescent="0.25">
      <c r="A24" s="715" t="s">
        <v>556</v>
      </c>
      <c r="B24" s="813" t="s">
        <v>154</v>
      </c>
      <c r="C24" s="503" t="s">
        <v>404</v>
      </c>
      <c r="D24" s="3">
        <v>30886</v>
      </c>
      <c r="E24" s="3">
        <v>2262</v>
      </c>
      <c r="F24" s="3">
        <v>2781</v>
      </c>
      <c r="G24" s="3">
        <v>3138</v>
      </c>
      <c r="H24" s="3">
        <v>3596</v>
      </c>
      <c r="I24" s="3">
        <v>3182</v>
      </c>
      <c r="J24" s="3">
        <v>2473</v>
      </c>
      <c r="K24" s="3">
        <v>2674</v>
      </c>
      <c r="L24" s="3">
        <v>2317</v>
      </c>
      <c r="M24" s="3">
        <v>2051</v>
      </c>
      <c r="N24" s="3">
        <v>1949</v>
      </c>
      <c r="O24" s="3">
        <v>1738</v>
      </c>
      <c r="P24" s="3">
        <v>1341</v>
      </c>
      <c r="Q24" s="3">
        <v>679</v>
      </c>
      <c r="R24" s="3">
        <v>328</v>
      </c>
      <c r="S24" s="3">
        <v>184</v>
      </c>
      <c r="T24" s="3">
        <v>125</v>
      </c>
      <c r="U24" s="3">
        <v>68</v>
      </c>
    </row>
    <row r="25" spans="1:23" ht="17.100000000000001" customHeight="1" x14ac:dyDescent="0.25">
      <c r="A25" s="715"/>
      <c r="B25" s="813"/>
      <c r="C25" s="503" t="s">
        <v>403</v>
      </c>
      <c r="D25" s="3">
        <v>17421</v>
      </c>
      <c r="E25" s="3">
        <v>1204</v>
      </c>
      <c r="F25" s="3">
        <v>1427</v>
      </c>
      <c r="G25" s="3">
        <v>1633</v>
      </c>
      <c r="H25" s="3">
        <v>1938</v>
      </c>
      <c r="I25" s="3">
        <v>1817</v>
      </c>
      <c r="J25" s="3">
        <v>1428</v>
      </c>
      <c r="K25" s="3">
        <v>1561</v>
      </c>
      <c r="L25" s="3">
        <v>1315</v>
      </c>
      <c r="M25" s="3">
        <v>1146</v>
      </c>
      <c r="N25" s="3">
        <v>1190</v>
      </c>
      <c r="O25" s="3">
        <v>1088</v>
      </c>
      <c r="P25" s="3">
        <v>846</v>
      </c>
      <c r="Q25" s="3">
        <v>448</v>
      </c>
      <c r="R25" s="3">
        <v>206</v>
      </c>
      <c r="S25" s="3">
        <v>84</v>
      </c>
      <c r="T25" s="3">
        <v>62</v>
      </c>
      <c r="U25" s="3">
        <v>28</v>
      </c>
    </row>
    <row r="26" spans="1:23" ht="17.100000000000001" customHeight="1" x14ac:dyDescent="0.25">
      <c r="A26" s="715"/>
      <c r="B26" s="813"/>
      <c r="C26" s="503" t="s">
        <v>402</v>
      </c>
      <c r="D26" s="3">
        <v>13465</v>
      </c>
      <c r="E26" s="3">
        <v>1058</v>
      </c>
      <c r="F26" s="3">
        <v>1354</v>
      </c>
      <c r="G26" s="3">
        <v>1505</v>
      </c>
      <c r="H26" s="3">
        <v>1658</v>
      </c>
      <c r="I26" s="3">
        <v>1365</v>
      </c>
      <c r="J26" s="3">
        <v>1045</v>
      </c>
      <c r="K26" s="3">
        <v>1113</v>
      </c>
      <c r="L26" s="3">
        <v>1002</v>
      </c>
      <c r="M26" s="3">
        <v>905</v>
      </c>
      <c r="N26" s="3">
        <v>759</v>
      </c>
      <c r="O26" s="3">
        <v>650</v>
      </c>
      <c r="P26" s="3">
        <v>495</v>
      </c>
      <c r="Q26" s="3">
        <v>231</v>
      </c>
      <c r="R26" s="3">
        <v>122</v>
      </c>
      <c r="S26" s="3">
        <v>100</v>
      </c>
      <c r="T26" s="3">
        <v>63</v>
      </c>
      <c r="U26" s="3">
        <v>40</v>
      </c>
    </row>
    <row r="27" spans="1:23" s="36" customFormat="1" ht="17.100000000000001" customHeight="1" x14ac:dyDescent="0.25">
      <c r="A27" s="715"/>
      <c r="B27" s="813" t="s">
        <v>155</v>
      </c>
      <c r="C27" s="503" t="s">
        <v>404</v>
      </c>
      <c r="D27" s="6">
        <v>33326</v>
      </c>
      <c r="E27" s="6">
        <v>2095</v>
      </c>
      <c r="F27" s="6">
        <v>2592</v>
      </c>
      <c r="G27" s="6">
        <v>2950</v>
      </c>
      <c r="H27" s="6">
        <v>3444</v>
      </c>
      <c r="I27" s="6">
        <v>3058</v>
      </c>
      <c r="J27" s="6">
        <v>2598</v>
      </c>
      <c r="K27" s="6">
        <v>3081</v>
      </c>
      <c r="L27" s="6">
        <v>2680</v>
      </c>
      <c r="M27" s="6">
        <v>2617</v>
      </c>
      <c r="N27" s="6">
        <v>2441</v>
      </c>
      <c r="O27" s="6">
        <v>2068</v>
      </c>
      <c r="P27" s="6">
        <v>1587</v>
      </c>
      <c r="Q27" s="6">
        <v>1045</v>
      </c>
      <c r="R27" s="6">
        <v>463</v>
      </c>
      <c r="S27" s="6">
        <v>287</v>
      </c>
      <c r="T27" s="6">
        <v>196</v>
      </c>
      <c r="U27" s="6">
        <v>124</v>
      </c>
    </row>
    <row r="28" spans="1:23" s="36" customFormat="1" ht="17.100000000000001" customHeight="1" x14ac:dyDescent="0.25">
      <c r="A28" s="715"/>
      <c r="B28" s="813"/>
      <c r="C28" s="503" t="s">
        <v>403</v>
      </c>
      <c r="D28" s="6">
        <v>17898</v>
      </c>
      <c r="E28" s="6">
        <v>1089</v>
      </c>
      <c r="F28" s="6">
        <v>1345</v>
      </c>
      <c r="G28" s="6">
        <v>1558</v>
      </c>
      <c r="H28" s="6">
        <v>1798</v>
      </c>
      <c r="I28" s="6">
        <v>1694</v>
      </c>
      <c r="J28" s="6">
        <v>1447</v>
      </c>
      <c r="K28" s="6">
        <v>1716</v>
      </c>
      <c r="L28" s="6">
        <v>1440</v>
      </c>
      <c r="M28" s="6">
        <v>1416</v>
      </c>
      <c r="N28" s="6">
        <v>1392</v>
      </c>
      <c r="O28" s="6">
        <v>1196</v>
      </c>
      <c r="P28" s="6">
        <v>862</v>
      </c>
      <c r="Q28" s="6">
        <v>501</v>
      </c>
      <c r="R28" s="6">
        <v>225</v>
      </c>
      <c r="S28" s="6">
        <v>102</v>
      </c>
      <c r="T28" s="6">
        <v>77</v>
      </c>
      <c r="U28" s="6">
        <v>40</v>
      </c>
    </row>
    <row r="29" spans="1:23" s="36" customFormat="1" ht="17.100000000000001" customHeight="1" x14ac:dyDescent="0.25">
      <c r="A29" s="715"/>
      <c r="B29" s="813"/>
      <c r="C29" s="503" t="s">
        <v>764</v>
      </c>
      <c r="D29" s="6">
        <v>15428</v>
      </c>
      <c r="E29" s="6">
        <v>1006</v>
      </c>
      <c r="F29" s="6">
        <v>1247</v>
      </c>
      <c r="G29" s="6">
        <v>1392</v>
      </c>
      <c r="H29" s="6">
        <v>1646</v>
      </c>
      <c r="I29" s="6">
        <v>1364</v>
      </c>
      <c r="J29" s="6">
        <v>1151</v>
      </c>
      <c r="K29" s="6">
        <v>1365</v>
      </c>
      <c r="L29" s="6">
        <v>1240</v>
      </c>
      <c r="M29" s="6">
        <v>1201</v>
      </c>
      <c r="N29" s="6">
        <v>1049</v>
      </c>
      <c r="O29" s="6">
        <v>872</v>
      </c>
      <c r="P29" s="6">
        <v>725</v>
      </c>
      <c r="Q29" s="6">
        <v>544</v>
      </c>
      <c r="R29" s="6">
        <v>238</v>
      </c>
      <c r="S29" s="6">
        <v>185</v>
      </c>
      <c r="T29" s="6">
        <v>119</v>
      </c>
      <c r="U29" s="6">
        <v>84</v>
      </c>
    </row>
    <row r="30" spans="1:23" ht="17.100000000000001" customHeight="1" x14ac:dyDescent="0.25">
      <c r="A30" s="715" t="s">
        <v>469</v>
      </c>
      <c r="B30" s="813" t="s">
        <v>154</v>
      </c>
      <c r="C30" s="503" t="s">
        <v>404</v>
      </c>
      <c r="D30" s="3">
        <v>31457</v>
      </c>
      <c r="E30" s="3">
        <v>2310</v>
      </c>
      <c r="F30" s="3">
        <v>2771</v>
      </c>
      <c r="G30" s="3">
        <v>3150</v>
      </c>
      <c r="H30" s="3">
        <v>3524</v>
      </c>
      <c r="I30" s="3">
        <v>3345</v>
      </c>
      <c r="J30" s="3">
        <v>2537</v>
      </c>
      <c r="K30" s="3">
        <v>2682</v>
      </c>
      <c r="L30" s="3">
        <v>2394</v>
      </c>
      <c r="M30" s="3">
        <v>2055</v>
      </c>
      <c r="N30" s="3">
        <v>1942</v>
      </c>
      <c r="O30" s="3">
        <v>1765</v>
      </c>
      <c r="P30" s="3">
        <v>1423</v>
      </c>
      <c r="Q30" s="3">
        <v>795</v>
      </c>
      <c r="R30" s="3">
        <v>358</v>
      </c>
      <c r="S30" s="3">
        <v>195</v>
      </c>
      <c r="T30" s="3">
        <v>131</v>
      </c>
      <c r="U30" s="3">
        <v>80</v>
      </c>
      <c r="V30" s="36"/>
      <c r="W30" s="36"/>
    </row>
    <row r="31" spans="1:23" ht="17.100000000000001" customHeight="1" x14ac:dyDescent="0.25">
      <c r="A31" s="715"/>
      <c r="B31" s="813"/>
      <c r="C31" s="503" t="s">
        <v>403</v>
      </c>
      <c r="D31" s="3">
        <v>17726</v>
      </c>
      <c r="E31" s="3">
        <v>1214</v>
      </c>
      <c r="F31" s="3">
        <v>1441</v>
      </c>
      <c r="G31" s="3">
        <v>1635</v>
      </c>
      <c r="H31" s="3">
        <v>1870</v>
      </c>
      <c r="I31" s="3">
        <v>1914</v>
      </c>
      <c r="J31" s="3">
        <v>1472</v>
      </c>
      <c r="K31" s="3">
        <v>1532</v>
      </c>
      <c r="L31" s="3">
        <v>1376</v>
      </c>
      <c r="M31" s="3">
        <v>1161</v>
      </c>
      <c r="N31" s="3">
        <v>1158</v>
      </c>
      <c r="O31" s="3">
        <v>1111</v>
      </c>
      <c r="P31" s="3">
        <v>883</v>
      </c>
      <c r="Q31" s="3">
        <v>527</v>
      </c>
      <c r="R31" s="3">
        <v>239</v>
      </c>
      <c r="S31" s="3">
        <v>97</v>
      </c>
      <c r="T31" s="3">
        <v>64</v>
      </c>
      <c r="U31" s="3">
        <v>32</v>
      </c>
      <c r="V31" s="36"/>
      <c r="W31" s="36"/>
    </row>
    <row r="32" spans="1:23" s="36" customFormat="1" ht="17.100000000000001" customHeight="1" x14ac:dyDescent="0.25">
      <c r="A32" s="715"/>
      <c r="B32" s="813"/>
      <c r="C32" s="503" t="s">
        <v>402</v>
      </c>
      <c r="D32" s="3">
        <v>13731</v>
      </c>
      <c r="E32" s="3">
        <v>1096</v>
      </c>
      <c r="F32" s="3">
        <v>1330</v>
      </c>
      <c r="G32" s="3">
        <v>1515</v>
      </c>
      <c r="H32" s="3">
        <v>1654</v>
      </c>
      <c r="I32" s="3">
        <v>1431</v>
      </c>
      <c r="J32" s="3">
        <v>1065</v>
      </c>
      <c r="K32" s="3">
        <v>1150</v>
      </c>
      <c r="L32" s="3">
        <v>1018</v>
      </c>
      <c r="M32" s="3">
        <v>894</v>
      </c>
      <c r="N32" s="3">
        <v>784</v>
      </c>
      <c r="O32" s="3">
        <v>654</v>
      </c>
      <c r="P32" s="3">
        <v>540</v>
      </c>
      <c r="Q32" s="3">
        <v>268</v>
      </c>
      <c r="R32" s="3">
        <v>119</v>
      </c>
      <c r="S32" s="3">
        <v>98</v>
      </c>
      <c r="T32" s="3">
        <v>67</v>
      </c>
      <c r="U32" s="3">
        <v>48</v>
      </c>
    </row>
    <row r="33" spans="1:21" ht="17.100000000000001" customHeight="1" x14ac:dyDescent="0.25">
      <c r="A33" s="715"/>
      <c r="B33" s="813" t="s">
        <v>155</v>
      </c>
      <c r="C33" s="503" t="s">
        <v>404</v>
      </c>
      <c r="D33" s="3">
        <v>33983</v>
      </c>
      <c r="E33" s="3">
        <v>2191</v>
      </c>
      <c r="F33" s="3">
        <v>2580</v>
      </c>
      <c r="G33" s="3">
        <v>2896</v>
      </c>
      <c r="H33" s="3">
        <v>3424</v>
      </c>
      <c r="I33" s="3">
        <v>3214</v>
      </c>
      <c r="J33" s="3">
        <v>2581</v>
      </c>
      <c r="K33" s="3">
        <v>3060</v>
      </c>
      <c r="L33" s="3">
        <v>2798</v>
      </c>
      <c r="M33" s="3">
        <v>2652</v>
      </c>
      <c r="N33" s="3">
        <v>2401</v>
      </c>
      <c r="O33" s="3">
        <v>2139</v>
      </c>
      <c r="P33" s="3">
        <v>1710</v>
      </c>
      <c r="Q33" s="3">
        <v>1146</v>
      </c>
      <c r="R33" s="3">
        <v>552</v>
      </c>
      <c r="S33" s="3">
        <v>301</v>
      </c>
      <c r="T33" s="3">
        <v>197</v>
      </c>
      <c r="U33" s="3">
        <v>141</v>
      </c>
    </row>
    <row r="34" spans="1:21" ht="17.100000000000001" customHeight="1" x14ac:dyDescent="0.25">
      <c r="A34" s="715"/>
      <c r="B34" s="813"/>
      <c r="C34" s="503" t="s">
        <v>403</v>
      </c>
      <c r="D34" s="3">
        <v>18261</v>
      </c>
      <c r="E34" s="3">
        <v>1123</v>
      </c>
      <c r="F34" s="3">
        <v>1359</v>
      </c>
      <c r="G34" s="3">
        <v>1499</v>
      </c>
      <c r="H34" s="3">
        <v>1773</v>
      </c>
      <c r="I34" s="3">
        <v>1785</v>
      </c>
      <c r="J34" s="3">
        <v>1445</v>
      </c>
      <c r="K34" s="3">
        <v>1725</v>
      </c>
      <c r="L34" s="3">
        <v>1509</v>
      </c>
      <c r="M34" s="3">
        <v>1417</v>
      </c>
      <c r="N34" s="3">
        <v>1363</v>
      </c>
      <c r="O34" s="3">
        <v>1256</v>
      </c>
      <c r="P34" s="3">
        <v>936</v>
      </c>
      <c r="Q34" s="3">
        <v>570</v>
      </c>
      <c r="R34" s="3">
        <v>259</v>
      </c>
      <c r="S34" s="3">
        <v>125</v>
      </c>
      <c r="T34" s="3">
        <v>69</v>
      </c>
      <c r="U34" s="3">
        <v>48</v>
      </c>
    </row>
    <row r="35" spans="1:21" s="36" customFormat="1" ht="17.100000000000001" customHeight="1" thickBot="1" x14ac:dyDescent="0.3">
      <c r="A35" s="812"/>
      <c r="B35" s="814"/>
      <c r="C35" s="504" t="s">
        <v>402</v>
      </c>
      <c r="D35" s="324">
        <v>15722</v>
      </c>
      <c r="E35" s="5">
        <v>1068</v>
      </c>
      <c r="F35" s="5">
        <v>1221</v>
      </c>
      <c r="G35" s="5">
        <v>1397</v>
      </c>
      <c r="H35" s="5">
        <v>1651</v>
      </c>
      <c r="I35" s="5">
        <v>1429</v>
      </c>
      <c r="J35" s="5">
        <v>1136</v>
      </c>
      <c r="K35" s="5">
        <v>1335</v>
      </c>
      <c r="L35" s="5">
        <v>1289</v>
      </c>
      <c r="M35" s="5">
        <v>1235</v>
      </c>
      <c r="N35" s="5">
        <v>1038</v>
      </c>
      <c r="O35" s="5">
        <v>883</v>
      </c>
      <c r="P35" s="5">
        <v>774</v>
      </c>
      <c r="Q35" s="5">
        <v>576</v>
      </c>
      <c r="R35" s="5">
        <v>293</v>
      </c>
      <c r="S35" s="5">
        <v>176</v>
      </c>
      <c r="T35" s="5">
        <v>128</v>
      </c>
      <c r="U35" s="5">
        <v>93</v>
      </c>
    </row>
    <row r="36" spans="1:21" ht="15" customHeight="1" x14ac:dyDescent="0.25">
      <c r="A36" s="35" t="s">
        <v>529</v>
      </c>
      <c r="J36" s="18" t="s">
        <v>634</v>
      </c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62"/>
    </row>
    <row r="38" spans="1:21" ht="21.95" customHeight="1" x14ac:dyDescent="0.25"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1.95" customHeight="1" x14ac:dyDescent="0.25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1.95" customHeight="1" x14ac:dyDescent="0.25"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1.95" customHeight="1" x14ac:dyDescent="0.25"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</sheetData>
  <sheetProtection selectLockedCells="1" selectUnlockedCells="1"/>
  <mergeCells count="17">
    <mergeCell ref="J2:U2"/>
    <mergeCell ref="A2:I2"/>
    <mergeCell ref="A6:A11"/>
    <mergeCell ref="B6:B8"/>
    <mergeCell ref="B9:B11"/>
    <mergeCell ref="B27:B29"/>
    <mergeCell ref="A12:A17"/>
    <mergeCell ref="B12:B14"/>
    <mergeCell ref="A30:A35"/>
    <mergeCell ref="B30:B32"/>
    <mergeCell ref="B33:B35"/>
    <mergeCell ref="A18:A23"/>
    <mergeCell ref="B18:B20"/>
    <mergeCell ref="B21:B23"/>
    <mergeCell ref="A24:A29"/>
    <mergeCell ref="B24:B26"/>
    <mergeCell ref="B15:B17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showGridLines="0" view="pageBreakPreview" zoomScale="85" zoomScaleNormal="115" zoomScaleSheetLayoutView="85" workbookViewId="0">
      <selection activeCell="AB19" sqref="AB19"/>
    </sheetView>
  </sheetViews>
  <sheetFormatPr defaultColWidth="10.625" defaultRowHeight="21.95" customHeight="1" x14ac:dyDescent="0.25"/>
  <cols>
    <col min="1" max="1" width="13.125" style="25" customWidth="1"/>
    <col min="2" max="2" width="5.625" style="25" customWidth="1"/>
    <col min="3" max="3" width="15.625" style="25" customWidth="1"/>
    <col min="4" max="4" width="7.375" style="11" customWidth="1"/>
    <col min="5" max="8" width="6.875" style="11" customWidth="1"/>
    <col min="9" max="9" width="7.125" style="11" customWidth="1"/>
    <col min="10" max="10" width="6.125" style="11" customWidth="1"/>
    <col min="11" max="20" width="6.125" style="326" customWidth="1"/>
    <col min="21" max="21" width="7.125" style="326" customWidth="1"/>
    <col min="22" max="24" width="0" style="29" hidden="1" customWidth="1"/>
    <col min="25" max="16384" width="10.625" style="29"/>
  </cols>
  <sheetData>
    <row r="1" spans="1:24" s="25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5" t="s">
        <v>0</v>
      </c>
    </row>
    <row r="2" spans="1:24" s="499" customFormat="1" ht="24.95" customHeight="1" x14ac:dyDescent="0.25">
      <c r="A2" s="718" t="s">
        <v>605</v>
      </c>
      <c r="B2" s="718"/>
      <c r="C2" s="718"/>
      <c r="D2" s="718"/>
      <c r="E2" s="718"/>
      <c r="F2" s="718"/>
      <c r="G2" s="718"/>
      <c r="H2" s="718"/>
      <c r="I2" s="718"/>
      <c r="J2" s="718" t="s">
        <v>476</v>
      </c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</row>
    <row r="3" spans="1:24" ht="15.95" customHeight="1" thickBot="1" x14ac:dyDescent="0.3">
      <c r="A3" s="55"/>
      <c r="B3" s="55"/>
      <c r="C3" s="55"/>
      <c r="D3" s="56"/>
      <c r="E3" s="56"/>
      <c r="F3" s="56"/>
      <c r="G3" s="56"/>
      <c r="H3" s="56"/>
      <c r="I3" s="16" t="s">
        <v>401</v>
      </c>
      <c r="J3" s="56"/>
      <c r="K3" s="18"/>
      <c r="L3" s="18"/>
      <c r="M3" s="56"/>
      <c r="N3" s="56"/>
      <c r="O3" s="56"/>
      <c r="P3" s="56"/>
      <c r="Q3" s="56"/>
      <c r="R3" s="56"/>
      <c r="S3" s="56"/>
      <c r="T3" s="56"/>
      <c r="U3" s="16" t="s">
        <v>11</v>
      </c>
    </row>
    <row r="4" spans="1:24" ht="27.6" customHeight="1" x14ac:dyDescent="0.25">
      <c r="A4" s="17" t="s">
        <v>145</v>
      </c>
      <c r="B4" s="105" t="s">
        <v>210</v>
      </c>
      <c r="C4" s="325" t="s">
        <v>415</v>
      </c>
      <c r="D4" s="155" t="s">
        <v>211</v>
      </c>
      <c r="E4" s="155" t="s">
        <v>43</v>
      </c>
      <c r="F4" s="155" t="s">
        <v>44</v>
      </c>
      <c r="G4" s="155" t="s">
        <v>45</v>
      </c>
      <c r="H4" s="155" t="s">
        <v>46</v>
      </c>
      <c r="I4" s="155" t="s">
        <v>47</v>
      </c>
      <c r="J4" s="155" t="s">
        <v>48</v>
      </c>
      <c r="K4" s="154" t="s">
        <v>49</v>
      </c>
      <c r="L4" s="155" t="s">
        <v>50</v>
      </c>
      <c r="M4" s="155" t="s">
        <v>51</v>
      </c>
      <c r="N4" s="155" t="s">
        <v>52</v>
      </c>
      <c r="O4" s="155" t="s">
        <v>53</v>
      </c>
      <c r="P4" s="155" t="s">
        <v>54</v>
      </c>
      <c r="Q4" s="155" t="s">
        <v>55</v>
      </c>
      <c r="R4" s="155" t="s">
        <v>56</v>
      </c>
      <c r="S4" s="155" t="s">
        <v>57</v>
      </c>
      <c r="T4" s="155" t="s">
        <v>58</v>
      </c>
      <c r="U4" s="302" t="s">
        <v>441</v>
      </c>
    </row>
    <row r="5" spans="1:24" ht="30.2" customHeight="1" thickBot="1" x14ac:dyDescent="0.3">
      <c r="A5" s="550" t="s">
        <v>789</v>
      </c>
      <c r="B5" s="165" t="s">
        <v>784</v>
      </c>
      <c r="C5" s="165" t="s">
        <v>439</v>
      </c>
      <c r="D5" s="58" t="s">
        <v>790</v>
      </c>
      <c r="E5" s="58" t="s">
        <v>437</v>
      </c>
      <c r="F5" s="300" t="s">
        <v>68</v>
      </c>
      <c r="G5" s="300" t="s">
        <v>436</v>
      </c>
      <c r="H5" s="300" t="s">
        <v>70</v>
      </c>
      <c r="I5" s="300" t="s">
        <v>71</v>
      </c>
      <c r="J5" s="300" t="s">
        <v>72</v>
      </c>
      <c r="K5" s="301" t="s">
        <v>73</v>
      </c>
      <c r="L5" s="300" t="s">
        <v>446</v>
      </c>
      <c r="M5" s="300" t="s">
        <v>75</v>
      </c>
      <c r="N5" s="300" t="s">
        <v>76</v>
      </c>
      <c r="O5" s="300" t="s">
        <v>435</v>
      </c>
      <c r="P5" s="300" t="s">
        <v>78</v>
      </c>
      <c r="Q5" s="300" t="s">
        <v>79</v>
      </c>
      <c r="R5" s="300" t="s">
        <v>80</v>
      </c>
      <c r="S5" s="300" t="s">
        <v>81</v>
      </c>
      <c r="T5" s="300" t="s">
        <v>82</v>
      </c>
      <c r="U5" s="299" t="s">
        <v>434</v>
      </c>
    </row>
    <row r="6" spans="1:24" s="70" customFormat="1" ht="12.75" customHeight="1" x14ac:dyDescent="0.25">
      <c r="A6" s="717" t="s">
        <v>475</v>
      </c>
      <c r="B6" s="818" t="s">
        <v>154</v>
      </c>
      <c r="C6" s="502" t="s">
        <v>404</v>
      </c>
      <c r="D6" s="337">
        <f>SUM(D12,D18,D24,D30,D36,D42,'2-10 續3完'!D6,'2-10 續3完'!D12,'2-10 續3完'!D18,'2-10 續3完'!D24,'2-10 續3完'!D30,'2-10 續3完'!D36,'2-10 續3完'!D42)</f>
        <v>32490</v>
      </c>
      <c r="E6" s="336">
        <f>SUM(E12,E18,E24,E30,E36,E42,'2-10 續3完'!E6,'2-10 續3完'!E12,'2-10 續3完'!E18,'2-10 續3完'!E24,'2-10 續3完'!E30,'2-10 續3完'!E36,'2-10 續3完'!E42)</f>
        <v>2589</v>
      </c>
      <c r="F6" s="336">
        <f>SUM(F12,F18,F24,F30,F36,F42,'2-10 續3完'!F6,'2-10 續3完'!F12,'2-10 續3完'!F18,'2-10 續3完'!F24,'2-10 續3完'!F30,'2-10 續3完'!F36,'2-10 續3完'!F42)</f>
        <v>2670</v>
      </c>
      <c r="G6" s="336">
        <f>SUM(G12,G18,G24,G30,G36,G42,'2-10 續3完'!G6,'2-10 續3完'!G12,'2-10 續3完'!G18,'2-10 續3完'!G24,'2-10 續3完'!G30,'2-10 續3完'!G36,'2-10 續3完'!G42)</f>
        <v>3064</v>
      </c>
      <c r="H6" s="336">
        <f>SUM(H12,H18,H24,H30,H36,H42,'2-10 續3完'!H6,'2-10 續3完'!H12,'2-10 續3完'!H18,'2-10 續3完'!H24,'2-10 續3完'!H30,'2-10 續3完'!H36,'2-10 續3完'!H42)</f>
        <v>3541</v>
      </c>
      <c r="I6" s="336">
        <f>SUM(I12,I18,I24,I30,I36,I42,'2-10 續3完'!I6,'2-10 續3完'!I12,'2-10 續3完'!I18,'2-10 續3完'!I24,'2-10 續3完'!I30,'2-10 續3完'!I36,'2-10 續3完'!I42)</f>
        <v>3492</v>
      </c>
      <c r="J6" s="336">
        <f>SUM(J12,J18,J24,J30,J36,J42,'2-10 續3完'!J6,'2-10 續3完'!J12,'2-10 續3完'!J18,'2-10 續3完'!J24,'2-10 續3完'!J30,'2-10 續3完'!J36,'2-10 續3完'!J42)</f>
        <v>2680</v>
      </c>
      <c r="K6" s="336">
        <f>SUM(K12,K18,K24,K30,K36,K42,'2-10 續3完'!K6,'2-10 續3完'!K12,'2-10 續3完'!K18,'2-10 續3完'!K24,'2-10 續3完'!K30,'2-10 續3完'!K36,'2-10 續3完'!K42)</f>
        <v>2759</v>
      </c>
      <c r="L6" s="336">
        <f>SUM(L12,L18,L24,L30,L36,L42,'2-10 續3完'!L6,'2-10 續3完'!L12,'2-10 續3完'!L18,'2-10 續3完'!L24,'2-10 續3完'!L30,'2-10 續3完'!L36,'2-10 續3完'!L42)</f>
        <v>2557</v>
      </c>
      <c r="M6" s="336">
        <f>SUM(M12,M18,M24,M30,M36,M42,'2-10 續3完'!M6,'2-10 續3完'!M12,'2-10 續3完'!M18,'2-10 續3完'!M24,'2-10 續3完'!M30,'2-10 續3完'!M36,'2-10 續3完'!M42)</f>
        <v>2108</v>
      </c>
      <c r="N6" s="336">
        <f>SUM(N12,N18,N24,N30,N36,N42,'2-10 續3完'!N6,'2-10 續3完'!N12,'2-10 續3完'!N18,'2-10 續3完'!N24,'2-10 續3完'!N30,'2-10 續3完'!N36,'2-10 續3完'!N42)</f>
        <v>1993</v>
      </c>
      <c r="O6" s="336">
        <f>SUM(O12,O18,O24,O30,O36,O42,'2-10 續3完'!O6,'2-10 續3完'!O12,'2-10 續3完'!O18,'2-10 續3完'!O24,'2-10 續3完'!O30,'2-10 續3完'!O36,'2-10 續3完'!O42)</f>
        <v>1780</v>
      </c>
      <c r="P6" s="336">
        <f>SUM(P12,P18,P24,P30,P36,P42,'2-10 續3完'!P6,'2-10 續3完'!P12,'2-10 續3完'!P18,'2-10 續3完'!P24,'2-10 續3完'!P30,'2-10 續3完'!P36,'2-10 續3完'!P42)</f>
        <v>1512</v>
      </c>
      <c r="Q6" s="336">
        <f>SUM(Q12,Q18,Q24,Q30,Q36,Q42,'2-10 續3完'!Q6,'2-10 續3完'!Q12,'2-10 續3完'!Q18,'2-10 續3完'!Q24,'2-10 續3完'!Q30,'2-10 續3完'!Q36,'2-10 續3完'!Q42)</f>
        <v>901</v>
      </c>
      <c r="R6" s="336">
        <f>SUM(R12,R18,R24,R30,R36,R42,'2-10 續3完'!R6,'2-10 續3完'!R12,'2-10 續3完'!R18,'2-10 續3完'!R24,'2-10 續3完'!R30,'2-10 續3完'!R36,'2-10 續3完'!R42)</f>
        <v>426</v>
      </c>
      <c r="S6" s="336">
        <f>SUM(S12,S18,S24,S30,S36,S42,'2-10 續3完'!S6,'2-10 續3完'!S12,'2-10 續3完'!S18,'2-10 續3完'!S24,'2-10 續3完'!S30,'2-10 續3完'!S36,'2-10 續3完'!S42)</f>
        <v>199</v>
      </c>
      <c r="T6" s="336">
        <f>SUM(T12,T18,T24,T30,T36,T42,'2-10 續3完'!T6,'2-10 續3完'!T12,'2-10 續3完'!T18,'2-10 續3完'!T24,'2-10 續3完'!T30,'2-10 續3完'!T36,'2-10 續3完'!T42)</f>
        <v>137</v>
      </c>
      <c r="U6" s="336">
        <f>SUM(U12,U18,U24,U30,U36,U42,'2-10 續3完'!U6,'2-10 續3完'!U12,'2-10 續3完'!U18,'2-10 續3完'!U24,'2-10 續3完'!U30,'2-10 續3完'!U36,'2-10 續3完'!U42)</f>
        <v>82</v>
      </c>
      <c r="V6" s="335">
        <v>24167</v>
      </c>
      <c r="W6" s="331">
        <f t="shared" ref="W6:W47" si="0">SUM(H6:U6)</f>
        <v>24167</v>
      </c>
      <c r="X6" s="70">
        <f t="shared" ref="X6:X47" si="1">IF(W6=V6,1,0)</f>
        <v>1</v>
      </c>
    </row>
    <row r="7" spans="1:24" s="70" customFormat="1" ht="12.75" customHeight="1" x14ac:dyDescent="0.25">
      <c r="A7" s="715"/>
      <c r="B7" s="813"/>
      <c r="C7" s="503" t="s">
        <v>403</v>
      </c>
      <c r="D7" s="333">
        <f>SUM(D13,D19,D25,D31,D37,D43,'2-10 續3完'!D7,'2-10 續3完'!D13,'2-10 續3完'!D19,'2-10 續3完'!D25,'2-10 續3完'!D31,'2-10 續3完'!D37,'2-10 續3完'!D43)</f>
        <v>18390</v>
      </c>
      <c r="E7" s="332">
        <f>SUM(E13,E19,E25,E31,E37,E43,'2-10 續3完'!E7,'2-10 續3完'!E13,'2-10 續3完'!E19,'2-10 續3完'!E25,'2-10 續3完'!E31,'2-10 續3完'!E37,'2-10 續3完'!E43)</f>
        <v>1372</v>
      </c>
      <c r="F7" s="332">
        <f>SUM(F13,F19,F25,F31,F37,F43,'2-10 續3完'!F7,'2-10 續3完'!F13,'2-10 續3完'!F19,'2-10 續3完'!F25,'2-10 續3完'!F31,'2-10 續3完'!F37,'2-10 續3完'!F43)</f>
        <v>1430</v>
      </c>
      <c r="G7" s="332">
        <f>SUM(G13,G19,G25,G31,G37,G43,'2-10 續3完'!G7,'2-10 續3完'!G13,'2-10 續3完'!G19,'2-10 續3完'!G25,'2-10 續3完'!G31,'2-10 續3完'!G37,'2-10 續3完'!G43)</f>
        <v>1597</v>
      </c>
      <c r="H7" s="332">
        <f>SUM(H13,H19,H25,H31,H37,H43,'2-10 續3完'!H7,'2-10 續3完'!H13,'2-10 續3完'!H19,'2-10 續3完'!H25,'2-10 續3完'!H31,'2-10 續3完'!H37,'2-10 續3完'!H43)</f>
        <v>1847</v>
      </c>
      <c r="I7" s="332">
        <f>SUM(I13,I19,I25,I31,I37,I43,'2-10 續3完'!I7,'2-10 續3完'!I13,'2-10 續3完'!I19,'2-10 續3完'!I25,'2-10 續3完'!I31,'2-10 續3完'!I37,'2-10 續3完'!I43)</f>
        <v>2027</v>
      </c>
      <c r="J7" s="332">
        <f>SUM(J13,J19,J25,J31,J37,J43,'2-10 續3完'!J7,'2-10 續3完'!J13,'2-10 續3完'!J19,'2-10 續3完'!J25,'2-10 續3完'!J31,'2-10 續3完'!J37,'2-10 續3完'!J43)</f>
        <v>1517</v>
      </c>
      <c r="K7" s="332">
        <f>SUM(K13,K19,K25,K31,K37,K43,'2-10 續3完'!K7,'2-10 續3完'!K13,'2-10 續3完'!K19,'2-10 續3完'!K25,'2-10 續3完'!K31,'2-10 續3完'!K37,'2-10 續3完'!K43)</f>
        <v>1607</v>
      </c>
      <c r="L7" s="332">
        <f>SUM(L13,L19,L25,L31,L37,L43,'2-10 續3完'!L7,'2-10 續3完'!L13,'2-10 續3完'!L19,'2-10 續3完'!L25,'2-10 續3完'!L31,'2-10 續3完'!L37,'2-10 續3完'!L43)</f>
        <v>1474</v>
      </c>
      <c r="M7" s="332">
        <f>SUM(M13,M19,M25,M31,M37,M43,'2-10 續3完'!M7,'2-10 續3完'!M13,'2-10 續3完'!M19,'2-10 續3完'!M25,'2-10 續3完'!M31,'2-10 續3完'!M37,'2-10 續3完'!M43)</f>
        <v>1186</v>
      </c>
      <c r="N7" s="332">
        <f>SUM(N13,N19,N25,N31,N37,N43,'2-10 續3完'!N7,'2-10 續3完'!N13,'2-10 續3完'!N19,'2-10 續3完'!N25,'2-10 續3完'!N31,'2-10 續3完'!N37,'2-10 續3完'!N43)</f>
        <v>1175</v>
      </c>
      <c r="O7" s="332">
        <f>SUM(O13,O19,O25,O31,O37,O43,'2-10 續3完'!O7,'2-10 續3完'!O13,'2-10 續3完'!O19,'2-10 續3完'!O25,'2-10 續3完'!O31,'2-10 續3完'!O37,'2-10 續3完'!O43)</f>
        <v>1120</v>
      </c>
      <c r="P7" s="332">
        <f>SUM(P13,P19,P25,P31,P37,P43,'2-10 續3完'!P7,'2-10 續3完'!P13,'2-10 續3完'!P19,'2-10 續3完'!P25,'2-10 續3完'!P31,'2-10 續3完'!P37,'2-10 續3完'!P43)</f>
        <v>949</v>
      </c>
      <c r="Q7" s="332">
        <f>SUM(Q13,Q19,Q25,Q31,Q37,Q43,'2-10 續3完'!Q7,'2-10 續3完'!Q13,'2-10 續3完'!Q19,'2-10 續3完'!Q25,'2-10 續3完'!Q31,'2-10 續3完'!Q37,'2-10 續3完'!Q43)</f>
        <v>588</v>
      </c>
      <c r="R7" s="332">
        <f>SUM(R13,R19,R25,R31,R37,R43,'2-10 續3完'!R7,'2-10 續3完'!R13,'2-10 續3完'!R19,'2-10 續3完'!R25,'2-10 續3完'!R31,'2-10 續3完'!R37,'2-10 續3完'!R43)</f>
        <v>291</v>
      </c>
      <c r="S7" s="332">
        <f>SUM(S13,S19,S25,S31,S37,S43,'2-10 續3完'!S7,'2-10 續3完'!S13,'2-10 續3完'!S19,'2-10 續3完'!S25,'2-10 續3完'!S31,'2-10 續3完'!S37,'2-10 續3完'!S43)</f>
        <v>107</v>
      </c>
      <c r="T7" s="332">
        <f>SUM(T13,T19,T25,T31,T37,T43,'2-10 續3完'!T7,'2-10 續3完'!T13,'2-10 續3完'!T19,'2-10 續3完'!T25,'2-10 續3完'!T31,'2-10 續3完'!T37,'2-10 續3完'!T43)</f>
        <v>68</v>
      </c>
      <c r="U7" s="332">
        <f>SUM(U13,U19,U25,U31,U37,U43,'2-10 續3完'!U7,'2-10 續3完'!U13,'2-10 續3完'!U19,'2-10 續3完'!U25,'2-10 續3完'!U31,'2-10 續3完'!U37,'2-10 續3完'!U43)</f>
        <v>35</v>
      </c>
      <c r="V7" s="70">
        <v>13991</v>
      </c>
      <c r="W7" s="331">
        <f t="shared" si="0"/>
        <v>13991</v>
      </c>
      <c r="X7" s="70">
        <f t="shared" si="1"/>
        <v>1</v>
      </c>
    </row>
    <row r="8" spans="1:24" s="70" customFormat="1" ht="12.75" customHeight="1" x14ac:dyDescent="0.25">
      <c r="A8" s="715"/>
      <c r="B8" s="813"/>
      <c r="C8" s="503" t="s">
        <v>402</v>
      </c>
      <c r="D8" s="333">
        <f>SUM(D14,D20,D26,D32,D38,D44,'2-10 續3完'!D8,'2-10 續3完'!D14,'2-10 續3完'!D20,'2-10 續3完'!D26,'2-10 續3完'!D32,'2-10 續3完'!D38,'2-10 續3完'!D44)</f>
        <v>14100</v>
      </c>
      <c r="E8" s="332">
        <f>SUM(E14,E20,E26,E32,E38,E44,'2-10 續3完'!E8,'2-10 續3完'!E14,'2-10 續3完'!E20,'2-10 續3完'!E26,'2-10 續3完'!E32,'2-10 續3完'!E38,'2-10 續3完'!E44)</f>
        <v>1217</v>
      </c>
      <c r="F8" s="332">
        <f>SUM(F14,F20,F26,F32,F38,F44,'2-10 續3完'!F8,'2-10 續3完'!F14,'2-10 續3完'!F20,'2-10 續3完'!F26,'2-10 續3完'!F32,'2-10 續3完'!F38,'2-10 續3完'!F44)</f>
        <v>1240</v>
      </c>
      <c r="G8" s="332">
        <f>SUM(G14,G20,G26,G32,G38,G44,'2-10 續3完'!G8,'2-10 續3完'!G14,'2-10 續3完'!G20,'2-10 續3完'!G26,'2-10 續3完'!G32,'2-10 續3完'!G38,'2-10 續3完'!G44)</f>
        <v>1467</v>
      </c>
      <c r="H8" s="332">
        <f>SUM(H14,H20,H26,H32,H38,H44,'2-10 續3完'!H8,'2-10 續3完'!H14,'2-10 續3完'!H20,'2-10 續3完'!H26,'2-10 續3完'!H32,'2-10 續3完'!H38,'2-10 續3完'!H44)</f>
        <v>1694</v>
      </c>
      <c r="I8" s="332">
        <f>SUM(I14,I20,I26,I32,I38,I44,'2-10 續3完'!I8,'2-10 續3完'!I14,'2-10 續3完'!I20,'2-10 續3完'!I26,'2-10 續3完'!I32,'2-10 續3完'!I38,'2-10 續3完'!I44)</f>
        <v>1465</v>
      </c>
      <c r="J8" s="332">
        <f>SUM(J14,J20,J26,J32,J38,J44,'2-10 續3完'!J8,'2-10 續3完'!J14,'2-10 續3完'!J20,'2-10 續3完'!J26,'2-10 續3完'!J32,'2-10 續3完'!J38,'2-10 續3完'!J44)</f>
        <v>1163</v>
      </c>
      <c r="K8" s="332">
        <f>SUM(K14,K20,K26,K32,K38,K44,'2-10 續3完'!K8,'2-10 續3完'!K14,'2-10 續3完'!K20,'2-10 續3完'!K26,'2-10 續3完'!K32,'2-10 續3完'!K38,'2-10 續3完'!K44)</f>
        <v>1152</v>
      </c>
      <c r="L8" s="332">
        <f>SUM(L14,L20,L26,L32,L38,L44,'2-10 續3完'!L8,'2-10 續3完'!L14,'2-10 續3完'!L20,'2-10 續3完'!L26,'2-10 續3完'!L32,'2-10 續3完'!L38,'2-10 續3完'!L44)</f>
        <v>1083</v>
      </c>
      <c r="M8" s="332">
        <f>SUM(M14,M20,M26,M32,M38,M44,'2-10 續3完'!M8,'2-10 續3完'!M14,'2-10 續3完'!M20,'2-10 續3完'!M26,'2-10 續3完'!M32,'2-10 續3完'!M38,'2-10 續3完'!M44)</f>
        <v>922</v>
      </c>
      <c r="N8" s="332">
        <f>SUM(N14,N20,N26,N32,N38,N44,'2-10 續3完'!N8,'2-10 續3完'!N14,'2-10 續3完'!N20,'2-10 續3完'!N26,'2-10 續3完'!N32,'2-10 續3完'!N38,'2-10 續3完'!N44)</f>
        <v>818</v>
      </c>
      <c r="O8" s="332">
        <f>SUM(O14,O20,O26,O32,O38,O44,'2-10 續3完'!O8,'2-10 續3完'!O14,'2-10 續3完'!O20,'2-10 續3完'!O26,'2-10 續3完'!O32,'2-10 續3完'!O38,'2-10 續3完'!O44)</f>
        <v>660</v>
      </c>
      <c r="P8" s="332">
        <f>SUM(P14,P20,P26,P32,P38,P44,'2-10 續3完'!P8,'2-10 續3完'!P14,'2-10 續3完'!P20,'2-10 續3完'!P26,'2-10 續3完'!P32,'2-10 續3完'!P38,'2-10 續3完'!P44)</f>
        <v>563</v>
      </c>
      <c r="Q8" s="332">
        <f>SUM(Q14,Q20,Q26,Q32,Q38,Q44,'2-10 續3完'!Q8,'2-10 續3完'!Q14,'2-10 續3完'!Q20,'2-10 續3完'!Q26,'2-10 續3完'!Q32,'2-10 續3完'!Q38,'2-10 續3完'!Q44)</f>
        <v>313</v>
      </c>
      <c r="R8" s="332">
        <f>SUM(R14,R20,R26,R32,R38,R44,'2-10 續3完'!R8,'2-10 續3完'!R14,'2-10 續3完'!R20,'2-10 續3完'!R26,'2-10 續3完'!R32,'2-10 續3完'!R38,'2-10 續3完'!R44)</f>
        <v>135</v>
      </c>
      <c r="S8" s="332">
        <f>SUM(S14,S20,S26,S32,S38,S44,'2-10 續3完'!S8,'2-10 續3完'!S14,'2-10 續3完'!S20,'2-10 續3完'!S26,'2-10 續3完'!S32,'2-10 續3完'!S38,'2-10 續3完'!S44)</f>
        <v>92</v>
      </c>
      <c r="T8" s="332">
        <f>SUM(T14,T20,T26,T32,T38,T44,'2-10 續3完'!T8,'2-10 續3完'!T14,'2-10 續3完'!T20,'2-10 續3完'!T26,'2-10 續3完'!T32,'2-10 續3完'!T38,'2-10 續3完'!T44)</f>
        <v>69</v>
      </c>
      <c r="U8" s="332">
        <f>SUM(U14,U20,U26,U32,U38,U44,'2-10 續3完'!U8,'2-10 續3完'!U14,'2-10 續3完'!U20,'2-10 續3完'!U26,'2-10 續3完'!U32,'2-10 續3完'!U38,'2-10 續3完'!U44)</f>
        <v>47</v>
      </c>
      <c r="V8" s="70">
        <v>10176</v>
      </c>
      <c r="W8" s="331">
        <f t="shared" si="0"/>
        <v>10176</v>
      </c>
      <c r="X8" s="70">
        <f t="shared" si="1"/>
        <v>1</v>
      </c>
    </row>
    <row r="9" spans="1:24" s="70" customFormat="1" ht="12.75" customHeight="1" x14ac:dyDescent="0.25">
      <c r="A9" s="715"/>
      <c r="B9" s="813" t="s">
        <v>155</v>
      </c>
      <c r="C9" s="503" t="s">
        <v>404</v>
      </c>
      <c r="D9" s="333">
        <f>SUM(D15,D21,D27,D33,D39,D45,'2-10 續3完'!D9,'2-10 續3完'!D15,'2-10 續3完'!D21,'2-10 續3完'!D27,'2-10 續3完'!D33,'2-10 續3完'!D39,'2-10 續3完'!D45)</f>
        <v>35258</v>
      </c>
      <c r="E9" s="332">
        <f>SUM(E15,E21,E27,E33,E39,E45,'2-10 續3完'!E9,'2-10 續3完'!E15,'2-10 續3完'!E21,'2-10 續3完'!E27,'2-10 續3完'!E33,'2-10 續3完'!E39,'2-10 續3完'!E45)</f>
        <v>2447</v>
      </c>
      <c r="F9" s="332">
        <f>SUM(F15,F21,F27,F33,F39,F45,'2-10 續3完'!F9,'2-10 續3完'!F15,'2-10 續3完'!F21,'2-10 續3完'!F27,'2-10 續3完'!F33,'2-10 續3完'!F39,'2-10 續3完'!F45)</f>
        <v>2563</v>
      </c>
      <c r="G9" s="332">
        <f>SUM(G15,G21,G27,G33,G39,G45,'2-10 續3完'!G9,'2-10 續3完'!G15,'2-10 續3完'!G21,'2-10 續3完'!G27,'2-10 續3完'!G33,'2-10 續3完'!G39,'2-10 續3完'!G45)</f>
        <v>2859</v>
      </c>
      <c r="H9" s="332">
        <f>SUM(H15,H21,H27,H33,H39,H45,'2-10 續3完'!H9,'2-10 續3完'!H15,'2-10 續3完'!H21,'2-10 續3完'!H27,'2-10 續3完'!H33,'2-10 續3完'!H39,'2-10 續3完'!H45)</f>
        <v>3436</v>
      </c>
      <c r="I9" s="332">
        <f>SUM(I15,I21,I27,I33,I39,I45,'2-10 續3完'!I9,'2-10 續3完'!I15,'2-10 續3完'!I21,'2-10 續3完'!I27,'2-10 續3完'!I33,'2-10 續3完'!I39,'2-10 續3完'!I45)</f>
        <v>3372</v>
      </c>
      <c r="J9" s="332">
        <f>SUM(J15,J21,J27,J33,J39,J45,'2-10 續3完'!J9,'2-10 續3完'!J15,'2-10 續3完'!J21,'2-10 續3完'!J27,'2-10 續3完'!J33,'2-10 續3完'!J39,'2-10 續3完'!J45)</f>
        <v>2743</v>
      </c>
      <c r="K9" s="332">
        <f>SUM(K15,K21,K27,K33,K39,K45,'2-10 續3完'!K9,'2-10 續3完'!K15,'2-10 續3完'!K21,'2-10 續3完'!K27,'2-10 續3完'!K33,'2-10 續3完'!K39,'2-10 續3完'!K45)</f>
        <v>3129</v>
      </c>
      <c r="L9" s="332">
        <f>SUM(L15,L21,L27,L33,L39,L45,'2-10 續3完'!L9,'2-10 續3完'!L15,'2-10 續3完'!L21,'2-10 續3完'!L27,'2-10 續3完'!L33,'2-10 續3完'!L39,'2-10 續3完'!L45)</f>
        <v>2944</v>
      </c>
      <c r="M9" s="332">
        <f>SUM(M15,M21,M27,M33,M39,M45,'2-10 續3完'!M9,'2-10 續3完'!M15,'2-10 續3完'!M21,'2-10 續3完'!M27,'2-10 續3完'!M33,'2-10 續3完'!M39,'2-10 續3完'!M45)</f>
        <v>2689</v>
      </c>
      <c r="N9" s="332">
        <f>SUM(N15,N21,N27,N33,N39,N45,'2-10 續3完'!N9,'2-10 續3完'!N15,'2-10 續3完'!N21,'2-10 續3完'!N27,'2-10 續3完'!N33,'2-10 續3完'!N39,'2-10 續3完'!N45)</f>
        <v>2412</v>
      </c>
      <c r="O9" s="332">
        <f>SUM(O15,O21,O27,O33,O39,O45,'2-10 續3完'!O9,'2-10 續3完'!O15,'2-10 續3完'!O21,'2-10 續3完'!O27,'2-10 續3完'!O33,'2-10 續3完'!O39,'2-10 續3完'!O45)</f>
        <v>2306</v>
      </c>
      <c r="P9" s="332">
        <f>SUM(P15,P21,P27,P33,P39,P45,'2-10 續3完'!P9,'2-10 續3完'!P15,'2-10 續3完'!P21,'2-10 續3完'!P27,'2-10 續3完'!P33,'2-10 續3完'!P39,'2-10 續3完'!P45)</f>
        <v>1757</v>
      </c>
      <c r="Q9" s="332">
        <f>SUM(Q15,Q21,Q27,Q33,Q39,Q45,'2-10 續3完'!Q9,'2-10 續3完'!Q15,'2-10 續3完'!Q21,'2-10 續3完'!Q27,'2-10 續3完'!Q33,'2-10 續3完'!Q39,'2-10 續3完'!Q45)</f>
        <v>1304</v>
      </c>
      <c r="R9" s="332">
        <f>SUM(R15,R21,R27,R33,R39,R45,'2-10 續3完'!R9,'2-10 續3完'!R15,'2-10 續3完'!R21,'2-10 續3完'!R27,'2-10 續3完'!R33,'2-10 續3完'!R39,'2-10 續3完'!R45)</f>
        <v>636</v>
      </c>
      <c r="S9" s="332">
        <f>SUM(S15,S21,S27,S33,S39,S45,'2-10 續3完'!S9,'2-10 續3完'!S15,'2-10 續3完'!S21,'2-10 續3完'!S27,'2-10 續3完'!S33,'2-10 續3完'!S39,'2-10 續3完'!S45)</f>
        <v>299</v>
      </c>
      <c r="T9" s="332">
        <f>SUM(T15,T21,T27,T33,T39,T45,'2-10 續3完'!T9,'2-10 續3完'!T15,'2-10 續3完'!T21,'2-10 續3完'!T27,'2-10 續3完'!T33,'2-10 續3完'!T39,'2-10 續3完'!T45)</f>
        <v>191</v>
      </c>
      <c r="U9" s="332">
        <f>SUM(U15,U21,U27,U33,U39,U45,'2-10 續3完'!U9,'2-10 續3完'!U15,'2-10 續3完'!U21,'2-10 續3完'!U27,'2-10 續3完'!U33,'2-10 續3完'!U39,'2-10 續3完'!U45)</f>
        <v>171</v>
      </c>
      <c r="V9" s="70">
        <v>27389</v>
      </c>
      <c r="W9" s="331">
        <f t="shared" si="0"/>
        <v>27389</v>
      </c>
      <c r="X9" s="70">
        <f t="shared" si="1"/>
        <v>1</v>
      </c>
    </row>
    <row r="10" spans="1:24" s="70" customFormat="1" ht="12.75" customHeight="1" x14ac:dyDescent="0.25">
      <c r="A10" s="715"/>
      <c r="B10" s="813"/>
      <c r="C10" s="503" t="s">
        <v>403</v>
      </c>
      <c r="D10" s="333">
        <f>SUM(D16,D22,D28,D34,D40,D46,'2-10 續3完'!D10,'2-10 續3完'!D16,'2-10 續3完'!D22,'2-10 續3完'!D28,'2-10 續3完'!D34,'2-10 續3完'!D40,'2-10 續3完'!D46)</f>
        <v>18994</v>
      </c>
      <c r="E10" s="332">
        <f>SUM(E16,E22,E28,E34,E40,E46,'2-10 續3完'!E10,'2-10 續3完'!E16,'2-10 續3完'!E22,'2-10 續3完'!E28,'2-10 續3完'!E34,'2-10 續3完'!E40,'2-10 續3完'!E46)</f>
        <v>1246</v>
      </c>
      <c r="F10" s="332">
        <f>SUM(F16,F22,F28,F34,F40,F46,'2-10 續3完'!F10,'2-10 續3完'!F16,'2-10 續3完'!F22,'2-10 續3完'!F28,'2-10 續3完'!F34,'2-10 續3完'!F40,'2-10 續3完'!F46)</f>
        <v>1351</v>
      </c>
      <c r="G10" s="332">
        <f>SUM(G16,G22,G28,G34,G40,G46,'2-10 續3完'!G10,'2-10 續3完'!G16,'2-10 續3完'!G22,'2-10 續3完'!G28,'2-10 續3完'!G34,'2-10 續3完'!G40,'2-10 續3完'!G46)</f>
        <v>1479</v>
      </c>
      <c r="H10" s="332">
        <f>SUM(H16,H22,H28,H34,H40,H46,'2-10 續3完'!H10,'2-10 續3完'!H16,'2-10 續3完'!H22,'2-10 續3完'!H28,'2-10 續3完'!H34,'2-10 續3完'!H40,'2-10 續3完'!H46)</f>
        <v>1802</v>
      </c>
      <c r="I10" s="332">
        <f>SUM(I16,I22,I28,I34,I40,I46,'2-10 續3完'!I10,'2-10 續3完'!I16,'2-10 續3完'!I22,'2-10 續3完'!I28,'2-10 續3完'!I34,'2-10 續3完'!I40,'2-10 續3完'!I46)</f>
        <v>1848</v>
      </c>
      <c r="J10" s="332">
        <f>SUM(J16,J22,J28,J34,J40,J46,'2-10 續3完'!J10,'2-10 續3完'!J16,'2-10 續3完'!J22,'2-10 續3完'!J28,'2-10 續3完'!J34,'2-10 續3完'!J40,'2-10 續3完'!J46)</f>
        <v>1530</v>
      </c>
      <c r="K10" s="332">
        <f>SUM(K16,K22,K28,K34,K40,K46,'2-10 續3完'!K10,'2-10 續3完'!K16,'2-10 續3完'!K22,'2-10 續3完'!K28,'2-10 續3完'!K34,'2-10 續3完'!K40,'2-10 續3完'!K46)</f>
        <v>1776</v>
      </c>
      <c r="L10" s="332">
        <f>SUM(L16,L22,L28,L34,L40,L46,'2-10 續3完'!L10,'2-10 續3完'!L16,'2-10 續3完'!L22,'2-10 續3完'!L28,'2-10 續3完'!L34,'2-10 續3完'!L40,'2-10 續3完'!L46)</f>
        <v>1594</v>
      </c>
      <c r="M10" s="332">
        <f>SUM(M16,M22,M28,M34,M40,M46,'2-10 續3完'!M10,'2-10 續3完'!M16,'2-10 續3完'!M22,'2-10 續3完'!M28,'2-10 續3完'!M34,'2-10 續3完'!M40,'2-10 續3完'!M46)</f>
        <v>1439</v>
      </c>
      <c r="N10" s="332">
        <f>SUM(N16,N22,N28,N34,N40,N46,'2-10 續3完'!N10,'2-10 續3完'!N16,'2-10 續3完'!N22,'2-10 續3完'!N28,'2-10 續3完'!N34,'2-10 續3完'!N40,'2-10 續3完'!N46)</f>
        <v>1360</v>
      </c>
      <c r="O10" s="332">
        <f>SUM(O16,O22,O28,O34,O40,O46,'2-10 續3完'!O10,'2-10 續3完'!O16,'2-10 續3完'!O22,'2-10 續3完'!O28,'2-10 續3完'!O34,'2-10 續3完'!O40,'2-10 續3完'!O46)</f>
        <v>1355</v>
      </c>
      <c r="P10" s="332">
        <f>SUM(P16,P22,P28,P34,P40,P46,'2-10 續3完'!P10,'2-10 續3完'!P16,'2-10 續3完'!P22,'2-10 續3完'!P28,'2-10 續3完'!P34,'2-10 續3完'!P40,'2-10 續3完'!P46)</f>
        <v>986</v>
      </c>
      <c r="Q10" s="332">
        <f>SUM(Q16,Q22,Q28,Q34,Q40,Q46,'2-10 續3完'!Q10,'2-10 續3完'!Q16,'2-10 續3完'!Q22,'2-10 續3完'!Q28,'2-10 續3完'!Q34,'2-10 續3完'!Q40,'2-10 續3完'!Q46)</f>
        <v>660</v>
      </c>
      <c r="R10" s="332">
        <f>SUM(R16,R22,R28,R34,R40,R46,'2-10 續3完'!R10,'2-10 續3完'!R16,'2-10 續3完'!R22,'2-10 續3完'!R28,'2-10 續3完'!R34,'2-10 續3完'!R40,'2-10 續3完'!R46)</f>
        <v>306</v>
      </c>
      <c r="S10" s="332">
        <f>SUM(S16,S22,S28,S34,S40,S46,'2-10 續3完'!S10,'2-10 續3完'!S16,'2-10 續3完'!S22,'2-10 續3完'!S28,'2-10 續3完'!S34,'2-10 續3完'!S40,'2-10 續3完'!S46)</f>
        <v>135</v>
      </c>
      <c r="T10" s="332">
        <f>SUM(T16,T22,T28,T34,T40,T46,'2-10 續3完'!T10,'2-10 續3完'!T16,'2-10 續3完'!T22,'2-10 續3完'!T28,'2-10 續3完'!T34,'2-10 續3完'!T40,'2-10 續3完'!T46)</f>
        <v>69</v>
      </c>
      <c r="U10" s="332">
        <f>SUM(U16,U22,U28,U34,U40,U46,'2-10 續3完'!U10,'2-10 續3完'!U16,'2-10 續3完'!U22,'2-10 續3完'!U28,'2-10 續3完'!U34,'2-10 續3完'!U40,'2-10 續3完'!U46)</f>
        <v>58</v>
      </c>
      <c r="V10" s="70">
        <v>14918</v>
      </c>
      <c r="W10" s="331">
        <f t="shared" si="0"/>
        <v>14918</v>
      </c>
      <c r="X10" s="70">
        <f t="shared" si="1"/>
        <v>1</v>
      </c>
    </row>
    <row r="11" spans="1:24" s="70" customFormat="1" ht="12.75" customHeight="1" x14ac:dyDescent="0.25">
      <c r="A11" s="715"/>
      <c r="B11" s="813"/>
      <c r="C11" s="503" t="s">
        <v>402</v>
      </c>
      <c r="D11" s="333">
        <f>SUM(D17,D23,D29,D35,D41,D47,'2-10 續3完'!D11,'2-10 續3完'!D17,'2-10 續3完'!D23,'2-10 續3完'!D29,'2-10 續3完'!D35,'2-10 續3完'!D41,'2-10 續3完'!D47)</f>
        <v>16264</v>
      </c>
      <c r="E11" s="332">
        <f>SUM(E17,E23,E29,E35,E41,E47,'2-10 續3完'!E11,'2-10 續3完'!E17,'2-10 續3完'!E23,'2-10 續3完'!E29,'2-10 續3完'!E35,'2-10 續3完'!E41,'2-10 續3完'!E47)</f>
        <v>1201</v>
      </c>
      <c r="F11" s="332">
        <f>SUM(F17,F23,F29,F35,F41,F47,'2-10 續3完'!F11,'2-10 續3完'!F17,'2-10 續3完'!F23,'2-10 續3完'!F29,'2-10 續3完'!F35,'2-10 續3完'!F41,'2-10 續3完'!F47)</f>
        <v>1212</v>
      </c>
      <c r="G11" s="332">
        <f>SUM(G17,G23,G29,G35,G41,G47,'2-10 續3完'!G11,'2-10 續3完'!G17,'2-10 續3完'!G23,'2-10 續3完'!G29,'2-10 續3完'!G35,'2-10 續3完'!G41,'2-10 續3完'!G47)</f>
        <v>1380</v>
      </c>
      <c r="H11" s="332">
        <f>SUM(H17,H23,H29,H35,H41,H47,'2-10 續3完'!H11,'2-10 續3完'!H17,'2-10 續3完'!H23,'2-10 續3完'!H29,'2-10 續3完'!H35,'2-10 續3完'!H41,'2-10 續3完'!H47)</f>
        <v>1634</v>
      </c>
      <c r="I11" s="332">
        <f>SUM(I17,I23,I29,I35,I41,I47,'2-10 續3完'!I11,'2-10 續3完'!I17,'2-10 續3完'!I23,'2-10 續3完'!I29,'2-10 續3完'!I35,'2-10 續3完'!I41,'2-10 續3完'!I47)</f>
        <v>1524</v>
      </c>
      <c r="J11" s="332">
        <f>SUM(J17,J23,J29,J35,J41,J47,'2-10 續3完'!J11,'2-10 續3完'!J17,'2-10 續3完'!J23,'2-10 續3完'!J29,'2-10 續3完'!J35,'2-10 續3完'!J41,'2-10 續3完'!J47)</f>
        <v>1213</v>
      </c>
      <c r="K11" s="332">
        <f>SUM(K17,K23,K29,K35,K41,K47,'2-10 續3完'!K11,'2-10 續3完'!K17,'2-10 續3完'!K23,'2-10 續3完'!K29,'2-10 續3完'!K35,'2-10 續3完'!K41,'2-10 續3完'!K47)</f>
        <v>1353</v>
      </c>
      <c r="L11" s="332">
        <f>SUM(L17,L23,L29,L35,L41,L47,'2-10 續3完'!L11,'2-10 續3完'!L17,'2-10 續3完'!L23,'2-10 續3完'!L29,'2-10 續3完'!L35,'2-10 續3完'!L41,'2-10 續3完'!L47)</f>
        <v>1350</v>
      </c>
      <c r="M11" s="332">
        <f>SUM(M17,M23,M29,M35,M41,M47,'2-10 續3完'!M11,'2-10 續3完'!M17,'2-10 續3完'!M23,'2-10 續3完'!M29,'2-10 續3完'!M35,'2-10 續3完'!M41,'2-10 續3完'!M47)</f>
        <v>1250</v>
      </c>
      <c r="N11" s="332">
        <f>SUM(N17,N23,N29,N35,N41,N47,'2-10 續3完'!N11,'2-10 續3完'!N17,'2-10 續3完'!N23,'2-10 續3完'!N29,'2-10 續3完'!N35,'2-10 續3完'!N41,'2-10 續3完'!N47)</f>
        <v>1052</v>
      </c>
      <c r="O11" s="332">
        <f>SUM(O17,O23,O29,O35,O41,O47,'2-10 續3完'!O11,'2-10 續3完'!O17,'2-10 續3完'!O23,'2-10 續3完'!O29,'2-10 續3完'!O35,'2-10 續3完'!O41,'2-10 續3完'!O47)</f>
        <v>951</v>
      </c>
      <c r="P11" s="332">
        <f>SUM(P17,P23,P29,P35,P41,P47,'2-10 續3完'!P11,'2-10 續3完'!P17,'2-10 續3完'!P23,'2-10 續3完'!P29,'2-10 續3完'!P35,'2-10 續3完'!P41,'2-10 續3完'!P47)</f>
        <v>771</v>
      </c>
      <c r="Q11" s="332">
        <f>SUM(Q17,Q23,Q29,Q35,Q41,Q47,'2-10 續3完'!Q11,'2-10 續3完'!Q17,'2-10 續3完'!Q23,'2-10 續3完'!Q29,'2-10 續3完'!Q35,'2-10 續3完'!Q41,'2-10 續3完'!Q47)</f>
        <v>644</v>
      </c>
      <c r="R11" s="332">
        <f>SUM(R17,R23,R29,R35,R41,R47,'2-10 續3完'!R11,'2-10 續3完'!R17,'2-10 續3完'!R23,'2-10 續3完'!R29,'2-10 續3完'!R35,'2-10 續3完'!R41,'2-10 續3完'!R47)</f>
        <v>330</v>
      </c>
      <c r="S11" s="332">
        <f>SUM(S17,S23,S29,S35,S41,S47,'2-10 續3完'!S11,'2-10 續3完'!S17,'2-10 續3完'!S23,'2-10 續3完'!S29,'2-10 續3完'!S35,'2-10 續3完'!S41,'2-10 續3完'!S47)</f>
        <v>164</v>
      </c>
      <c r="T11" s="332">
        <f>SUM(T17,T23,T29,T35,T41,T47,'2-10 續3完'!T11,'2-10 續3完'!T17,'2-10 續3完'!T23,'2-10 續3完'!T29,'2-10 續3完'!T35,'2-10 續3完'!T41,'2-10 續3完'!T47)</f>
        <v>122</v>
      </c>
      <c r="U11" s="332">
        <f>SUM(U17,U23,U29,U35,U41,U47,'2-10 續3完'!U11,'2-10 續3完'!U17,'2-10 續3完'!U23,'2-10 續3完'!U29,'2-10 續3完'!U35,'2-10 續3完'!U41,'2-10 續3完'!U47)</f>
        <v>113</v>
      </c>
      <c r="V11" s="70">
        <v>12471</v>
      </c>
      <c r="W11" s="331">
        <f t="shared" si="0"/>
        <v>12471</v>
      </c>
      <c r="X11" s="70">
        <f t="shared" si="1"/>
        <v>1</v>
      </c>
    </row>
    <row r="12" spans="1:24" ht="12.75" customHeight="1" x14ac:dyDescent="0.25">
      <c r="A12" s="715" t="s">
        <v>722</v>
      </c>
      <c r="B12" s="813" t="s">
        <v>154</v>
      </c>
      <c r="C12" s="503" t="s">
        <v>404</v>
      </c>
      <c r="D12" s="333">
        <f t="shared" ref="D12:D47" si="2">SUM(E12:U12)</f>
        <v>3212</v>
      </c>
      <c r="E12" s="334">
        <f t="shared" ref="E12:U12" si="3">SUM(E13:E14)</f>
        <v>268</v>
      </c>
      <c r="F12" s="334">
        <f t="shared" si="3"/>
        <v>288</v>
      </c>
      <c r="G12" s="334">
        <f t="shared" si="3"/>
        <v>351</v>
      </c>
      <c r="H12" s="334">
        <f t="shared" si="3"/>
        <v>393</v>
      </c>
      <c r="I12" s="334">
        <f t="shared" si="3"/>
        <v>363</v>
      </c>
      <c r="J12" s="334">
        <f t="shared" si="3"/>
        <v>237</v>
      </c>
      <c r="K12" s="334">
        <f t="shared" si="3"/>
        <v>284</v>
      </c>
      <c r="L12" s="334">
        <f t="shared" si="3"/>
        <v>255</v>
      </c>
      <c r="M12" s="334">
        <f t="shared" si="3"/>
        <v>212</v>
      </c>
      <c r="N12" s="334">
        <f t="shared" si="3"/>
        <v>186</v>
      </c>
      <c r="O12" s="334">
        <f t="shared" si="3"/>
        <v>150</v>
      </c>
      <c r="P12" s="334">
        <f t="shared" si="3"/>
        <v>112</v>
      </c>
      <c r="Q12" s="334">
        <f t="shared" si="3"/>
        <v>74</v>
      </c>
      <c r="R12" s="334">
        <f t="shared" si="3"/>
        <v>22</v>
      </c>
      <c r="S12" s="334">
        <f t="shared" si="3"/>
        <v>5</v>
      </c>
      <c r="T12" s="334">
        <f t="shared" si="3"/>
        <v>10</v>
      </c>
      <c r="U12" s="334">
        <f t="shared" si="3"/>
        <v>2</v>
      </c>
      <c r="V12" s="29">
        <v>2305</v>
      </c>
      <c r="W12" s="331">
        <f t="shared" si="0"/>
        <v>2305</v>
      </c>
      <c r="X12" s="70">
        <f t="shared" si="1"/>
        <v>1</v>
      </c>
    </row>
    <row r="13" spans="1:24" ht="12.75" customHeight="1" x14ac:dyDescent="0.25">
      <c r="A13" s="715"/>
      <c r="B13" s="813"/>
      <c r="C13" s="503" t="s">
        <v>403</v>
      </c>
      <c r="D13" s="333">
        <f t="shared" si="2"/>
        <v>2200</v>
      </c>
      <c r="E13" s="332">
        <v>173</v>
      </c>
      <c r="F13" s="332">
        <v>191</v>
      </c>
      <c r="G13" s="332">
        <v>206</v>
      </c>
      <c r="H13" s="332">
        <v>249</v>
      </c>
      <c r="I13" s="332">
        <v>252</v>
      </c>
      <c r="J13" s="332">
        <v>163</v>
      </c>
      <c r="K13" s="332">
        <v>195</v>
      </c>
      <c r="L13" s="332">
        <v>180</v>
      </c>
      <c r="M13" s="332">
        <v>147</v>
      </c>
      <c r="N13" s="332">
        <v>144</v>
      </c>
      <c r="O13" s="332">
        <v>111</v>
      </c>
      <c r="P13" s="332">
        <v>93</v>
      </c>
      <c r="Q13" s="332">
        <v>60</v>
      </c>
      <c r="R13" s="332">
        <v>21</v>
      </c>
      <c r="S13" s="332">
        <v>4</v>
      </c>
      <c r="T13" s="332">
        <v>9</v>
      </c>
      <c r="U13" s="332">
        <v>2</v>
      </c>
      <c r="V13" s="29">
        <v>1630</v>
      </c>
      <c r="W13" s="331">
        <f t="shared" si="0"/>
        <v>1630</v>
      </c>
      <c r="X13" s="70">
        <f t="shared" si="1"/>
        <v>1</v>
      </c>
    </row>
    <row r="14" spans="1:24" ht="12.75" customHeight="1" x14ac:dyDescent="0.25">
      <c r="A14" s="715"/>
      <c r="B14" s="813"/>
      <c r="C14" s="503" t="s">
        <v>402</v>
      </c>
      <c r="D14" s="333">
        <f t="shared" si="2"/>
        <v>1012</v>
      </c>
      <c r="E14" s="332">
        <v>95</v>
      </c>
      <c r="F14" s="332">
        <v>97</v>
      </c>
      <c r="G14" s="332">
        <v>145</v>
      </c>
      <c r="H14" s="332">
        <v>144</v>
      </c>
      <c r="I14" s="332">
        <v>111</v>
      </c>
      <c r="J14" s="332">
        <v>74</v>
      </c>
      <c r="K14" s="332">
        <v>89</v>
      </c>
      <c r="L14" s="332">
        <v>75</v>
      </c>
      <c r="M14" s="332">
        <v>65</v>
      </c>
      <c r="N14" s="332">
        <v>42</v>
      </c>
      <c r="O14" s="332">
        <v>39</v>
      </c>
      <c r="P14" s="332">
        <v>19</v>
      </c>
      <c r="Q14" s="332">
        <v>14</v>
      </c>
      <c r="R14" s="332">
        <v>1</v>
      </c>
      <c r="S14" s="332">
        <v>1</v>
      </c>
      <c r="T14" s="332">
        <v>1</v>
      </c>
      <c r="U14" s="332">
        <v>0</v>
      </c>
      <c r="V14" s="29">
        <v>675</v>
      </c>
      <c r="W14" s="331">
        <f t="shared" si="0"/>
        <v>675</v>
      </c>
      <c r="X14" s="70">
        <f t="shared" si="1"/>
        <v>1</v>
      </c>
    </row>
    <row r="15" spans="1:24" ht="12.75" customHeight="1" x14ac:dyDescent="0.25">
      <c r="A15" s="715"/>
      <c r="B15" s="813" t="s">
        <v>155</v>
      </c>
      <c r="C15" s="503" t="s">
        <v>404</v>
      </c>
      <c r="D15" s="333">
        <f t="shared" si="2"/>
        <v>3857</v>
      </c>
      <c r="E15" s="332">
        <f t="shared" ref="E15:U15" si="4">SUM(E16:E17)</f>
        <v>268</v>
      </c>
      <c r="F15" s="332">
        <f t="shared" si="4"/>
        <v>267</v>
      </c>
      <c r="G15" s="332">
        <f t="shared" si="4"/>
        <v>303</v>
      </c>
      <c r="H15" s="332">
        <f t="shared" si="4"/>
        <v>373</v>
      </c>
      <c r="I15" s="332">
        <f t="shared" si="4"/>
        <v>345</v>
      </c>
      <c r="J15" s="332">
        <f t="shared" si="4"/>
        <v>327</v>
      </c>
      <c r="K15" s="332">
        <f t="shared" si="4"/>
        <v>366</v>
      </c>
      <c r="L15" s="332">
        <f t="shared" si="4"/>
        <v>338</v>
      </c>
      <c r="M15" s="332">
        <f t="shared" si="4"/>
        <v>359</v>
      </c>
      <c r="N15" s="332">
        <f t="shared" si="4"/>
        <v>303</v>
      </c>
      <c r="O15" s="332">
        <f t="shared" si="4"/>
        <v>253</v>
      </c>
      <c r="P15" s="332">
        <f t="shared" si="4"/>
        <v>171</v>
      </c>
      <c r="Q15" s="332">
        <f t="shared" si="4"/>
        <v>112</v>
      </c>
      <c r="R15" s="332">
        <f t="shared" si="4"/>
        <v>33</v>
      </c>
      <c r="S15" s="332">
        <f t="shared" si="4"/>
        <v>18</v>
      </c>
      <c r="T15" s="332">
        <f t="shared" si="4"/>
        <v>14</v>
      </c>
      <c r="U15" s="332">
        <f t="shared" si="4"/>
        <v>7</v>
      </c>
      <c r="V15" s="29">
        <v>3019</v>
      </c>
      <c r="W15" s="331">
        <f t="shared" si="0"/>
        <v>3019</v>
      </c>
      <c r="X15" s="70">
        <f t="shared" si="1"/>
        <v>1</v>
      </c>
    </row>
    <row r="16" spans="1:24" ht="12.75" customHeight="1" x14ac:dyDescent="0.25">
      <c r="A16" s="715"/>
      <c r="B16" s="813"/>
      <c r="C16" s="503" t="s">
        <v>403</v>
      </c>
      <c r="D16" s="333">
        <f t="shared" si="2"/>
        <v>2480</v>
      </c>
      <c r="E16" s="332">
        <v>161</v>
      </c>
      <c r="F16" s="332">
        <v>176</v>
      </c>
      <c r="G16" s="332">
        <v>197</v>
      </c>
      <c r="H16" s="332">
        <v>232</v>
      </c>
      <c r="I16" s="332">
        <v>225</v>
      </c>
      <c r="J16" s="332">
        <v>196</v>
      </c>
      <c r="K16" s="332">
        <v>226</v>
      </c>
      <c r="L16" s="332">
        <v>216</v>
      </c>
      <c r="M16" s="332">
        <v>223</v>
      </c>
      <c r="N16" s="332">
        <v>209</v>
      </c>
      <c r="O16" s="332">
        <v>180</v>
      </c>
      <c r="P16" s="332">
        <v>123</v>
      </c>
      <c r="Q16" s="332">
        <v>75</v>
      </c>
      <c r="R16" s="332">
        <v>22</v>
      </c>
      <c r="S16" s="332">
        <v>10</v>
      </c>
      <c r="T16" s="332">
        <v>5</v>
      </c>
      <c r="U16" s="332">
        <v>4</v>
      </c>
      <c r="V16" s="29">
        <v>1946</v>
      </c>
      <c r="W16" s="331">
        <f t="shared" si="0"/>
        <v>1946</v>
      </c>
      <c r="X16" s="70">
        <f t="shared" si="1"/>
        <v>1</v>
      </c>
    </row>
    <row r="17" spans="1:24" ht="12.75" customHeight="1" x14ac:dyDescent="0.25">
      <c r="A17" s="715"/>
      <c r="B17" s="813"/>
      <c r="C17" s="503" t="s">
        <v>402</v>
      </c>
      <c r="D17" s="333">
        <f t="shared" si="2"/>
        <v>1377</v>
      </c>
      <c r="E17" s="332">
        <v>107</v>
      </c>
      <c r="F17" s="332">
        <v>91</v>
      </c>
      <c r="G17" s="332">
        <v>106</v>
      </c>
      <c r="H17" s="332">
        <v>141</v>
      </c>
      <c r="I17" s="332">
        <v>120</v>
      </c>
      <c r="J17" s="332">
        <v>131</v>
      </c>
      <c r="K17" s="332">
        <v>140</v>
      </c>
      <c r="L17" s="332">
        <v>122</v>
      </c>
      <c r="M17" s="332">
        <v>136</v>
      </c>
      <c r="N17" s="332">
        <v>94</v>
      </c>
      <c r="O17" s="332">
        <v>73</v>
      </c>
      <c r="P17" s="332">
        <v>48</v>
      </c>
      <c r="Q17" s="332">
        <v>37</v>
      </c>
      <c r="R17" s="332">
        <v>11</v>
      </c>
      <c r="S17" s="332">
        <v>8</v>
      </c>
      <c r="T17" s="332">
        <v>9</v>
      </c>
      <c r="U17" s="332">
        <v>3</v>
      </c>
      <c r="V17" s="29">
        <v>1073</v>
      </c>
      <c r="W17" s="331">
        <f t="shared" si="0"/>
        <v>1073</v>
      </c>
      <c r="X17" s="70">
        <f t="shared" si="1"/>
        <v>1</v>
      </c>
    </row>
    <row r="18" spans="1:24" ht="12.75" customHeight="1" x14ac:dyDescent="0.25">
      <c r="A18" s="715" t="s">
        <v>474</v>
      </c>
      <c r="B18" s="813" t="s">
        <v>154</v>
      </c>
      <c r="C18" s="503" t="s">
        <v>404</v>
      </c>
      <c r="D18" s="333">
        <f t="shared" si="2"/>
        <v>3617</v>
      </c>
      <c r="E18" s="332">
        <f t="shared" ref="E18:U18" si="5">SUM(E19:E20)</f>
        <v>318</v>
      </c>
      <c r="F18" s="332">
        <f t="shared" si="5"/>
        <v>294</v>
      </c>
      <c r="G18" s="332">
        <f t="shared" si="5"/>
        <v>355</v>
      </c>
      <c r="H18" s="332">
        <f t="shared" si="5"/>
        <v>448</v>
      </c>
      <c r="I18" s="332">
        <f t="shared" si="5"/>
        <v>401</v>
      </c>
      <c r="J18" s="332">
        <f t="shared" si="5"/>
        <v>325</v>
      </c>
      <c r="K18" s="332">
        <f t="shared" si="5"/>
        <v>318</v>
      </c>
      <c r="L18" s="332">
        <f t="shared" si="5"/>
        <v>278</v>
      </c>
      <c r="M18" s="332">
        <f t="shared" si="5"/>
        <v>232</v>
      </c>
      <c r="N18" s="332">
        <f t="shared" si="5"/>
        <v>214</v>
      </c>
      <c r="O18" s="332">
        <f t="shared" si="5"/>
        <v>169</v>
      </c>
      <c r="P18" s="332">
        <f t="shared" si="5"/>
        <v>136</v>
      </c>
      <c r="Q18" s="332">
        <f t="shared" si="5"/>
        <v>73</v>
      </c>
      <c r="R18" s="332">
        <f t="shared" si="5"/>
        <v>35</v>
      </c>
      <c r="S18" s="332">
        <f t="shared" si="5"/>
        <v>15</v>
      </c>
      <c r="T18" s="332">
        <f t="shared" si="5"/>
        <v>5</v>
      </c>
      <c r="U18" s="332">
        <f t="shared" si="5"/>
        <v>1</v>
      </c>
      <c r="V18" s="29">
        <v>2650</v>
      </c>
      <c r="W18" s="331">
        <f t="shared" si="0"/>
        <v>2650</v>
      </c>
      <c r="X18" s="70">
        <f t="shared" si="1"/>
        <v>1</v>
      </c>
    </row>
    <row r="19" spans="1:24" ht="12.75" customHeight="1" x14ac:dyDescent="0.25">
      <c r="A19" s="715"/>
      <c r="B19" s="813"/>
      <c r="C19" s="503" t="s">
        <v>403</v>
      </c>
      <c r="D19" s="333">
        <f t="shared" si="2"/>
        <v>2185</v>
      </c>
      <c r="E19" s="332">
        <v>193</v>
      </c>
      <c r="F19" s="332">
        <v>168</v>
      </c>
      <c r="G19" s="332">
        <v>173</v>
      </c>
      <c r="H19" s="332">
        <v>234</v>
      </c>
      <c r="I19" s="332">
        <v>234</v>
      </c>
      <c r="J19" s="332">
        <v>194</v>
      </c>
      <c r="K19" s="332">
        <v>195</v>
      </c>
      <c r="L19" s="332">
        <v>180</v>
      </c>
      <c r="M19" s="332">
        <v>153</v>
      </c>
      <c r="N19" s="332">
        <v>135</v>
      </c>
      <c r="O19" s="332">
        <v>113</v>
      </c>
      <c r="P19" s="332">
        <v>108</v>
      </c>
      <c r="Q19" s="332">
        <v>58</v>
      </c>
      <c r="R19" s="332">
        <v>29</v>
      </c>
      <c r="S19" s="332">
        <v>12</v>
      </c>
      <c r="T19" s="332">
        <v>5</v>
      </c>
      <c r="U19" s="332">
        <v>1</v>
      </c>
      <c r="V19" s="29">
        <v>1651</v>
      </c>
      <c r="W19" s="331">
        <f t="shared" si="0"/>
        <v>1651</v>
      </c>
      <c r="X19" s="70">
        <f t="shared" si="1"/>
        <v>1</v>
      </c>
    </row>
    <row r="20" spans="1:24" ht="12.75" customHeight="1" x14ac:dyDescent="0.25">
      <c r="A20" s="715"/>
      <c r="B20" s="813"/>
      <c r="C20" s="503" t="s">
        <v>402</v>
      </c>
      <c r="D20" s="333">
        <f t="shared" si="2"/>
        <v>1432</v>
      </c>
      <c r="E20" s="332">
        <v>125</v>
      </c>
      <c r="F20" s="332">
        <v>126</v>
      </c>
      <c r="G20" s="332">
        <v>182</v>
      </c>
      <c r="H20" s="332">
        <v>214</v>
      </c>
      <c r="I20" s="332">
        <v>167</v>
      </c>
      <c r="J20" s="332">
        <v>131</v>
      </c>
      <c r="K20" s="332">
        <v>123</v>
      </c>
      <c r="L20" s="332">
        <v>98</v>
      </c>
      <c r="M20" s="332">
        <v>79</v>
      </c>
      <c r="N20" s="332">
        <v>79</v>
      </c>
      <c r="O20" s="332">
        <v>56</v>
      </c>
      <c r="P20" s="332">
        <v>28</v>
      </c>
      <c r="Q20" s="332">
        <v>15</v>
      </c>
      <c r="R20" s="332">
        <v>6</v>
      </c>
      <c r="S20" s="332">
        <v>3</v>
      </c>
      <c r="T20" s="332">
        <v>0</v>
      </c>
      <c r="U20" s="332">
        <v>0</v>
      </c>
      <c r="V20" s="29">
        <v>999</v>
      </c>
      <c r="W20" s="331">
        <f t="shared" si="0"/>
        <v>999</v>
      </c>
      <c r="X20" s="70">
        <f t="shared" si="1"/>
        <v>1</v>
      </c>
    </row>
    <row r="21" spans="1:24" ht="12.75" customHeight="1" x14ac:dyDescent="0.25">
      <c r="A21" s="715"/>
      <c r="B21" s="813" t="s">
        <v>155</v>
      </c>
      <c r="C21" s="503" t="s">
        <v>404</v>
      </c>
      <c r="D21" s="333">
        <f t="shared" si="2"/>
        <v>4534</v>
      </c>
      <c r="E21" s="332">
        <f t="shared" ref="E21:U21" si="6">SUM(E22:E23)</f>
        <v>266</v>
      </c>
      <c r="F21" s="332">
        <f t="shared" si="6"/>
        <v>307</v>
      </c>
      <c r="G21" s="332">
        <f t="shared" si="6"/>
        <v>355</v>
      </c>
      <c r="H21" s="332">
        <f t="shared" si="6"/>
        <v>453</v>
      </c>
      <c r="I21" s="332">
        <f t="shared" si="6"/>
        <v>427</v>
      </c>
      <c r="J21" s="332">
        <f t="shared" si="6"/>
        <v>356</v>
      </c>
      <c r="K21" s="332">
        <f t="shared" si="6"/>
        <v>458</v>
      </c>
      <c r="L21" s="332">
        <f t="shared" si="6"/>
        <v>376</v>
      </c>
      <c r="M21" s="332">
        <f t="shared" si="6"/>
        <v>366</v>
      </c>
      <c r="N21" s="332">
        <f t="shared" si="6"/>
        <v>295</v>
      </c>
      <c r="O21" s="332">
        <f t="shared" si="6"/>
        <v>297</v>
      </c>
      <c r="P21" s="332">
        <f t="shared" si="6"/>
        <v>226</v>
      </c>
      <c r="Q21" s="332">
        <f t="shared" si="6"/>
        <v>181</v>
      </c>
      <c r="R21" s="332">
        <f t="shared" si="6"/>
        <v>94</v>
      </c>
      <c r="S21" s="332">
        <f t="shared" si="6"/>
        <v>39</v>
      </c>
      <c r="T21" s="332">
        <f t="shared" si="6"/>
        <v>20</v>
      </c>
      <c r="U21" s="332">
        <f t="shared" si="6"/>
        <v>18</v>
      </c>
      <c r="V21" s="29">
        <v>3606</v>
      </c>
      <c r="W21" s="331">
        <f t="shared" si="0"/>
        <v>3606</v>
      </c>
      <c r="X21" s="70">
        <f t="shared" si="1"/>
        <v>1</v>
      </c>
    </row>
    <row r="22" spans="1:24" ht="12.75" customHeight="1" x14ac:dyDescent="0.25">
      <c r="A22" s="715"/>
      <c r="B22" s="813"/>
      <c r="C22" s="503" t="s">
        <v>403</v>
      </c>
      <c r="D22" s="333">
        <f t="shared" si="2"/>
        <v>2546</v>
      </c>
      <c r="E22" s="332">
        <v>157</v>
      </c>
      <c r="F22" s="332">
        <v>161</v>
      </c>
      <c r="G22" s="332">
        <v>188</v>
      </c>
      <c r="H22" s="332">
        <v>223</v>
      </c>
      <c r="I22" s="332">
        <v>250</v>
      </c>
      <c r="J22" s="332">
        <v>209</v>
      </c>
      <c r="K22" s="332">
        <v>292</v>
      </c>
      <c r="L22" s="332">
        <v>203</v>
      </c>
      <c r="M22" s="332">
        <v>196</v>
      </c>
      <c r="N22" s="332">
        <v>170</v>
      </c>
      <c r="O22" s="332">
        <v>191</v>
      </c>
      <c r="P22" s="332">
        <v>135</v>
      </c>
      <c r="Q22" s="332">
        <v>89</v>
      </c>
      <c r="R22" s="332">
        <v>41</v>
      </c>
      <c r="S22" s="332">
        <v>24</v>
      </c>
      <c r="T22" s="332">
        <v>9</v>
      </c>
      <c r="U22" s="332">
        <v>8</v>
      </c>
      <c r="V22" s="29">
        <v>2040</v>
      </c>
      <c r="W22" s="331">
        <f t="shared" si="0"/>
        <v>2040</v>
      </c>
      <c r="X22" s="70">
        <f t="shared" si="1"/>
        <v>1</v>
      </c>
    </row>
    <row r="23" spans="1:24" ht="12.75" customHeight="1" x14ac:dyDescent="0.25">
      <c r="A23" s="715"/>
      <c r="B23" s="813"/>
      <c r="C23" s="503" t="s">
        <v>402</v>
      </c>
      <c r="D23" s="333">
        <f t="shared" si="2"/>
        <v>1988</v>
      </c>
      <c r="E23" s="332">
        <v>109</v>
      </c>
      <c r="F23" s="332">
        <v>146</v>
      </c>
      <c r="G23" s="332">
        <v>167</v>
      </c>
      <c r="H23" s="332">
        <v>230</v>
      </c>
      <c r="I23" s="332">
        <v>177</v>
      </c>
      <c r="J23" s="332">
        <v>147</v>
      </c>
      <c r="K23" s="332">
        <v>166</v>
      </c>
      <c r="L23" s="332">
        <v>173</v>
      </c>
      <c r="M23" s="332">
        <v>170</v>
      </c>
      <c r="N23" s="332">
        <v>125</v>
      </c>
      <c r="O23" s="332">
        <v>106</v>
      </c>
      <c r="P23" s="332">
        <v>91</v>
      </c>
      <c r="Q23" s="332">
        <v>92</v>
      </c>
      <c r="R23" s="332">
        <v>53</v>
      </c>
      <c r="S23" s="332">
        <v>15</v>
      </c>
      <c r="T23" s="332">
        <v>11</v>
      </c>
      <c r="U23" s="332">
        <v>10</v>
      </c>
      <c r="V23" s="29">
        <v>1566</v>
      </c>
      <c r="W23" s="331">
        <f t="shared" si="0"/>
        <v>1566</v>
      </c>
      <c r="X23" s="70">
        <f t="shared" si="1"/>
        <v>1</v>
      </c>
    </row>
    <row r="24" spans="1:24" ht="12.75" customHeight="1" x14ac:dyDescent="0.25">
      <c r="A24" s="715" t="s">
        <v>473</v>
      </c>
      <c r="B24" s="813" t="s">
        <v>154</v>
      </c>
      <c r="C24" s="503" t="s">
        <v>404</v>
      </c>
      <c r="D24" s="333">
        <f t="shared" si="2"/>
        <v>3436</v>
      </c>
      <c r="E24" s="332">
        <f t="shared" ref="E24:U24" si="7">SUM(E25:E26)</f>
        <v>224</v>
      </c>
      <c r="F24" s="332">
        <f t="shared" si="7"/>
        <v>312</v>
      </c>
      <c r="G24" s="332">
        <f t="shared" si="7"/>
        <v>357</v>
      </c>
      <c r="H24" s="332">
        <f t="shared" si="7"/>
        <v>399</v>
      </c>
      <c r="I24" s="332">
        <f t="shared" si="7"/>
        <v>401</v>
      </c>
      <c r="J24" s="332">
        <f t="shared" si="7"/>
        <v>263</v>
      </c>
      <c r="K24" s="332">
        <f t="shared" si="7"/>
        <v>286</v>
      </c>
      <c r="L24" s="332">
        <f t="shared" si="7"/>
        <v>239</v>
      </c>
      <c r="M24" s="332">
        <f t="shared" si="7"/>
        <v>210</v>
      </c>
      <c r="N24" s="332">
        <f t="shared" si="7"/>
        <v>201</v>
      </c>
      <c r="O24" s="332">
        <f t="shared" si="7"/>
        <v>190</v>
      </c>
      <c r="P24" s="332">
        <f t="shared" si="7"/>
        <v>152</v>
      </c>
      <c r="Q24" s="332">
        <f t="shared" si="7"/>
        <v>87</v>
      </c>
      <c r="R24" s="332">
        <f t="shared" si="7"/>
        <v>62</v>
      </c>
      <c r="S24" s="332">
        <f t="shared" si="7"/>
        <v>26</v>
      </c>
      <c r="T24" s="332">
        <f t="shared" si="7"/>
        <v>16</v>
      </c>
      <c r="U24" s="332">
        <f t="shared" si="7"/>
        <v>11</v>
      </c>
      <c r="V24" s="29">
        <v>2543</v>
      </c>
      <c r="W24" s="331">
        <f t="shared" si="0"/>
        <v>2543</v>
      </c>
      <c r="X24" s="70">
        <f t="shared" si="1"/>
        <v>1</v>
      </c>
    </row>
    <row r="25" spans="1:24" ht="12.75" customHeight="1" x14ac:dyDescent="0.25">
      <c r="A25" s="715"/>
      <c r="B25" s="813"/>
      <c r="C25" s="503" t="s">
        <v>403</v>
      </c>
      <c r="D25" s="333">
        <f t="shared" si="2"/>
        <v>1824</v>
      </c>
      <c r="E25" s="332">
        <v>106</v>
      </c>
      <c r="F25" s="332">
        <v>119</v>
      </c>
      <c r="G25" s="332">
        <v>133</v>
      </c>
      <c r="H25" s="332">
        <v>157</v>
      </c>
      <c r="I25" s="332">
        <v>213</v>
      </c>
      <c r="J25" s="332">
        <v>131</v>
      </c>
      <c r="K25" s="332">
        <v>159</v>
      </c>
      <c r="L25" s="332">
        <v>142</v>
      </c>
      <c r="M25" s="332">
        <v>117</v>
      </c>
      <c r="N25" s="332">
        <v>122</v>
      </c>
      <c r="O25" s="332">
        <v>141</v>
      </c>
      <c r="P25" s="332">
        <v>110</v>
      </c>
      <c r="Q25" s="332">
        <v>72</v>
      </c>
      <c r="R25" s="332">
        <v>55</v>
      </c>
      <c r="S25" s="332">
        <v>23</v>
      </c>
      <c r="T25" s="332">
        <v>14</v>
      </c>
      <c r="U25" s="332">
        <v>10</v>
      </c>
      <c r="V25" s="29">
        <v>1466</v>
      </c>
      <c r="W25" s="331">
        <f t="shared" si="0"/>
        <v>1466</v>
      </c>
      <c r="X25" s="70">
        <f t="shared" si="1"/>
        <v>1</v>
      </c>
    </row>
    <row r="26" spans="1:24" ht="12.75" customHeight="1" x14ac:dyDescent="0.25">
      <c r="A26" s="715"/>
      <c r="B26" s="813"/>
      <c r="C26" s="503" t="s">
        <v>402</v>
      </c>
      <c r="D26" s="333">
        <f t="shared" si="2"/>
        <v>1612</v>
      </c>
      <c r="E26" s="332">
        <v>118</v>
      </c>
      <c r="F26" s="332">
        <v>193</v>
      </c>
      <c r="G26" s="332">
        <v>224</v>
      </c>
      <c r="H26" s="332">
        <v>242</v>
      </c>
      <c r="I26" s="332">
        <v>188</v>
      </c>
      <c r="J26" s="332">
        <v>132</v>
      </c>
      <c r="K26" s="332">
        <v>127</v>
      </c>
      <c r="L26" s="332">
        <v>97</v>
      </c>
      <c r="M26" s="332">
        <v>93</v>
      </c>
      <c r="N26" s="332">
        <v>79</v>
      </c>
      <c r="O26" s="332">
        <v>49</v>
      </c>
      <c r="P26" s="332">
        <v>42</v>
      </c>
      <c r="Q26" s="332">
        <v>15</v>
      </c>
      <c r="R26" s="332">
        <v>7</v>
      </c>
      <c r="S26" s="332">
        <v>3</v>
      </c>
      <c r="T26" s="332">
        <v>2</v>
      </c>
      <c r="U26" s="332">
        <v>1</v>
      </c>
      <c r="V26" s="29">
        <v>1077</v>
      </c>
      <c r="W26" s="331">
        <f t="shared" si="0"/>
        <v>1077</v>
      </c>
      <c r="X26" s="70">
        <f t="shared" si="1"/>
        <v>1</v>
      </c>
    </row>
    <row r="27" spans="1:24" ht="12.75" customHeight="1" x14ac:dyDescent="0.25">
      <c r="A27" s="715"/>
      <c r="B27" s="813" t="s">
        <v>155</v>
      </c>
      <c r="C27" s="503" t="s">
        <v>404</v>
      </c>
      <c r="D27" s="333">
        <f t="shared" si="2"/>
        <v>3648</v>
      </c>
      <c r="E27" s="332">
        <f t="shared" ref="E27:U27" si="8">SUM(E28:E29)</f>
        <v>231</v>
      </c>
      <c r="F27" s="332">
        <f t="shared" si="8"/>
        <v>277</v>
      </c>
      <c r="G27" s="332">
        <f t="shared" si="8"/>
        <v>339</v>
      </c>
      <c r="H27" s="332">
        <f t="shared" si="8"/>
        <v>391</v>
      </c>
      <c r="I27" s="332">
        <f t="shared" si="8"/>
        <v>352</v>
      </c>
      <c r="J27" s="332">
        <f t="shared" si="8"/>
        <v>259</v>
      </c>
      <c r="K27" s="332">
        <f t="shared" si="8"/>
        <v>297</v>
      </c>
      <c r="L27" s="332">
        <f t="shared" si="8"/>
        <v>299</v>
      </c>
      <c r="M27" s="332">
        <f t="shared" si="8"/>
        <v>265</v>
      </c>
      <c r="N27" s="332">
        <f t="shared" si="8"/>
        <v>240</v>
      </c>
      <c r="O27" s="332">
        <f t="shared" si="8"/>
        <v>246</v>
      </c>
      <c r="P27" s="332">
        <f t="shared" si="8"/>
        <v>177</v>
      </c>
      <c r="Q27" s="332">
        <f t="shared" si="8"/>
        <v>128</v>
      </c>
      <c r="R27" s="332">
        <f t="shared" si="8"/>
        <v>61</v>
      </c>
      <c r="S27" s="332">
        <f t="shared" si="8"/>
        <v>36</v>
      </c>
      <c r="T27" s="332">
        <f t="shared" si="8"/>
        <v>29</v>
      </c>
      <c r="U27" s="332">
        <f t="shared" si="8"/>
        <v>21</v>
      </c>
      <c r="V27" s="29">
        <v>2801</v>
      </c>
      <c r="W27" s="331">
        <f t="shared" si="0"/>
        <v>2801</v>
      </c>
      <c r="X27" s="70">
        <f t="shared" si="1"/>
        <v>1</v>
      </c>
    </row>
    <row r="28" spans="1:24" ht="12.75" customHeight="1" x14ac:dyDescent="0.25">
      <c r="A28" s="715"/>
      <c r="B28" s="813"/>
      <c r="C28" s="503" t="s">
        <v>403</v>
      </c>
      <c r="D28" s="333">
        <f t="shared" si="2"/>
        <v>1743</v>
      </c>
      <c r="E28" s="332">
        <v>116</v>
      </c>
      <c r="F28" s="332">
        <v>115</v>
      </c>
      <c r="G28" s="332">
        <v>132</v>
      </c>
      <c r="H28" s="332">
        <v>174</v>
      </c>
      <c r="I28" s="332">
        <v>170</v>
      </c>
      <c r="J28" s="332">
        <v>122</v>
      </c>
      <c r="K28" s="332">
        <v>151</v>
      </c>
      <c r="L28" s="332">
        <v>128</v>
      </c>
      <c r="M28" s="332">
        <v>118</v>
      </c>
      <c r="N28" s="332">
        <v>106</v>
      </c>
      <c r="O28" s="332">
        <v>143</v>
      </c>
      <c r="P28" s="332">
        <v>103</v>
      </c>
      <c r="Q28" s="332">
        <v>75</v>
      </c>
      <c r="R28" s="332">
        <v>39</v>
      </c>
      <c r="S28" s="332">
        <v>22</v>
      </c>
      <c r="T28" s="332">
        <v>15</v>
      </c>
      <c r="U28" s="332">
        <v>14</v>
      </c>
      <c r="V28" s="29">
        <v>1380</v>
      </c>
      <c r="W28" s="331">
        <f t="shared" si="0"/>
        <v>1380</v>
      </c>
      <c r="X28" s="70">
        <f t="shared" si="1"/>
        <v>1</v>
      </c>
    </row>
    <row r="29" spans="1:24" ht="12.75" customHeight="1" x14ac:dyDescent="0.25">
      <c r="A29" s="715"/>
      <c r="B29" s="813"/>
      <c r="C29" s="503" t="s">
        <v>402</v>
      </c>
      <c r="D29" s="333">
        <f t="shared" si="2"/>
        <v>1905</v>
      </c>
      <c r="E29" s="332">
        <v>115</v>
      </c>
      <c r="F29" s="332">
        <v>162</v>
      </c>
      <c r="G29" s="332">
        <v>207</v>
      </c>
      <c r="H29" s="332">
        <v>217</v>
      </c>
      <c r="I29" s="332">
        <v>182</v>
      </c>
      <c r="J29" s="332">
        <v>137</v>
      </c>
      <c r="K29" s="332">
        <v>146</v>
      </c>
      <c r="L29" s="332">
        <v>171</v>
      </c>
      <c r="M29" s="332">
        <v>147</v>
      </c>
      <c r="N29" s="332">
        <v>134</v>
      </c>
      <c r="O29" s="332">
        <v>103</v>
      </c>
      <c r="P29" s="332">
        <v>74</v>
      </c>
      <c r="Q29" s="332">
        <v>53</v>
      </c>
      <c r="R29" s="332">
        <v>22</v>
      </c>
      <c r="S29" s="332">
        <v>14</v>
      </c>
      <c r="T29" s="332">
        <v>14</v>
      </c>
      <c r="U29" s="332">
        <v>7</v>
      </c>
      <c r="V29" s="29">
        <v>1421</v>
      </c>
      <c r="W29" s="331">
        <f t="shared" si="0"/>
        <v>1421</v>
      </c>
      <c r="X29" s="70">
        <f t="shared" si="1"/>
        <v>1</v>
      </c>
    </row>
    <row r="30" spans="1:24" ht="12.75" customHeight="1" x14ac:dyDescent="0.25">
      <c r="A30" s="715" t="s">
        <v>472</v>
      </c>
      <c r="B30" s="813" t="s">
        <v>154</v>
      </c>
      <c r="C30" s="503" t="s">
        <v>404</v>
      </c>
      <c r="D30" s="333">
        <f t="shared" si="2"/>
        <v>1826</v>
      </c>
      <c r="E30" s="332">
        <f t="shared" ref="E30:U30" si="9">SUM(E31:E32)</f>
        <v>179</v>
      </c>
      <c r="F30" s="332">
        <f t="shared" si="9"/>
        <v>175</v>
      </c>
      <c r="G30" s="332">
        <f t="shared" si="9"/>
        <v>182</v>
      </c>
      <c r="H30" s="332">
        <f t="shared" si="9"/>
        <v>205</v>
      </c>
      <c r="I30" s="332">
        <f t="shared" si="9"/>
        <v>203</v>
      </c>
      <c r="J30" s="332">
        <f t="shared" si="9"/>
        <v>141</v>
      </c>
      <c r="K30" s="332">
        <f t="shared" si="9"/>
        <v>157</v>
      </c>
      <c r="L30" s="332">
        <f t="shared" si="9"/>
        <v>142</v>
      </c>
      <c r="M30" s="332">
        <f t="shared" si="9"/>
        <v>112</v>
      </c>
      <c r="N30" s="332">
        <f t="shared" si="9"/>
        <v>95</v>
      </c>
      <c r="O30" s="332">
        <f t="shared" si="9"/>
        <v>102</v>
      </c>
      <c r="P30" s="332">
        <f t="shared" si="9"/>
        <v>70</v>
      </c>
      <c r="Q30" s="332">
        <f t="shared" si="9"/>
        <v>30</v>
      </c>
      <c r="R30" s="332">
        <f t="shared" si="9"/>
        <v>20</v>
      </c>
      <c r="S30" s="332">
        <f t="shared" si="9"/>
        <v>7</v>
      </c>
      <c r="T30" s="332">
        <f t="shared" si="9"/>
        <v>5</v>
      </c>
      <c r="U30" s="332">
        <f t="shared" si="9"/>
        <v>1</v>
      </c>
      <c r="V30" s="29">
        <v>1290</v>
      </c>
      <c r="W30" s="331">
        <f t="shared" si="0"/>
        <v>1290</v>
      </c>
      <c r="X30" s="70">
        <f t="shared" si="1"/>
        <v>1</v>
      </c>
    </row>
    <row r="31" spans="1:24" ht="12.75" customHeight="1" x14ac:dyDescent="0.25">
      <c r="A31" s="715"/>
      <c r="B31" s="813"/>
      <c r="C31" s="503" t="s">
        <v>403</v>
      </c>
      <c r="D31" s="333">
        <f t="shared" si="2"/>
        <v>1149</v>
      </c>
      <c r="E31" s="332">
        <v>106</v>
      </c>
      <c r="F31" s="332">
        <v>108</v>
      </c>
      <c r="G31" s="332">
        <v>101</v>
      </c>
      <c r="H31" s="332">
        <v>114</v>
      </c>
      <c r="I31" s="332">
        <v>126</v>
      </c>
      <c r="J31" s="332">
        <v>85</v>
      </c>
      <c r="K31" s="332">
        <v>103</v>
      </c>
      <c r="L31" s="332">
        <v>88</v>
      </c>
      <c r="M31" s="332">
        <v>80</v>
      </c>
      <c r="N31" s="332">
        <v>70</v>
      </c>
      <c r="O31" s="332">
        <v>70</v>
      </c>
      <c r="P31" s="332">
        <v>49</v>
      </c>
      <c r="Q31" s="332">
        <v>22</v>
      </c>
      <c r="R31" s="332">
        <v>18</v>
      </c>
      <c r="S31" s="332">
        <v>4</v>
      </c>
      <c r="T31" s="332">
        <v>4</v>
      </c>
      <c r="U31" s="332">
        <v>1</v>
      </c>
      <c r="V31" s="29">
        <v>834</v>
      </c>
      <c r="W31" s="331">
        <f t="shared" si="0"/>
        <v>834</v>
      </c>
      <c r="X31" s="70">
        <f t="shared" si="1"/>
        <v>1</v>
      </c>
    </row>
    <row r="32" spans="1:24" ht="12.75" customHeight="1" x14ac:dyDescent="0.25">
      <c r="A32" s="715"/>
      <c r="B32" s="813"/>
      <c r="C32" s="503" t="s">
        <v>402</v>
      </c>
      <c r="D32" s="333">
        <f t="shared" si="2"/>
        <v>677</v>
      </c>
      <c r="E32" s="332">
        <v>73</v>
      </c>
      <c r="F32" s="332">
        <v>67</v>
      </c>
      <c r="G32" s="332">
        <v>81</v>
      </c>
      <c r="H32" s="332">
        <v>91</v>
      </c>
      <c r="I32" s="332">
        <v>77</v>
      </c>
      <c r="J32" s="332">
        <v>56</v>
      </c>
      <c r="K32" s="332">
        <v>54</v>
      </c>
      <c r="L32" s="332">
        <v>54</v>
      </c>
      <c r="M32" s="332">
        <v>32</v>
      </c>
      <c r="N32" s="332">
        <v>25</v>
      </c>
      <c r="O32" s="332">
        <v>32</v>
      </c>
      <c r="P32" s="332">
        <v>21</v>
      </c>
      <c r="Q32" s="332">
        <v>8</v>
      </c>
      <c r="R32" s="332">
        <v>2</v>
      </c>
      <c r="S32" s="332">
        <v>3</v>
      </c>
      <c r="T32" s="332">
        <v>1</v>
      </c>
      <c r="U32" s="332">
        <v>0</v>
      </c>
      <c r="V32" s="29">
        <v>456</v>
      </c>
      <c r="W32" s="331">
        <f t="shared" si="0"/>
        <v>456</v>
      </c>
      <c r="X32" s="70">
        <f t="shared" si="1"/>
        <v>1</v>
      </c>
    </row>
    <row r="33" spans="1:24" ht="12.75" customHeight="1" x14ac:dyDescent="0.25">
      <c r="A33" s="715"/>
      <c r="B33" s="813" t="s">
        <v>155</v>
      </c>
      <c r="C33" s="503" t="s">
        <v>404</v>
      </c>
      <c r="D33" s="333">
        <f t="shared" si="2"/>
        <v>2072</v>
      </c>
      <c r="E33" s="332">
        <f t="shared" ref="E33:U33" si="10">SUM(E34:E35)</f>
        <v>148</v>
      </c>
      <c r="F33" s="332">
        <f t="shared" si="10"/>
        <v>167</v>
      </c>
      <c r="G33" s="332">
        <f t="shared" si="10"/>
        <v>174</v>
      </c>
      <c r="H33" s="332">
        <f t="shared" si="10"/>
        <v>202</v>
      </c>
      <c r="I33" s="332">
        <f t="shared" si="10"/>
        <v>214</v>
      </c>
      <c r="J33" s="332">
        <f t="shared" si="10"/>
        <v>172</v>
      </c>
      <c r="K33" s="332">
        <f t="shared" si="10"/>
        <v>196</v>
      </c>
      <c r="L33" s="332">
        <f t="shared" si="10"/>
        <v>164</v>
      </c>
      <c r="M33" s="332">
        <f t="shared" si="10"/>
        <v>170</v>
      </c>
      <c r="N33" s="332">
        <f t="shared" si="10"/>
        <v>126</v>
      </c>
      <c r="O33" s="332">
        <f t="shared" si="10"/>
        <v>132</v>
      </c>
      <c r="P33" s="332">
        <f t="shared" si="10"/>
        <v>101</v>
      </c>
      <c r="Q33" s="332">
        <f t="shared" si="10"/>
        <v>59</v>
      </c>
      <c r="R33" s="332">
        <f t="shared" si="10"/>
        <v>19</v>
      </c>
      <c r="S33" s="332">
        <f t="shared" si="10"/>
        <v>19</v>
      </c>
      <c r="T33" s="332">
        <f t="shared" si="10"/>
        <v>7</v>
      </c>
      <c r="U33" s="332">
        <f t="shared" si="10"/>
        <v>2</v>
      </c>
      <c r="V33" s="29">
        <v>1583</v>
      </c>
      <c r="W33" s="331">
        <f t="shared" si="0"/>
        <v>1583</v>
      </c>
      <c r="X33" s="70">
        <f t="shared" si="1"/>
        <v>1</v>
      </c>
    </row>
    <row r="34" spans="1:24" ht="12.75" customHeight="1" x14ac:dyDescent="0.25">
      <c r="A34" s="715"/>
      <c r="B34" s="813"/>
      <c r="C34" s="503" t="s">
        <v>403</v>
      </c>
      <c r="D34" s="333">
        <f t="shared" si="2"/>
        <v>1199</v>
      </c>
      <c r="E34" s="332">
        <v>86</v>
      </c>
      <c r="F34" s="332">
        <v>90</v>
      </c>
      <c r="G34" s="332">
        <v>88</v>
      </c>
      <c r="H34" s="332">
        <v>116</v>
      </c>
      <c r="I34" s="332">
        <v>119</v>
      </c>
      <c r="J34" s="332">
        <v>115</v>
      </c>
      <c r="K34" s="332">
        <v>108</v>
      </c>
      <c r="L34" s="332">
        <v>90</v>
      </c>
      <c r="M34" s="332">
        <v>96</v>
      </c>
      <c r="N34" s="332">
        <v>76</v>
      </c>
      <c r="O34" s="332">
        <v>91</v>
      </c>
      <c r="P34" s="332">
        <v>63</v>
      </c>
      <c r="Q34" s="332">
        <v>30</v>
      </c>
      <c r="R34" s="332">
        <v>13</v>
      </c>
      <c r="S34" s="332">
        <v>12</v>
      </c>
      <c r="T34" s="332">
        <v>5</v>
      </c>
      <c r="U34" s="332">
        <v>1</v>
      </c>
      <c r="V34" s="29">
        <v>935</v>
      </c>
      <c r="W34" s="331">
        <f t="shared" si="0"/>
        <v>935</v>
      </c>
      <c r="X34" s="70">
        <f t="shared" si="1"/>
        <v>1</v>
      </c>
    </row>
    <row r="35" spans="1:24" ht="12.75" customHeight="1" x14ac:dyDescent="0.25">
      <c r="A35" s="715"/>
      <c r="B35" s="813"/>
      <c r="C35" s="503" t="s">
        <v>402</v>
      </c>
      <c r="D35" s="333">
        <f t="shared" si="2"/>
        <v>873</v>
      </c>
      <c r="E35" s="332">
        <v>62</v>
      </c>
      <c r="F35" s="332">
        <v>77</v>
      </c>
      <c r="G35" s="332">
        <v>86</v>
      </c>
      <c r="H35" s="332">
        <v>86</v>
      </c>
      <c r="I35" s="332">
        <v>95</v>
      </c>
      <c r="J35" s="332">
        <v>57</v>
      </c>
      <c r="K35" s="332">
        <v>88</v>
      </c>
      <c r="L35" s="332">
        <v>74</v>
      </c>
      <c r="M35" s="332">
        <v>74</v>
      </c>
      <c r="N35" s="332">
        <v>50</v>
      </c>
      <c r="O35" s="332">
        <v>41</v>
      </c>
      <c r="P35" s="332">
        <v>38</v>
      </c>
      <c r="Q35" s="332">
        <v>29</v>
      </c>
      <c r="R35" s="332">
        <v>6</v>
      </c>
      <c r="S35" s="332">
        <v>7</v>
      </c>
      <c r="T35" s="332">
        <v>2</v>
      </c>
      <c r="U35" s="332">
        <v>1</v>
      </c>
      <c r="V35" s="29">
        <v>648</v>
      </c>
      <c r="W35" s="331">
        <f t="shared" si="0"/>
        <v>648</v>
      </c>
      <c r="X35" s="70">
        <f t="shared" si="1"/>
        <v>1</v>
      </c>
    </row>
    <row r="36" spans="1:24" ht="12.75" customHeight="1" x14ac:dyDescent="0.25">
      <c r="A36" s="715" t="s">
        <v>471</v>
      </c>
      <c r="B36" s="813" t="s">
        <v>154</v>
      </c>
      <c r="C36" s="503" t="s">
        <v>404</v>
      </c>
      <c r="D36" s="333">
        <f t="shared" si="2"/>
        <v>2080</v>
      </c>
      <c r="E36" s="332">
        <f t="shared" ref="E36:U36" si="11">SUM(E37:E38)</f>
        <v>168</v>
      </c>
      <c r="F36" s="332">
        <f t="shared" si="11"/>
        <v>194</v>
      </c>
      <c r="G36" s="332">
        <f t="shared" si="11"/>
        <v>239</v>
      </c>
      <c r="H36" s="332">
        <f t="shared" si="11"/>
        <v>239</v>
      </c>
      <c r="I36" s="332">
        <f t="shared" si="11"/>
        <v>195</v>
      </c>
      <c r="J36" s="332">
        <f t="shared" si="11"/>
        <v>142</v>
      </c>
      <c r="K36" s="332">
        <f t="shared" si="11"/>
        <v>166</v>
      </c>
      <c r="L36" s="332">
        <f t="shared" si="11"/>
        <v>189</v>
      </c>
      <c r="M36" s="332">
        <f t="shared" si="11"/>
        <v>148</v>
      </c>
      <c r="N36" s="332">
        <f t="shared" si="11"/>
        <v>129</v>
      </c>
      <c r="O36" s="332">
        <f t="shared" si="11"/>
        <v>109</v>
      </c>
      <c r="P36" s="332">
        <f t="shared" si="11"/>
        <v>83</v>
      </c>
      <c r="Q36" s="332">
        <f t="shared" si="11"/>
        <v>49</v>
      </c>
      <c r="R36" s="332">
        <f t="shared" si="11"/>
        <v>19</v>
      </c>
      <c r="S36" s="332">
        <f t="shared" si="11"/>
        <v>4</v>
      </c>
      <c r="T36" s="332">
        <f t="shared" si="11"/>
        <v>3</v>
      </c>
      <c r="U36" s="332">
        <f t="shared" si="11"/>
        <v>4</v>
      </c>
      <c r="V36" s="29">
        <v>1479</v>
      </c>
      <c r="W36" s="331">
        <f t="shared" si="0"/>
        <v>1479</v>
      </c>
      <c r="X36" s="70">
        <f t="shared" si="1"/>
        <v>1</v>
      </c>
    </row>
    <row r="37" spans="1:24" ht="12.75" customHeight="1" x14ac:dyDescent="0.25">
      <c r="A37" s="715"/>
      <c r="B37" s="813"/>
      <c r="C37" s="503" t="s">
        <v>403</v>
      </c>
      <c r="D37" s="333">
        <f t="shared" si="2"/>
        <v>1511</v>
      </c>
      <c r="E37" s="332">
        <v>120</v>
      </c>
      <c r="F37" s="332">
        <v>131</v>
      </c>
      <c r="G37" s="332">
        <v>157</v>
      </c>
      <c r="H37" s="332">
        <v>153</v>
      </c>
      <c r="I37" s="332">
        <v>146</v>
      </c>
      <c r="J37" s="332">
        <v>102</v>
      </c>
      <c r="K37" s="332">
        <v>134</v>
      </c>
      <c r="L37" s="332">
        <v>132</v>
      </c>
      <c r="M37" s="332">
        <v>106</v>
      </c>
      <c r="N37" s="332">
        <v>103</v>
      </c>
      <c r="O37" s="332">
        <v>85</v>
      </c>
      <c r="P37" s="332">
        <v>73</v>
      </c>
      <c r="Q37" s="332">
        <v>42</v>
      </c>
      <c r="R37" s="332">
        <v>18</v>
      </c>
      <c r="S37" s="332">
        <v>3</v>
      </c>
      <c r="T37" s="332">
        <v>2</v>
      </c>
      <c r="U37" s="332">
        <v>4</v>
      </c>
      <c r="V37" s="29">
        <v>1103</v>
      </c>
      <c r="W37" s="331">
        <f t="shared" si="0"/>
        <v>1103</v>
      </c>
      <c r="X37" s="70">
        <f t="shared" si="1"/>
        <v>1</v>
      </c>
    </row>
    <row r="38" spans="1:24" ht="12.75" customHeight="1" x14ac:dyDescent="0.25">
      <c r="A38" s="715"/>
      <c r="B38" s="813"/>
      <c r="C38" s="503" t="s">
        <v>402</v>
      </c>
      <c r="D38" s="333">
        <f t="shared" si="2"/>
        <v>569</v>
      </c>
      <c r="E38" s="332">
        <v>48</v>
      </c>
      <c r="F38" s="332">
        <v>63</v>
      </c>
      <c r="G38" s="332">
        <v>82</v>
      </c>
      <c r="H38" s="332">
        <v>86</v>
      </c>
      <c r="I38" s="332">
        <v>49</v>
      </c>
      <c r="J38" s="332">
        <v>40</v>
      </c>
      <c r="K38" s="332">
        <v>32</v>
      </c>
      <c r="L38" s="332">
        <v>57</v>
      </c>
      <c r="M38" s="332">
        <v>42</v>
      </c>
      <c r="N38" s="332">
        <v>26</v>
      </c>
      <c r="O38" s="332">
        <v>24</v>
      </c>
      <c r="P38" s="332">
        <v>10</v>
      </c>
      <c r="Q38" s="332">
        <v>7</v>
      </c>
      <c r="R38" s="332">
        <v>1</v>
      </c>
      <c r="S38" s="332">
        <v>1</v>
      </c>
      <c r="T38" s="332">
        <v>1</v>
      </c>
      <c r="U38" s="332">
        <v>0</v>
      </c>
      <c r="V38" s="29">
        <v>376</v>
      </c>
      <c r="W38" s="331">
        <f t="shared" si="0"/>
        <v>376</v>
      </c>
      <c r="X38" s="70">
        <f t="shared" si="1"/>
        <v>1</v>
      </c>
    </row>
    <row r="39" spans="1:24" ht="12.75" customHeight="1" x14ac:dyDescent="0.25">
      <c r="A39" s="715"/>
      <c r="B39" s="813" t="s">
        <v>155</v>
      </c>
      <c r="C39" s="503" t="s">
        <v>404</v>
      </c>
      <c r="D39" s="333">
        <f t="shared" si="2"/>
        <v>2209</v>
      </c>
      <c r="E39" s="332">
        <f t="shared" ref="E39:U39" si="12">SUM(E40:E41)</f>
        <v>164</v>
      </c>
      <c r="F39" s="332">
        <f t="shared" si="12"/>
        <v>172</v>
      </c>
      <c r="G39" s="332">
        <f t="shared" si="12"/>
        <v>199</v>
      </c>
      <c r="H39" s="332">
        <f t="shared" si="12"/>
        <v>211</v>
      </c>
      <c r="I39" s="332">
        <f t="shared" si="12"/>
        <v>190</v>
      </c>
      <c r="J39" s="332">
        <f t="shared" si="12"/>
        <v>170</v>
      </c>
      <c r="K39" s="332">
        <f t="shared" si="12"/>
        <v>215</v>
      </c>
      <c r="L39" s="332">
        <f t="shared" si="12"/>
        <v>219</v>
      </c>
      <c r="M39" s="332">
        <f t="shared" si="12"/>
        <v>213</v>
      </c>
      <c r="N39" s="332">
        <f t="shared" si="12"/>
        <v>154</v>
      </c>
      <c r="O39" s="332">
        <f t="shared" si="12"/>
        <v>136</v>
      </c>
      <c r="P39" s="332">
        <f t="shared" si="12"/>
        <v>91</v>
      </c>
      <c r="Q39" s="332">
        <f t="shared" si="12"/>
        <v>46</v>
      </c>
      <c r="R39" s="332">
        <f t="shared" si="12"/>
        <v>17</v>
      </c>
      <c r="S39" s="332">
        <f t="shared" si="12"/>
        <v>7</v>
      </c>
      <c r="T39" s="332">
        <f t="shared" si="12"/>
        <v>5</v>
      </c>
      <c r="U39" s="332">
        <f t="shared" si="12"/>
        <v>0</v>
      </c>
      <c r="V39" s="29">
        <v>1674</v>
      </c>
      <c r="W39" s="331">
        <f t="shared" si="0"/>
        <v>1674</v>
      </c>
      <c r="X39" s="70">
        <f t="shared" si="1"/>
        <v>1</v>
      </c>
    </row>
    <row r="40" spans="1:24" ht="12.75" customHeight="1" x14ac:dyDescent="0.25">
      <c r="A40" s="715"/>
      <c r="B40" s="813"/>
      <c r="C40" s="503" t="s">
        <v>403</v>
      </c>
      <c r="D40" s="333">
        <f t="shared" si="2"/>
        <v>1517</v>
      </c>
      <c r="E40" s="332">
        <v>102</v>
      </c>
      <c r="F40" s="332">
        <v>110</v>
      </c>
      <c r="G40" s="332">
        <v>126</v>
      </c>
      <c r="H40" s="332">
        <v>136</v>
      </c>
      <c r="I40" s="332">
        <v>137</v>
      </c>
      <c r="J40" s="332">
        <v>120</v>
      </c>
      <c r="K40" s="332">
        <v>140</v>
      </c>
      <c r="L40" s="332">
        <v>152</v>
      </c>
      <c r="M40" s="332">
        <v>159</v>
      </c>
      <c r="N40" s="332">
        <v>113</v>
      </c>
      <c r="O40" s="332">
        <v>104</v>
      </c>
      <c r="P40" s="332">
        <v>66</v>
      </c>
      <c r="Q40" s="332">
        <v>32</v>
      </c>
      <c r="R40" s="332">
        <v>14</v>
      </c>
      <c r="S40" s="332">
        <v>4</v>
      </c>
      <c r="T40" s="332">
        <v>2</v>
      </c>
      <c r="U40" s="332">
        <v>0</v>
      </c>
      <c r="V40" s="29">
        <v>1179</v>
      </c>
      <c r="W40" s="331">
        <f t="shared" si="0"/>
        <v>1179</v>
      </c>
      <c r="X40" s="70">
        <f t="shared" si="1"/>
        <v>1</v>
      </c>
    </row>
    <row r="41" spans="1:24" ht="12.75" customHeight="1" x14ac:dyDescent="0.25">
      <c r="A41" s="715"/>
      <c r="B41" s="813"/>
      <c r="C41" s="503" t="s">
        <v>402</v>
      </c>
      <c r="D41" s="333">
        <f t="shared" si="2"/>
        <v>692</v>
      </c>
      <c r="E41" s="332">
        <v>62</v>
      </c>
      <c r="F41" s="332">
        <v>62</v>
      </c>
      <c r="G41" s="332">
        <v>73</v>
      </c>
      <c r="H41" s="332">
        <v>75</v>
      </c>
      <c r="I41" s="332">
        <v>53</v>
      </c>
      <c r="J41" s="332">
        <v>50</v>
      </c>
      <c r="K41" s="332">
        <v>75</v>
      </c>
      <c r="L41" s="332">
        <v>67</v>
      </c>
      <c r="M41" s="332">
        <v>54</v>
      </c>
      <c r="N41" s="332">
        <v>41</v>
      </c>
      <c r="O41" s="332">
        <v>32</v>
      </c>
      <c r="P41" s="332">
        <v>25</v>
      </c>
      <c r="Q41" s="332">
        <v>14</v>
      </c>
      <c r="R41" s="332">
        <v>3</v>
      </c>
      <c r="S41" s="332">
        <v>3</v>
      </c>
      <c r="T41" s="332">
        <v>3</v>
      </c>
      <c r="U41" s="332">
        <v>0</v>
      </c>
      <c r="V41" s="29">
        <v>495</v>
      </c>
      <c r="W41" s="331">
        <f t="shared" si="0"/>
        <v>495</v>
      </c>
      <c r="X41" s="70">
        <f t="shared" si="1"/>
        <v>1</v>
      </c>
    </row>
    <row r="42" spans="1:24" ht="12.75" customHeight="1" x14ac:dyDescent="0.25">
      <c r="A42" s="715" t="s">
        <v>470</v>
      </c>
      <c r="B42" s="813" t="s">
        <v>154</v>
      </c>
      <c r="C42" s="503" t="s">
        <v>404</v>
      </c>
      <c r="D42" s="333">
        <f t="shared" si="2"/>
        <v>1682</v>
      </c>
      <c r="E42" s="332">
        <f t="shared" ref="E42:U42" si="13">SUM(E43:E44)</f>
        <v>124</v>
      </c>
      <c r="F42" s="332">
        <f t="shared" si="13"/>
        <v>147</v>
      </c>
      <c r="G42" s="332">
        <f t="shared" si="13"/>
        <v>138</v>
      </c>
      <c r="H42" s="332">
        <f t="shared" si="13"/>
        <v>161</v>
      </c>
      <c r="I42" s="332">
        <f t="shared" si="13"/>
        <v>188</v>
      </c>
      <c r="J42" s="332">
        <f t="shared" si="13"/>
        <v>162</v>
      </c>
      <c r="K42" s="332">
        <f t="shared" si="13"/>
        <v>139</v>
      </c>
      <c r="L42" s="332">
        <f t="shared" si="13"/>
        <v>113</v>
      </c>
      <c r="M42" s="332">
        <f t="shared" si="13"/>
        <v>100</v>
      </c>
      <c r="N42" s="332">
        <f t="shared" si="13"/>
        <v>107</v>
      </c>
      <c r="O42" s="332">
        <f t="shared" si="13"/>
        <v>101</v>
      </c>
      <c r="P42" s="332">
        <f t="shared" si="13"/>
        <v>101</v>
      </c>
      <c r="Q42" s="332">
        <f t="shared" si="13"/>
        <v>60</v>
      </c>
      <c r="R42" s="332">
        <f t="shared" si="13"/>
        <v>24</v>
      </c>
      <c r="S42" s="332">
        <f t="shared" si="13"/>
        <v>12</v>
      </c>
      <c r="T42" s="332">
        <f t="shared" si="13"/>
        <v>4</v>
      </c>
      <c r="U42" s="332">
        <f t="shared" si="13"/>
        <v>1</v>
      </c>
      <c r="V42" s="29">
        <v>1273</v>
      </c>
      <c r="W42" s="331">
        <f t="shared" si="0"/>
        <v>1273</v>
      </c>
      <c r="X42" s="70">
        <f t="shared" si="1"/>
        <v>1</v>
      </c>
    </row>
    <row r="43" spans="1:24" ht="12.75" customHeight="1" x14ac:dyDescent="0.25">
      <c r="A43" s="715"/>
      <c r="B43" s="813"/>
      <c r="C43" s="503" t="s">
        <v>403</v>
      </c>
      <c r="D43" s="333">
        <f t="shared" si="2"/>
        <v>1308</v>
      </c>
      <c r="E43" s="332">
        <v>85</v>
      </c>
      <c r="F43" s="332">
        <v>103</v>
      </c>
      <c r="G43" s="332">
        <v>90</v>
      </c>
      <c r="H43" s="332">
        <v>112</v>
      </c>
      <c r="I43" s="332">
        <v>153</v>
      </c>
      <c r="J43" s="332">
        <v>128</v>
      </c>
      <c r="K43" s="332">
        <v>110</v>
      </c>
      <c r="L43" s="332">
        <v>90</v>
      </c>
      <c r="M43" s="332">
        <v>81</v>
      </c>
      <c r="N43" s="332">
        <v>86</v>
      </c>
      <c r="O43" s="332">
        <v>88</v>
      </c>
      <c r="P43" s="332">
        <v>89</v>
      </c>
      <c r="Q43" s="332">
        <v>55</v>
      </c>
      <c r="R43" s="332">
        <v>24</v>
      </c>
      <c r="S43" s="332">
        <v>10</v>
      </c>
      <c r="T43" s="332">
        <v>3</v>
      </c>
      <c r="U43" s="332">
        <v>1</v>
      </c>
      <c r="V43" s="29">
        <v>1030</v>
      </c>
      <c r="W43" s="331">
        <f t="shared" si="0"/>
        <v>1030</v>
      </c>
      <c r="X43" s="70">
        <f t="shared" si="1"/>
        <v>1</v>
      </c>
    </row>
    <row r="44" spans="1:24" ht="12.75" customHeight="1" x14ac:dyDescent="0.25">
      <c r="A44" s="715"/>
      <c r="B44" s="813"/>
      <c r="C44" s="503" t="s">
        <v>402</v>
      </c>
      <c r="D44" s="333">
        <f t="shared" si="2"/>
        <v>374</v>
      </c>
      <c r="E44" s="332">
        <v>39</v>
      </c>
      <c r="F44" s="332">
        <v>44</v>
      </c>
      <c r="G44" s="332">
        <v>48</v>
      </c>
      <c r="H44" s="332">
        <v>49</v>
      </c>
      <c r="I44" s="332">
        <v>35</v>
      </c>
      <c r="J44" s="332">
        <v>34</v>
      </c>
      <c r="K44" s="332">
        <v>29</v>
      </c>
      <c r="L44" s="332">
        <v>23</v>
      </c>
      <c r="M44" s="332">
        <v>19</v>
      </c>
      <c r="N44" s="332">
        <v>21</v>
      </c>
      <c r="O44" s="332">
        <v>13</v>
      </c>
      <c r="P44" s="332">
        <v>12</v>
      </c>
      <c r="Q44" s="332">
        <v>5</v>
      </c>
      <c r="R44" s="332">
        <v>0</v>
      </c>
      <c r="S44" s="332">
        <v>2</v>
      </c>
      <c r="T44" s="332">
        <v>1</v>
      </c>
      <c r="U44" s="332">
        <v>0</v>
      </c>
      <c r="V44" s="29">
        <v>243</v>
      </c>
      <c r="W44" s="331">
        <f t="shared" si="0"/>
        <v>243</v>
      </c>
      <c r="X44" s="70">
        <f t="shared" si="1"/>
        <v>1</v>
      </c>
    </row>
    <row r="45" spans="1:24" ht="12.75" customHeight="1" x14ac:dyDescent="0.25">
      <c r="A45" s="715"/>
      <c r="B45" s="813" t="s">
        <v>155</v>
      </c>
      <c r="C45" s="503" t="s">
        <v>404</v>
      </c>
      <c r="D45" s="333">
        <f t="shared" si="2"/>
        <v>1690</v>
      </c>
      <c r="E45" s="332">
        <f t="shared" ref="E45:U45" si="14">SUM(E46:E47)</f>
        <v>114</v>
      </c>
      <c r="F45" s="332">
        <f t="shared" si="14"/>
        <v>143</v>
      </c>
      <c r="G45" s="332">
        <f t="shared" si="14"/>
        <v>145</v>
      </c>
      <c r="H45" s="332">
        <f t="shared" si="14"/>
        <v>164</v>
      </c>
      <c r="I45" s="332">
        <f t="shared" si="14"/>
        <v>160</v>
      </c>
      <c r="J45" s="332">
        <f t="shared" si="14"/>
        <v>153</v>
      </c>
      <c r="K45" s="332">
        <f t="shared" si="14"/>
        <v>141</v>
      </c>
      <c r="L45" s="332">
        <f t="shared" si="14"/>
        <v>171</v>
      </c>
      <c r="M45" s="332">
        <f t="shared" si="14"/>
        <v>99</v>
      </c>
      <c r="N45" s="332">
        <f t="shared" si="14"/>
        <v>118</v>
      </c>
      <c r="O45" s="332">
        <f t="shared" si="14"/>
        <v>125</v>
      </c>
      <c r="P45" s="332">
        <f t="shared" si="14"/>
        <v>72</v>
      </c>
      <c r="Q45" s="332">
        <f t="shared" si="14"/>
        <v>49</v>
      </c>
      <c r="R45" s="332">
        <f t="shared" si="14"/>
        <v>18</v>
      </c>
      <c r="S45" s="332">
        <f t="shared" si="14"/>
        <v>10</v>
      </c>
      <c r="T45" s="332">
        <f t="shared" si="14"/>
        <v>4</v>
      </c>
      <c r="U45" s="332">
        <f t="shared" si="14"/>
        <v>4</v>
      </c>
      <c r="V45" s="29">
        <v>1288</v>
      </c>
      <c r="W45" s="331">
        <f t="shared" si="0"/>
        <v>1288</v>
      </c>
      <c r="X45" s="70">
        <f t="shared" si="1"/>
        <v>1</v>
      </c>
    </row>
    <row r="46" spans="1:24" ht="12.75" customHeight="1" x14ac:dyDescent="0.25">
      <c r="A46" s="715"/>
      <c r="B46" s="813"/>
      <c r="C46" s="503" t="s">
        <v>403</v>
      </c>
      <c r="D46" s="333">
        <f t="shared" si="2"/>
        <v>1248</v>
      </c>
      <c r="E46" s="332">
        <v>80</v>
      </c>
      <c r="F46" s="332">
        <v>105</v>
      </c>
      <c r="G46" s="332">
        <v>99</v>
      </c>
      <c r="H46" s="332">
        <v>122</v>
      </c>
      <c r="I46" s="332">
        <v>113</v>
      </c>
      <c r="J46" s="332">
        <v>125</v>
      </c>
      <c r="K46" s="332">
        <v>104</v>
      </c>
      <c r="L46" s="332">
        <v>119</v>
      </c>
      <c r="M46" s="332">
        <v>76</v>
      </c>
      <c r="N46" s="332">
        <v>85</v>
      </c>
      <c r="O46" s="332">
        <v>91</v>
      </c>
      <c r="P46" s="332">
        <v>59</v>
      </c>
      <c r="Q46" s="332">
        <v>37</v>
      </c>
      <c r="R46" s="332">
        <v>16</v>
      </c>
      <c r="S46" s="332">
        <v>9</v>
      </c>
      <c r="T46" s="332">
        <v>4</v>
      </c>
      <c r="U46" s="332">
        <v>4</v>
      </c>
      <c r="V46" s="29">
        <v>964</v>
      </c>
      <c r="W46" s="331">
        <f t="shared" si="0"/>
        <v>964</v>
      </c>
      <c r="X46" s="70">
        <f t="shared" si="1"/>
        <v>1</v>
      </c>
    </row>
    <row r="47" spans="1:24" ht="12.75" customHeight="1" thickBot="1" x14ac:dyDescent="0.3">
      <c r="A47" s="828"/>
      <c r="B47" s="829"/>
      <c r="C47" s="505" t="s">
        <v>402</v>
      </c>
      <c r="D47" s="507">
        <f t="shared" si="2"/>
        <v>442</v>
      </c>
      <c r="E47" s="508">
        <v>34</v>
      </c>
      <c r="F47" s="508">
        <v>38</v>
      </c>
      <c r="G47" s="508">
        <v>46</v>
      </c>
      <c r="H47" s="508">
        <v>42</v>
      </c>
      <c r="I47" s="508">
        <v>47</v>
      </c>
      <c r="J47" s="508">
        <v>28</v>
      </c>
      <c r="K47" s="508">
        <v>37</v>
      </c>
      <c r="L47" s="508">
        <v>52</v>
      </c>
      <c r="M47" s="508">
        <v>23</v>
      </c>
      <c r="N47" s="508">
        <v>33</v>
      </c>
      <c r="O47" s="508">
        <v>34</v>
      </c>
      <c r="P47" s="508">
        <v>13</v>
      </c>
      <c r="Q47" s="508">
        <v>12</v>
      </c>
      <c r="R47" s="508">
        <v>2</v>
      </c>
      <c r="S47" s="508">
        <v>1</v>
      </c>
      <c r="T47" s="508">
        <v>0</v>
      </c>
      <c r="U47" s="508">
        <v>0</v>
      </c>
      <c r="V47" s="29">
        <v>324</v>
      </c>
      <c r="W47" s="331">
        <f t="shared" si="0"/>
        <v>324</v>
      </c>
      <c r="X47" s="70">
        <f t="shared" si="1"/>
        <v>1</v>
      </c>
    </row>
    <row r="48" spans="1:24" ht="18.75" customHeight="1" x14ac:dyDescent="0.25">
      <c r="A48" s="33"/>
      <c r="B48" s="506"/>
      <c r="C48" s="50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3:21" ht="18.75" customHeight="1" x14ac:dyDescent="0.25"/>
    <row r="50" spans="3:21" ht="21.95" customHeight="1" x14ac:dyDescent="0.25">
      <c r="C50" s="11"/>
      <c r="J50" s="326"/>
      <c r="U50" s="29"/>
    </row>
    <row r="51" spans="3:21" ht="21.95" customHeight="1" x14ac:dyDescent="0.25">
      <c r="C51" s="11"/>
      <c r="J51" s="326"/>
      <c r="U51" s="29"/>
    </row>
    <row r="52" spans="3:21" ht="21.95" customHeight="1" x14ac:dyDescent="0.25">
      <c r="C52" s="11"/>
      <c r="J52" s="326"/>
      <c r="U52" s="29"/>
    </row>
    <row r="53" spans="3:21" ht="21.95" customHeight="1" x14ac:dyDescent="0.25">
      <c r="C53" s="11"/>
      <c r="J53" s="326"/>
      <c r="U53" s="29"/>
    </row>
    <row r="54" spans="3:21" ht="21.95" customHeight="1" x14ac:dyDescent="0.25">
      <c r="C54" s="11"/>
      <c r="J54" s="326"/>
      <c r="U54" s="29"/>
    </row>
    <row r="55" spans="3:21" ht="21.95" customHeight="1" x14ac:dyDescent="0.25">
      <c r="C55" s="11"/>
      <c r="J55" s="326"/>
      <c r="U55" s="29"/>
    </row>
    <row r="56" spans="3:21" ht="21.95" customHeight="1" x14ac:dyDescent="0.25">
      <c r="C56" s="11"/>
      <c r="J56" s="326"/>
      <c r="U56" s="29"/>
    </row>
    <row r="57" spans="3:21" ht="21.95" customHeight="1" x14ac:dyDescent="0.25">
      <c r="C57" s="11"/>
      <c r="J57" s="326"/>
      <c r="U57" s="29"/>
    </row>
    <row r="58" spans="3:21" ht="21.95" customHeight="1" x14ac:dyDescent="0.25">
      <c r="C58" s="11"/>
      <c r="J58" s="326"/>
      <c r="U58" s="29"/>
    </row>
    <row r="59" spans="3:21" ht="21.95" customHeight="1" x14ac:dyDescent="0.25">
      <c r="C59" s="11"/>
      <c r="J59" s="326"/>
      <c r="U59" s="29"/>
    </row>
    <row r="60" spans="3:21" ht="21.95" customHeight="1" x14ac:dyDescent="0.25">
      <c r="C60" s="11"/>
      <c r="J60" s="326"/>
      <c r="U60" s="29"/>
    </row>
    <row r="61" spans="3:21" ht="21.95" customHeight="1" x14ac:dyDescent="0.25">
      <c r="C61" s="11"/>
      <c r="J61" s="326"/>
      <c r="U61" s="29"/>
    </row>
    <row r="62" spans="3:21" ht="21.95" customHeight="1" x14ac:dyDescent="0.25">
      <c r="C62" s="11"/>
      <c r="J62" s="326"/>
      <c r="U62" s="29"/>
    </row>
    <row r="63" spans="3:21" ht="21.95" customHeight="1" x14ac:dyDescent="0.25">
      <c r="C63" s="11"/>
      <c r="J63" s="326"/>
      <c r="U63" s="29"/>
    </row>
    <row r="64" spans="3:21" ht="21.95" customHeight="1" x14ac:dyDescent="0.25">
      <c r="C64" s="11"/>
      <c r="J64" s="326"/>
      <c r="U64" s="29"/>
    </row>
    <row r="65" spans="3:21" ht="21.95" customHeight="1" x14ac:dyDescent="0.25">
      <c r="C65" s="11"/>
      <c r="J65" s="326"/>
      <c r="U65" s="29"/>
    </row>
    <row r="66" spans="3:21" ht="21.95" customHeight="1" x14ac:dyDescent="0.25">
      <c r="C66" s="11"/>
      <c r="J66" s="326"/>
      <c r="U66" s="29"/>
    </row>
    <row r="67" spans="3:21" ht="21.95" customHeight="1" x14ac:dyDescent="0.25">
      <c r="C67" s="11"/>
      <c r="J67" s="326"/>
      <c r="U67" s="29"/>
    </row>
    <row r="68" spans="3:21" ht="21.95" customHeight="1" x14ac:dyDescent="0.25">
      <c r="C68" s="11"/>
      <c r="J68" s="326"/>
      <c r="U68" s="29"/>
    </row>
    <row r="69" spans="3:21" ht="21.95" customHeight="1" x14ac:dyDescent="0.25">
      <c r="C69" s="11"/>
      <c r="J69" s="326"/>
      <c r="U69" s="29"/>
    </row>
    <row r="70" spans="3:21" ht="21.95" customHeight="1" x14ac:dyDescent="0.25">
      <c r="C70" s="11"/>
      <c r="J70" s="326"/>
      <c r="U70" s="29"/>
    </row>
    <row r="71" spans="3:21" ht="21.95" customHeight="1" x14ac:dyDescent="0.25">
      <c r="C71" s="11"/>
      <c r="J71" s="326"/>
      <c r="U71" s="29"/>
    </row>
    <row r="72" spans="3:21" ht="21.95" customHeight="1" x14ac:dyDescent="0.25">
      <c r="C72" s="11"/>
      <c r="J72" s="326"/>
      <c r="U72" s="29"/>
    </row>
    <row r="73" spans="3:21" ht="21.95" customHeight="1" x14ac:dyDescent="0.25">
      <c r="C73" s="11"/>
      <c r="J73" s="326"/>
      <c r="U73" s="29"/>
    </row>
    <row r="74" spans="3:21" ht="21.95" customHeight="1" x14ac:dyDescent="0.25">
      <c r="C74" s="11"/>
      <c r="J74" s="326"/>
      <c r="U74" s="29"/>
    </row>
    <row r="75" spans="3:21" ht="21.95" customHeight="1" x14ac:dyDescent="0.25">
      <c r="C75" s="11"/>
      <c r="J75" s="326"/>
      <c r="U75" s="29"/>
    </row>
    <row r="76" spans="3:21" ht="21.95" customHeight="1" x14ac:dyDescent="0.25">
      <c r="C76" s="11"/>
      <c r="J76" s="326"/>
      <c r="U76" s="29"/>
    </row>
    <row r="77" spans="3:21" ht="21.95" customHeight="1" x14ac:dyDescent="0.25">
      <c r="C77" s="11"/>
      <c r="J77" s="326"/>
      <c r="U77" s="29"/>
    </row>
    <row r="78" spans="3:21" ht="21.95" customHeight="1" x14ac:dyDescent="0.25">
      <c r="C78" s="11"/>
      <c r="J78" s="326"/>
      <c r="U78" s="29"/>
    </row>
    <row r="79" spans="3:21" ht="21.95" customHeight="1" x14ac:dyDescent="0.25">
      <c r="C79" s="11"/>
      <c r="J79" s="326"/>
      <c r="U79" s="29"/>
    </row>
    <row r="80" spans="3:21" ht="21.95" customHeight="1" x14ac:dyDescent="0.25">
      <c r="C80" s="11"/>
      <c r="J80" s="326"/>
      <c r="U80" s="29"/>
    </row>
    <row r="81" spans="3:21" ht="21.95" customHeight="1" x14ac:dyDescent="0.25">
      <c r="C81" s="11"/>
      <c r="J81" s="326"/>
      <c r="U81" s="29"/>
    </row>
    <row r="82" spans="3:21" ht="21.95" customHeight="1" x14ac:dyDescent="0.25">
      <c r="C82" s="11"/>
      <c r="J82" s="326"/>
      <c r="U82" s="29"/>
    </row>
    <row r="83" spans="3:21" ht="21.95" customHeight="1" x14ac:dyDescent="0.25">
      <c r="C83" s="11"/>
      <c r="J83" s="326"/>
      <c r="U83" s="29"/>
    </row>
    <row r="84" spans="3:21" ht="21.95" customHeight="1" x14ac:dyDescent="0.25">
      <c r="C84" s="11"/>
      <c r="J84" s="326"/>
      <c r="U84" s="29"/>
    </row>
    <row r="85" spans="3:21" ht="21.95" customHeight="1" x14ac:dyDescent="0.25">
      <c r="C85" s="11"/>
      <c r="J85" s="326"/>
      <c r="U85" s="29"/>
    </row>
    <row r="86" spans="3:21" ht="21.95" customHeight="1" x14ac:dyDescent="0.25">
      <c r="C86" s="11"/>
      <c r="J86" s="326"/>
      <c r="U86" s="29"/>
    </row>
    <row r="87" spans="3:21" ht="21.95" customHeight="1" x14ac:dyDescent="0.25">
      <c r="C87" s="11"/>
      <c r="J87" s="326"/>
      <c r="U87" s="29"/>
    </row>
    <row r="88" spans="3:21" ht="21.95" customHeight="1" x14ac:dyDescent="0.25">
      <c r="C88" s="11"/>
      <c r="J88" s="326"/>
      <c r="U88" s="29"/>
    </row>
  </sheetData>
  <sheetProtection selectLockedCells="1" selectUnlockedCells="1"/>
  <mergeCells count="23">
    <mergeCell ref="A2:I2"/>
    <mergeCell ref="J2:U2"/>
    <mergeCell ref="A6:A11"/>
    <mergeCell ref="B6:B8"/>
    <mergeCell ref="B9:B11"/>
    <mergeCell ref="A12:A17"/>
    <mergeCell ref="B12:B14"/>
    <mergeCell ref="B15:B17"/>
    <mergeCell ref="A18:A23"/>
    <mergeCell ref="B18:B20"/>
    <mergeCell ref="B21:B23"/>
    <mergeCell ref="A24:A29"/>
    <mergeCell ref="B24:B26"/>
    <mergeCell ref="B27:B29"/>
    <mergeCell ref="A42:A47"/>
    <mergeCell ref="B42:B44"/>
    <mergeCell ref="B45:B47"/>
    <mergeCell ref="A30:A35"/>
    <mergeCell ref="B30:B32"/>
    <mergeCell ref="B33:B35"/>
    <mergeCell ref="A36:A41"/>
    <mergeCell ref="B36:B38"/>
    <mergeCell ref="B39:B41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showGridLines="0" view="pageBreakPreview" zoomScale="85" zoomScaleNormal="120" zoomScaleSheetLayoutView="85" workbookViewId="0">
      <selection activeCell="A12" sqref="A1:XFD1048576"/>
    </sheetView>
  </sheetViews>
  <sheetFormatPr defaultColWidth="10.625" defaultRowHeight="21.95" customHeight="1" x14ac:dyDescent="0.25"/>
  <cols>
    <col min="1" max="1" width="13.125" style="25" customWidth="1"/>
    <col min="2" max="2" width="5.625" style="25" customWidth="1"/>
    <col min="3" max="3" width="15.625" style="25" customWidth="1"/>
    <col min="4" max="4" width="7.375" style="11" customWidth="1"/>
    <col min="5" max="9" width="6.875" style="11" customWidth="1"/>
    <col min="10" max="10" width="6.125" style="11" customWidth="1"/>
    <col min="11" max="20" width="6.125" style="326" customWidth="1"/>
    <col min="21" max="21" width="7.125" style="326" customWidth="1"/>
    <col min="22" max="24" width="10.625" style="29" customWidth="1"/>
    <col min="25" max="16384" width="10.625" style="29"/>
  </cols>
  <sheetData>
    <row r="1" spans="1:23" s="25" customFormat="1" ht="18" customHeight="1" x14ac:dyDescent="0.25">
      <c r="A1" s="35" t="s">
        <v>726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5" t="s">
        <v>0</v>
      </c>
    </row>
    <row r="2" spans="1:23" s="499" customFormat="1" ht="24.95" customHeight="1" x14ac:dyDescent="0.25">
      <c r="A2" s="718" t="s">
        <v>760</v>
      </c>
      <c r="B2" s="718"/>
      <c r="C2" s="718"/>
      <c r="D2" s="718"/>
      <c r="E2" s="718"/>
      <c r="F2" s="718"/>
      <c r="G2" s="718"/>
      <c r="H2" s="718"/>
      <c r="I2" s="718"/>
      <c r="J2" s="718" t="s">
        <v>644</v>
      </c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</row>
    <row r="3" spans="1:23" ht="15.95" customHeight="1" thickBot="1" x14ac:dyDescent="0.3">
      <c r="A3" s="55"/>
      <c r="B3" s="55"/>
      <c r="C3" s="55"/>
      <c r="D3" s="56"/>
      <c r="E3" s="56"/>
      <c r="F3" s="56"/>
      <c r="G3" s="56"/>
      <c r="H3" s="56"/>
      <c r="I3" s="16" t="s">
        <v>401</v>
      </c>
      <c r="J3" s="56"/>
      <c r="K3" s="18"/>
      <c r="L3" s="18"/>
      <c r="M3" s="56"/>
      <c r="N3" s="56"/>
      <c r="O3" s="56"/>
      <c r="P3" s="56"/>
      <c r="Q3" s="56"/>
      <c r="R3" s="56"/>
      <c r="S3" s="56"/>
      <c r="T3" s="56"/>
      <c r="U3" s="16" t="s">
        <v>11</v>
      </c>
    </row>
    <row r="4" spans="1:23" ht="27.95" customHeight="1" x14ac:dyDescent="0.25">
      <c r="A4" s="587" t="s">
        <v>801</v>
      </c>
      <c r="B4" s="105" t="s">
        <v>210</v>
      </c>
      <c r="C4" s="325" t="s">
        <v>415</v>
      </c>
      <c r="D4" s="155" t="s">
        <v>211</v>
      </c>
      <c r="E4" s="155" t="s">
        <v>43</v>
      </c>
      <c r="F4" s="155" t="s">
        <v>44</v>
      </c>
      <c r="G4" s="155" t="s">
        <v>45</v>
      </c>
      <c r="H4" s="155" t="s">
        <v>46</v>
      </c>
      <c r="I4" s="155" t="s">
        <v>47</v>
      </c>
      <c r="J4" s="155" t="s">
        <v>484</v>
      </c>
      <c r="K4" s="154" t="s">
        <v>49</v>
      </c>
      <c r="L4" s="155" t="s">
        <v>50</v>
      </c>
      <c r="M4" s="155" t="s">
        <v>51</v>
      </c>
      <c r="N4" s="155" t="s">
        <v>52</v>
      </c>
      <c r="O4" s="155" t="s">
        <v>53</v>
      </c>
      <c r="P4" s="155" t="s">
        <v>54</v>
      </c>
      <c r="Q4" s="155" t="s">
        <v>55</v>
      </c>
      <c r="R4" s="155" t="s">
        <v>56</v>
      </c>
      <c r="S4" s="155" t="s">
        <v>57</v>
      </c>
      <c r="T4" s="155" t="s">
        <v>58</v>
      </c>
      <c r="U4" s="302" t="s">
        <v>441</v>
      </c>
    </row>
    <row r="5" spans="1:23" ht="32.1" customHeight="1" thickBot="1" x14ac:dyDescent="0.3">
      <c r="A5" s="550" t="s">
        <v>789</v>
      </c>
      <c r="B5" s="165" t="s">
        <v>784</v>
      </c>
      <c r="C5" s="165" t="s">
        <v>439</v>
      </c>
      <c r="D5" s="58" t="s">
        <v>790</v>
      </c>
      <c r="E5" s="58" t="s">
        <v>437</v>
      </c>
      <c r="F5" s="300" t="s">
        <v>68</v>
      </c>
      <c r="G5" s="300" t="s">
        <v>436</v>
      </c>
      <c r="H5" s="300" t="s">
        <v>70</v>
      </c>
      <c r="I5" s="300" t="s">
        <v>71</v>
      </c>
      <c r="J5" s="300" t="s">
        <v>72</v>
      </c>
      <c r="K5" s="301" t="s">
        <v>73</v>
      </c>
      <c r="L5" s="300" t="s">
        <v>483</v>
      </c>
      <c r="M5" s="300" t="s">
        <v>75</v>
      </c>
      <c r="N5" s="300" t="s">
        <v>76</v>
      </c>
      <c r="O5" s="300" t="s">
        <v>435</v>
      </c>
      <c r="P5" s="300" t="s">
        <v>78</v>
      </c>
      <c r="Q5" s="300" t="s">
        <v>79</v>
      </c>
      <c r="R5" s="300" t="s">
        <v>80</v>
      </c>
      <c r="S5" s="300" t="s">
        <v>81</v>
      </c>
      <c r="T5" s="300" t="s">
        <v>82</v>
      </c>
      <c r="U5" s="299" t="s">
        <v>434</v>
      </c>
    </row>
    <row r="6" spans="1:23" ht="12.6" customHeight="1" x14ac:dyDescent="0.25">
      <c r="A6" s="717" t="s">
        <v>534</v>
      </c>
      <c r="B6" s="818" t="s">
        <v>154</v>
      </c>
      <c r="C6" s="502" t="s">
        <v>404</v>
      </c>
      <c r="D6" s="337">
        <f t="shared" ref="D6:D47" si="0">SUM(E6:U6)</f>
        <v>3362</v>
      </c>
      <c r="E6" s="336">
        <f t="shared" ref="E6:U6" si="1">SUM(E7:E8)</f>
        <v>287</v>
      </c>
      <c r="F6" s="336">
        <f t="shared" si="1"/>
        <v>288</v>
      </c>
      <c r="G6" s="336">
        <f t="shared" si="1"/>
        <v>347</v>
      </c>
      <c r="H6" s="336">
        <f t="shared" si="1"/>
        <v>376</v>
      </c>
      <c r="I6" s="336">
        <f t="shared" si="1"/>
        <v>354</v>
      </c>
      <c r="J6" s="336">
        <f t="shared" si="1"/>
        <v>284</v>
      </c>
      <c r="K6" s="336">
        <f t="shared" si="1"/>
        <v>280</v>
      </c>
      <c r="L6" s="336">
        <f t="shared" si="1"/>
        <v>272</v>
      </c>
      <c r="M6" s="336">
        <f t="shared" si="1"/>
        <v>207</v>
      </c>
      <c r="N6" s="336">
        <f t="shared" si="1"/>
        <v>188</v>
      </c>
      <c r="O6" s="336">
        <f t="shared" si="1"/>
        <v>173</v>
      </c>
      <c r="P6" s="336">
        <f t="shared" si="1"/>
        <v>148</v>
      </c>
      <c r="Q6" s="336">
        <f t="shared" si="1"/>
        <v>82</v>
      </c>
      <c r="R6" s="336">
        <f t="shared" si="1"/>
        <v>40</v>
      </c>
      <c r="S6" s="336">
        <f t="shared" si="1"/>
        <v>14</v>
      </c>
      <c r="T6" s="336">
        <f t="shared" si="1"/>
        <v>16</v>
      </c>
      <c r="U6" s="336">
        <f t="shared" si="1"/>
        <v>6</v>
      </c>
      <c r="W6" s="338"/>
    </row>
    <row r="7" spans="1:23" ht="12.6" customHeight="1" x14ac:dyDescent="0.25">
      <c r="A7" s="715"/>
      <c r="B7" s="813"/>
      <c r="C7" s="503" t="s">
        <v>403</v>
      </c>
      <c r="D7" s="333">
        <f t="shared" si="0"/>
        <v>2612</v>
      </c>
      <c r="E7" s="332">
        <v>204</v>
      </c>
      <c r="F7" s="332">
        <v>209</v>
      </c>
      <c r="G7" s="332">
        <v>269</v>
      </c>
      <c r="H7" s="332">
        <v>269</v>
      </c>
      <c r="I7" s="332">
        <v>270</v>
      </c>
      <c r="J7" s="332">
        <v>209</v>
      </c>
      <c r="K7" s="332">
        <v>220</v>
      </c>
      <c r="L7" s="332">
        <v>218</v>
      </c>
      <c r="M7" s="332">
        <v>177</v>
      </c>
      <c r="N7" s="332">
        <v>155</v>
      </c>
      <c r="O7" s="332">
        <v>153</v>
      </c>
      <c r="P7" s="332">
        <v>118</v>
      </c>
      <c r="Q7" s="332">
        <v>69</v>
      </c>
      <c r="R7" s="332">
        <v>38</v>
      </c>
      <c r="S7" s="332">
        <v>14</v>
      </c>
      <c r="T7" s="332">
        <v>14</v>
      </c>
      <c r="U7" s="332">
        <v>6</v>
      </c>
      <c r="V7" s="34"/>
      <c r="W7" s="338"/>
    </row>
    <row r="8" spans="1:23" ht="12.6" customHeight="1" x14ac:dyDescent="0.25">
      <c r="A8" s="715"/>
      <c r="B8" s="813"/>
      <c r="C8" s="503" t="s">
        <v>402</v>
      </c>
      <c r="D8" s="333">
        <f t="shared" si="0"/>
        <v>750</v>
      </c>
      <c r="E8" s="332">
        <v>83</v>
      </c>
      <c r="F8" s="332">
        <v>79</v>
      </c>
      <c r="G8" s="332">
        <v>78</v>
      </c>
      <c r="H8" s="332">
        <v>107</v>
      </c>
      <c r="I8" s="332">
        <v>84</v>
      </c>
      <c r="J8" s="332">
        <v>75</v>
      </c>
      <c r="K8" s="332">
        <v>60</v>
      </c>
      <c r="L8" s="332">
        <v>54</v>
      </c>
      <c r="M8" s="332">
        <v>30</v>
      </c>
      <c r="N8" s="332">
        <v>33</v>
      </c>
      <c r="O8" s="332">
        <v>20</v>
      </c>
      <c r="P8" s="332">
        <v>30</v>
      </c>
      <c r="Q8" s="332">
        <v>13</v>
      </c>
      <c r="R8" s="332">
        <v>2</v>
      </c>
      <c r="S8" s="332">
        <v>0</v>
      </c>
      <c r="T8" s="332">
        <v>2</v>
      </c>
      <c r="U8" s="332">
        <v>0</v>
      </c>
      <c r="V8" s="34"/>
      <c r="W8" s="338"/>
    </row>
    <row r="9" spans="1:23" ht="12.6" customHeight="1" x14ac:dyDescent="0.25">
      <c r="A9" s="715"/>
      <c r="B9" s="813" t="s">
        <v>155</v>
      </c>
      <c r="C9" s="503" t="s">
        <v>404</v>
      </c>
      <c r="D9" s="333">
        <f t="shared" si="0"/>
        <v>3469</v>
      </c>
      <c r="E9" s="332">
        <f t="shared" ref="E9:U9" si="2">SUM(E10:E11)</f>
        <v>246</v>
      </c>
      <c r="F9" s="332">
        <f t="shared" si="2"/>
        <v>261</v>
      </c>
      <c r="G9" s="332">
        <f t="shared" si="2"/>
        <v>298</v>
      </c>
      <c r="H9" s="332">
        <f t="shared" si="2"/>
        <v>342</v>
      </c>
      <c r="I9" s="332">
        <f t="shared" si="2"/>
        <v>334</v>
      </c>
      <c r="J9" s="332">
        <f t="shared" si="2"/>
        <v>248</v>
      </c>
      <c r="K9" s="332">
        <f t="shared" si="2"/>
        <v>321</v>
      </c>
      <c r="L9" s="332">
        <f t="shared" si="2"/>
        <v>301</v>
      </c>
      <c r="M9" s="332">
        <f t="shared" si="2"/>
        <v>265</v>
      </c>
      <c r="N9" s="332">
        <f t="shared" si="2"/>
        <v>237</v>
      </c>
      <c r="O9" s="332">
        <f t="shared" si="2"/>
        <v>225</v>
      </c>
      <c r="P9" s="332">
        <f t="shared" si="2"/>
        <v>168</v>
      </c>
      <c r="Q9" s="332">
        <f t="shared" si="2"/>
        <v>118</v>
      </c>
      <c r="R9" s="332">
        <f t="shared" si="2"/>
        <v>60</v>
      </c>
      <c r="S9" s="332">
        <f t="shared" si="2"/>
        <v>24</v>
      </c>
      <c r="T9" s="332">
        <f t="shared" si="2"/>
        <v>13</v>
      </c>
      <c r="U9" s="332">
        <f t="shared" si="2"/>
        <v>8</v>
      </c>
      <c r="V9" s="6"/>
      <c r="W9" s="338"/>
    </row>
    <row r="10" spans="1:23" ht="12.6" customHeight="1" x14ac:dyDescent="0.25">
      <c r="A10" s="715"/>
      <c r="B10" s="813"/>
      <c r="C10" s="503" t="s">
        <v>403</v>
      </c>
      <c r="D10" s="333">
        <f t="shared" si="0"/>
        <v>2529</v>
      </c>
      <c r="E10" s="332">
        <v>173</v>
      </c>
      <c r="F10" s="332">
        <v>192</v>
      </c>
      <c r="G10" s="332">
        <v>221</v>
      </c>
      <c r="H10" s="332">
        <v>263</v>
      </c>
      <c r="I10" s="332">
        <v>244</v>
      </c>
      <c r="J10" s="332">
        <v>184</v>
      </c>
      <c r="K10" s="332">
        <v>221</v>
      </c>
      <c r="L10" s="332">
        <v>210</v>
      </c>
      <c r="M10" s="332">
        <v>189</v>
      </c>
      <c r="N10" s="332">
        <v>180</v>
      </c>
      <c r="O10" s="332">
        <v>164</v>
      </c>
      <c r="P10" s="332">
        <v>124</v>
      </c>
      <c r="Q10" s="332">
        <v>89</v>
      </c>
      <c r="R10" s="332">
        <v>48</v>
      </c>
      <c r="S10" s="332">
        <v>14</v>
      </c>
      <c r="T10" s="332">
        <v>8</v>
      </c>
      <c r="U10" s="332">
        <v>5</v>
      </c>
      <c r="W10" s="338"/>
    </row>
    <row r="11" spans="1:23" ht="12.6" customHeight="1" x14ac:dyDescent="0.25">
      <c r="A11" s="715"/>
      <c r="B11" s="813"/>
      <c r="C11" s="503" t="s">
        <v>402</v>
      </c>
      <c r="D11" s="333">
        <f t="shared" si="0"/>
        <v>940</v>
      </c>
      <c r="E11" s="332">
        <v>73</v>
      </c>
      <c r="F11" s="332">
        <v>69</v>
      </c>
      <c r="G11" s="332">
        <v>77</v>
      </c>
      <c r="H11" s="332">
        <v>79</v>
      </c>
      <c r="I11" s="332">
        <v>90</v>
      </c>
      <c r="J11" s="332">
        <v>64</v>
      </c>
      <c r="K11" s="332">
        <v>100</v>
      </c>
      <c r="L11" s="332">
        <v>91</v>
      </c>
      <c r="M11" s="332">
        <v>76</v>
      </c>
      <c r="N11" s="332">
        <v>57</v>
      </c>
      <c r="O11" s="332">
        <v>61</v>
      </c>
      <c r="P11" s="332">
        <v>44</v>
      </c>
      <c r="Q11" s="332">
        <v>29</v>
      </c>
      <c r="R11" s="332">
        <v>12</v>
      </c>
      <c r="S11" s="332">
        <v>10</v>
      </c>
      <c r="T11" s="332">
        <v>5</v>
      </c>
      <c r="U11" s="332">
        <v>3</v>
      </c>
      <c r="W11" s="338"/>
    </row>
    <row r="12" spans="1:23" ht="12.6" customHeight="1" x14ac:dyDescent="0.25">
      <c r="A12" s="830" t="s">
        <v>482</v>
      </c>
      <c r="B12" s="813" t="s">
        <v>154</v>
      </c>
      <c r="C12" s="503" t="s">
        <v>404</v>
      </c>
      <c r="D12" s="333">
        <f t="shared" si="0"/>
        <v>3226</v>
      </c>
      <c r="E12" s="332">
        <f t="shared" ref="E12:U12" si="3">SUM(E13:E14)</f>
        <v>227</v>
      </c>
      <c r="F12" s="332">
        <f t="shared" si="3"/>
        <v>240</v>
      </c>
      <c r="G12" s="332">
        <f t="shared" si="3"/>
        <v>299</v>
      </c>
      <c r="H12" s="332">
        <f t="shared" si="3"/>
        <v>374</v>
      </c>
      <c r="I12" s="332">
        <f t="shared" si="3"/>
        <v>361</v>
      </c>
      <c r="J12" s="332">
        <f t="shared" si="3"/>
        <v>285</v>
      </c>
      <c r="K12" s="332">
        <f t="shared" si="3"/>
        <v>298</v>
      </c>
      <c r="L12" s="332">
        <f t="shared" si="3"/>
        <v>249</v>
      </c>
      <c r="M12" s="332">
        <f t="shared" si="3"/>
        <v>192</v>
      </c>
      <c r="N12" s="332">
        <f t="shared" si="3"/>
        <v>189</v>
      </c>
      <c r="O12" s="332">
        <f t="shared" si="3"/>
        <v>188</v>
      </c>
      <c r="P12" s="332">
        <f t="shared" si="3"/>
        <v>144</v>
      </c>
      <c r="Q12" s="332">
        <f t="shared" si="3"/>
        <v>103</v>
      </c>
      <c r="R12" s="332">
        <f t="shared" si="3"/>
        <v>45</v>
      </c>
      <c r="S12" s="332">
        <f t="shared" si="3"/>
        <v>20</v>
      </c>
      <c r="T12" s="332">
        <f t="shared" si="3"/>
        <v>8</v>
      </c>
      <c r="U12" s="332">
        <f t="shared" si="3"/>
        <v>4</v>
      </c>
      <c r="V12" s="6"/>
      <c r="W12" s="338"/>
    </row>
    <row r="13" spans="1:23" ht="12.6" customHeight="1" x14ac:dyDescent="0.25">
      <c r="A13" s="830"/>
      <c r="B13" s="813"/>
      <c r="C13" s="503" t="s">
        <v>403</v>
      </c>
      <c r="D13" s="333">
        <f t="shared" si="0"/>
        <v>2247</v>
      </c>
      <c r="E13" s="332">
        <v>140</v>
      </c>
      <c r="F13" s="332">
        <v>147</v>
      </c>
      <c r="G13" s="332">
        <v>166</v>
      </c>
      <c r="H13" s="332">
        <v>245</v>
      </c>
      <c r="I13" s="332">
        <v>249</v>
      </c>
      <c r="J13" s="332">
        <v>208</v>
      </c>
      <c r="K13" s="332">
        <v>210</v>
      </c>
      <c r="L13" s="332">
        <v>170</v>
      </c>
      <c r="M13" s="332">
        <v>134</v>
      </c>
      <c r="N13" s="332">
        <v>150</v>
      </c>
      <c r="O13" s="332">
        <v>146</v>
      </c>
      <c r="P13" s="332">
        <v>124</v>
      </c>
      <c r="Q13" s="332">
        <v>91</v>
      </c>
      <c r="R13" s="332">
        <v>40</v>
      </c>
      <c r="S13" s="332">
        <v>16</v>
      </c>
      <c r="T13" s="332">
        <v>8</v>
      </c>
      <c r="U13" s="332">
        <v>3</v>
      </c>
      <c r="W13" s="338"/>
    </row>
    <row r="14" spans="1:23" ht="12.6" customHeight="1" x14ac:dyDescent="0.25">
      <c r="A14" s="830"/>
      <c r="B14" s="813"/>
      <c r="C14" s="503" t="s">
        <v>402</v>
      </c>
      <c r="D14" s="333">
        <f t="shared" si="0"/>
        <v>979</v>
      </c>
      <c r="E14" s="332">
        <v>87</v>
      </c>
      <c r="F14" s="332">
        <v>93</v>
      </c>
      <c r="G14" s="332">
        <v>133</v>
      </c>
      <c r="H14" s="332">
        <v>129</v>
      </c>
      <c r="I14" s="332">
        <v>112</v>
      </c>
      <c r="J14" s="332">
        <v>77</v>
      </c>
      <c r="K14" s="332">
        <v>88</v>
      </c>
      <c r="L14" s="332">
        <v>79</v>
      </c>
      <c r="M14" s="332">
        <v>58</v>
      </c>
      <c r="N14" s="332">
        <v>39</v>
      </c>
      <c r="O14" s="332">
        <v>42</v>
      </c>
      <c r="P14" s="332">
        <v>20</v>
      </c>
      <c r="Q14" s="332">
        <v>12</v>
      </c>
      <c r="R14" s="332">
        <v>5</v>
      </c>
      <c r="S14" s="332">
        <v>4</v>
      </c>
      <c r="T14" s="332">
        <v>0</v>
      </c>
      <c r="U14" s="332">
        <v>1</v>
      </c>
      <c r="W14" s="338"/>
    </row>
    <row r="15" spans="1:23" ht="12.6" customHeight="1" x14ac:dyDescent="0.25">
      <c r="A15" s="830"/>
      <c r="B15" s="813" t="s">
        <v>155</v>
      </c>
      <c r="C15" s="503" t="s">
        <v>404</v>
      </c>
      <c r="D15" s="333">
        <f t="shared" si="0"/>
        <v>3607</v>
      </c>
      <c r="E15" s="332">
        <f t="shared" ref="E15:U15" si="4">SUM(E16:E17)</f>
        <v>227</v>
      </c>
      <c r="F15" s="332">
        <f t="shared" si="4"/>
        <v>266</v>
      </c>
      <c r="G15" s="332">
        <f t="shared" si="4"/>
        <v>277</v>
      </c>
      <c r="H15" s="332">
        <f t="shared" si="4"/>
        <v>345</v>
      </c>
      <c r="I15" s="332">
        <f t="shared" si="4"/>
        <v>380</v>
      </c>
      <c r="J15" s="332">
        <f t="shared" si="4"/>
        <v>279</v>
      </c>
      <c r="K15" s="332">
        <f t="shared" si="4"/>
        <v>313</v>
      </c>
      <c r="L15" s="332">
        <f t="shared" si="4"/>
        <v>306</v>
      </c>
      <c r="M15" s="332">
        <f t="shared" si="4"/>
        <v>260</v>
      </c>
      <c r="N15" s="332">
        <f t="shared" si="4"/>
        <v>259</v>
      </c>
      <c r="O15" s="332">
        <f t="shared" si="4"/>
        <v>225</v>
      </c>
      <c r="P15" s="332">
        <f t="shared" si="4"/>
        <v>190</v>
      </c>
      <c r="Q15" s="332">
        <f t="shared" si="4"/>
        <v>144</v>
      </c>
      <c r="R15" s="332">
        <f t="shared" si="4"/>
        <v>79</v>
      </c>
      <c r="S15" s="332">
        <f t="shared" si="4"/>
        <v>30</v>
      </c>
      <c r="T15" s="332">
        <f t="shared" si="4"/>
        <v>14</v>
      </c>
      <c r="U15" s="332">
        <f t="shared" si="4"/>
        <v>13</v>
      </c>
      <c r="V15" s="6"/>
      <c r="W15" s="338"/>
    </row>
    <row r="16" spans="1:23" ht="12.6" customHeight="1" x14ac:dyDescent="0.25">
      <c r="A16" s="830"/>
      <c r="B16" s="813"/>
      <c r="C16" s="503" t="s">
        <v>403</v>
      </c>
      <c r="D16" s="333">
        <f t="shared" si="0"/>
        <v>2268</v>
      </c>
      <c r="E16" s="332">
        <v>131</v>
      </c>
      <c r="F16" s="332">
        <v>162</v>
      </c>
      <c r="G16" s="332">
        <v>150</v>
      </c>
      <c r="H16" s="332">
        <v>208</v>
      </c>
      <c r="I16" s="332">
        <v>242</v>
      </c>
      <c r="J16" s="332">
        <v>186</v>
      </c>
      <c r="K16" s="332">
        <v>221</v>
      </c>
      <c r="L16" s="332">
        <v>197</v>
      </c>
      <c r="M16" s="332">
        <v>164</v>
      </c>
      <c r="N16" s="332">
        <v>163</v>
      </c>
      <c r="O16" s="332">
        <v>142</v>
      </c>
      <c r="P16" s="332">
        <v>125</v>
      </c>
      <c r="Q16" s="332">
        <v>92</v>
      </c>
      <c r="R16" s="332">
        <v>47</v>
      </c>
      <c r="S16" s="332">
        <v>21</v>
      </c>
      <c r="T16" s="332">
        <v>7</v>
      </c>
      <c r="U16" s="332">
        <v>10</v>
      </c>
      <c r="W16" s="338"/>
    </row>
    <row r="17" spans="1:23" ht="12.6" customHeight="1" x14ac:dyDescent="0.25">
      <c r="A17" s="830"/>
      <c r="B17" s="813"/>
      <c r="C17" s="503" t="s">
        <v>402</v>
      </c>
      <c r="D17" s="333">
        <f t="shared" si="0"/>
        <v>1339</v>
      </c>
      <c r="E17" s="332">
        <v>96</v>
      </c>
      <c r="F17" s="332">
        <v>104</v>
      </c>
      <c r="G17" s="332">
        <v>127</v>
      </c>
      <c r="H17" s="332">
        <v>137</v>
      </c>
      <c r="I17" s="332">
        <v>138</v>
      </c>
      <c r="J17" s="332">
        <v>93</v>
      </c>
      <c r="K17" s="332">
        <v>92</v>
      </c>
      <c r="L17" s="332">
        <v>109</v>
      </c>
      <c r="M17" s="332">
        <v>96</v>
      </c>
      <c r="N17" s="332">
        <v>96</v>
      </c>
      <c r="O17" s="332">
        <v>83</v>
      </c>
      <c r="P17" s="332">
        <v>65</v>
      </c>
      <c r="Q17" s="332">
        <v>52</v>
      </c>
      <c r="R17" s="332">
        <v>32</v>
      </c>
      <c r="S17" s="332">
        <v>9</v>
      </c>
      <c r="T17" s="332">
        <v>7</v>
      </c>
      <c r="U17" s="332">
        <v>3</v>
      </c>
      <c r="V17" s="34"/>
      <c r="W17" s="338"/>
    </row>
    <row r="18" spans="1:23" ht="12.6" customHeight="1" x14ac:dyDescent="0.25">
      <c r="A18" s="830" t="s">
        <v>481</v>
      </c>
      <c r="B18" s="813" t="s">
        <v>154</v>
      </c>
      <c r="C18" s="503" t="s">
        <v>404</v>
      </c>
      <c r="D18" s="333">
        <f t="shared" si="0"/>
        <v>1755</v>
      </c>
      <c r="E18" s="332">
        <f t="shared" ref="E18:U18" si="5">SUM(E19:E20)</f>
        <v>151</v>
      </c>
      <c r="F18" s="332">
        <f t="shared" si="5"/>
        <v>151</v>
      </c>
      <c r="G18" s="332">
        <f t="shared" si="5"/>
        <v>189</v>
      </c>
      <c r="H18" s="332">
        <f t="shared" si="5"/>
        <v>184</v>
      </c>
      <c r="I18" s="332">
        <f t="shared" si="5"/>
        <v>198</v>
      </c>
      <c r="J18" s="332">
        <f t="shared" si="5"/>
        <v>160</v>
      </c>
      <c r="K18" s="332">
        <f t="shared" si="5"/>
        <v>147</v>
      </c>
      <c r="L18" s="332">
        <f t="shared" si="5"/>
        <v>125</v>
      </c>
      <c r="M18" s="332">
        <f t="shared" si="5"/>
        <v>106</v>
      </c>
      <c r="N18" s="332">
        <f t="shared" si="5"/>
        <v>96</v>
      </c>
      <c r="O18" s="332">
        <f t="shared" si="5"/>
        <v>92</v>
      </c>
      <c r="P18" s="332">
        <f t="shared" si="5"/>
        <v>85</v>
      </c>
      <c r="Q18" s="332">
        <f t="shared" si="5"/>
        <v>42</v>
      </c>
      <c r="R18" s="332">
        <f t="shared" si="5"/>
        <v>15</v>
      </c>
      <c r="S18" s="332">
        <f t="shared" si="5"/>
        <v>5</v>
      </c>
      <c r="T18" s="332">
        <f t="shared" si="5"/>
        <v>5</v>
      </c>
      <c r="U18" s="332">
        <f t="shared" si="5"/>
        <v>4</v>
      </c>
      <c r="V18" s="6"/>
      <c r="W18" s="338"/>
    </row>
    <row r="19" spans="1:23" ht="12.6" customHeight="1" x14ac:dyDescent="0.25">
      <c r="A19" s="830"/>
      <c r="B19" s="813"/>
      <c r="C19" s="503" t="s">
        <v>403</v>
      </c>
      <c r="D19" s="333">
        <f t="shared" si="0"/>
        <v>907</v>
      </c>
      <c r="E19" s="332">
        <v>69</v>
      </c>
      <c r="F19" s="332">
        <v>58</v>
      </c>
      <c r="G19" s="332">
        <v>83</v>
      </c>
      <c r="H19" s="332">
        <v>78</v>
      </c>
      <c r="I19" s="332">
        <v>100</v>
      </c>
      <c r="J19" s="332">
        <v>80</v>
      </c>
      <c r="K19" s="332">
        <v>80</v>
      </c>
      <c r="L19" s="332">
        <v>75</v>
      </c>
      <c r="M19" s="332">
        <v>48</v>
      </c>
      <c r="N19" s="332">
        <v>54</v>
      </c>
      <c r="O19" s="332">
        <v>64</v>
      </c>
      <c r="P19" s="332">
        <v>58</v>
      </c>
      <c r="Q19" s="332">
        <v>37</v>
      </c>
      <c r="R19" s="332">
        <v>11</v>
      </c>
      <c r="S19" s="332">
        <v>4</v>
      </c>
      <c r="T19" s="332">
        <v>4</v>
      </c>
      <c r="U19" s="332">
        <v>4</v>
      </c>
      <c r="V19" s="339"/>
      <c r="W19" s="338"/>
    </row>
    <row r="20" spans="1:23" ht="12.6" customHeight="1" x14ac:dyDescent="0.25">
      <c r="A20" s="830"/>
      <c r="B20" s="813"/>
      <c r="C20" s="503" t="s">
        <v>402</v>
      </c>
      <c r="D20" s="333">
        <f t="shared" si="0"/>
        <v>848</v>
      </c>
      <c r="E20" s="332">
        <v>82</v>
      </c>
      <c r="F20" s="332">
        <v>93</v>
      </c>
      <c r="G20" s="332">
        <v>106</v>
      </c>
      <c r="H20" s="332">
        <v>106</v>
      </c>
      <c r="I20" s="332">
        <v>98</v>
      </c>
      <c r="J20" s="332">
        <v>80</v>
      </c>
      <c r="K20" s="332">
        <v>67</v>
      </c>
      <c r="L20" s="332">
        <v>50</v>
      </c>
      <c r="M20" s="332">
        <v>58</v>
      </c>
      <c r="N20" s="332">
        <v>42</v>
      </c>
      <c r="O20" s="332">
        <v>28</v>
      </c>
      <c r="P20" s="332">
        <v>27</v>
      </c>
      <c r="Q20" s="332">
        <v>5</v>
      </c>
      <c r="R20" s="332">
        <v>4</v>
      </c>
      <c r="S20" s="332">
        <v>1</v>
      </c>
      <c r="T20" s="332">
        <v>1</v>
      </c>
      <c r="U20" s="332">
        <v>0</v>
      </c>
      <c r="W20" s="338"/>
    </row>
    <row r="21" spans="1:23" ht="12.6" customHeight="1" x14ac:dyDescent="0.25">
      <c r="A21" s="830"/>
      <c r="B21" s="813" t="s">
        <v>155</v>
      </c>
      <c r="C21" s="503" t="s">
        <v>404</v>
      </c>
      <c r="D21" s="333">
        <f t="shared" si="0"/>
        <v>1985</v>
      </c>
      <c r="E21" s="332">
        <f t="shared" ref="E21:U21" si="6">SUM(E22:E23)</f>
        <v>130</v>
      </c>
      <c r="F21" s="332">
        <f t="shared" si="6"/>
        <v>142</v>
      </c>
      <c r="G21" s="332">
        <f t="shared" si="6"/>
        <v>149</v>
      </c>
      <c r="H21" s="332">
        <f t="shared" si="6"/>
        <v>184</v>
      </c>
      <c r="I21" s="332">
        <f t="shared" si="6"/>
        <v>203</v>
      </c>
      <c r="J21" s="332">
        <f t="shared" si="6"/>
        <v>158</v>
      </c>
      <c r="K21" s="332">
        <f t="shared" si="6"/>
        <v>162</v>
      </c>
      <c r="L21" s="332">
        <f t="shared" si="6"/>
        <v>138</v>
      </c>
      <c r="M21" s="332">
        <f t="shared" si="6"/>
        <v>125</v>
      </c>
      <c r="N21" s="332">
        <f t="shared" si="6"/>
        <v>143</v>
      </c>
      <c r="O21" s="332">
        <f t="shared" si="6"/>
        <v>145</v>
      </c>
      <c r="P21" s="332">
        <f t="shared" si="6"/>
        <v>129</v>
      </c>
      <c r="Q21" s="332">
        <f t="shared" si="6"/>
        <v>93</v>
      </c>
      <c r="R21" s="332">
        <f t="shared" si="6"/>
        <v>47</v>
      </c>
      <c r="S21" s="332">
        <f t="shared" si="6"/>
        <v>19</v>
      </c>
      <c r="T21" s="332">
        <f t="shared" si="6"/>
        <v>13</v>
      </c>
      <c r="U21" s="332">
        <f t="shared" si="6"/>
        <v>5</v>
      </c>
      <c r="W21" s="338"/>
    </row>
    <row r="22" spans="1:23" ht="12.6" customHeight="1" x14ac:dyDescent="0.25">
      <c r="A22" s="830"/>
      <c r="B22" s="813"/>
      <c r="C22" s="503" t="s">
        <v>403</v>
      </c>
      <c r="D22" s="333">
        <f t="shared" si="0"/>
        <v>878</v>
      </c>
      <c r="E22" s="332">
        <v>59</v>
      </c>
      <c r="F22" s="332">
        <v>66</v>
      </c>
      <c r="G22" s="332">
        <v>72</v>
      </c>
      <c r="H22" s="332">
        <v>74</v>
      </c>
      <c r="I22" s="332">
        <v>82</v>
      </c>
      <c r="J22" s="332">
        <v>58</v>
      </c>
      <c r="K22" s="332">
        <v>85</v>
      </c>
      <c r="L22" s="332">
        <v>61</v>
      </c>
      <c r="M22" s="332">
        <v>46</v>
      </c>
      <c r="N22" s="332">
        <v>66</v>
      </c>
      <c r="O22" s="332">
        <v>77</v>
      </c>
      <c r="P22" s="332">
        <v>51</v>
      </c>
      <c r="Q22" s="332">
        <v>44</v>
      </c>
      <c r="R22" s="332">
        <v>21</v>
      </c>
      <c r="S22" s="332">
        <v>9</v>
      </c>
      <c r="T22" s="332">
        <v>5</v>
      </c>
      <c r="U22" s="332">
        <v>2</v>
      </c>
      <c r="W22" s="338"/>
    </row>
    <row r="23" spans="1:23" ht="12.6" customHeight="1" x14ac:dyDescent="0.25">
      <c r="A23" s="830"/>
      <c r="B23" s="813"/>
      <c r="C23" s="503" t="s">
        <v>402</v>
      </c>
      <c r="D23" s="333">
        <f t="shared" si="0"/>
        <v>1107</v>
      </c>
      <c r="E23" s="332">
        <v>71</v>
      </c>
      <c r="F23" s="332">
        <v>76</v>
      </c>
      <c r="G23" s="332">
        <v>77</v>
      </c>
      <c r="H23" s="332">
        <v>110</v>
      </c>
      <c r="I23" s="332">
        <v>121</v>
      </c>
      <c r="J23" s="332">
        <v>100</v>
      </c>
      <c r="K23" s="332">
        <v>77</v>
      </c>
      <c r="L23" s="332">
        <v>77</v>
      </c>
      <c r="M23" s="332">
        <v>79</v>
      </c>
      <c r="N23" s="332">
        <v>77</v>
      </c>
      <c r="O23" s="332">
        <v>68</v>
      </c>
      <c r="P23" s="332">
        <v>78</v>
      </c>
      <c r="Q23" s="332">
        <v>49</v>
      </c>
      <c r="R23" s="332">
        <v>26</v>
      </c>
      <c r="S23" s="332">
        <v>10</v>
      </c>
      <c r="T23" s="332">
        <v>8</v>
      </c>
      <c r="U23" s="332">
        <v>3</v>
      </c>
      <c r="W23" s="338"/>
    </row>
    <row r="24" spans="1:23" ht="12.6" customHeight="1" x14ac:dyDescent="0.25">
      <c r="A24" s="830" t="s">
        <v>480</v>
      </c>
      <c r="B24" s="813" t="s">
        <v>154</v>
      </c>
      <c r="C24" s="503" t="s">
        <v>404</v>
      </c>
      <c r="D24" s="333">
        <f t="shared" si="0"/>
        <v>2973</v>
      </c>
      <c r="E24" s="332">
        <f t="shared" ref="E24:U24" si="7">SUM(E25:E26)</f>
        <v>230</v>
      </c>
      <c r="F24" s="332">
        <f t="shared" si="7"/>
        <v>266</v>
      </c>
      <c r="G24" s="332">
        <f t="shared" si="7"/>
        <v>260</v>
      </c>
      <c r="H24" s="332">
        <f t="shared" si="7"/>
        <v>335</v>
      </c>
      <c r="I24" s="332">
        <f t="shared" si="7"/>
        <v>358</v>
      </c>
      <c r="J24" s="332">
        <f t="shared" si="7"/>
        <v>275</v>
      </c>
      <c r="K24" s="332">
        <f t="shared" si="7"/>
        <v>265</v>
      </c>
      <c r="L24" s="332">
        <f t="shared" si="7"/>
        <v>234</v>
      </c>
      <c r="M24" s="332">
        <f t="shared" si="7"/>
        <v>175</v>
      </c>
      <c r="N24" s="332">
        <f t="shared" si="7"/>
        <v>161</v>
      </c>
      <c r="O24" s="332">
        <f t="shared" si="7"/>
        <v>148</v>
      </c>
      <c r="P24" s="332">
        <f t="shared" si="7"/>
        <v>124</v>
      </c>
      <c r="Q24" s="332">
        <f t="shared" si="7"/>
        <v>87</v>
      </c>
      <c r="R24" s="332">
        <f t="shared" si="7"/>
        <v>33</v>
      </c>
      <c r="S24" s="332">
        <f t="shared" si="7"/>
        <v>15</v>
      </c>
      <c r="T24" s="332">
        <f t="shared" si="7"/>
        <v>5</v>
      </c>
      <c r="U24" s="332">
        <f t="shared" si="7"/>
        <v>2</v>
      </c>
      <c r="W24" s="338"/>
    </row>
    <row r="25" spans="1:23" ht="12.6" customHeight="1" x14ac:dyDescent="0.25">
      <c r="A25" s="830"/>
      <c r="B25" s="813"/>
      <c r="C25" s="503" t="s">
        <v>403</v>
      </c>
      <c r="D25" s="333">
        <f t="shared" si="0"/>
        <v>1743</v>
      </c>
      <c r="E25" s="332">
        <v>127</v>
      </c>
      <c r="F25" s="332">
        <v>134</v>
      </c>
      <c r="G25" s="332">
        <v>146</v>
      </c>
      <c r="H25" s="332">
        <v>164</v>
      </c>
      <c r="I25" s="332">
        <v>210</v>
      </c>
      <c r="J25" s="332">
        <v>161</v>
      </c>
      <c r="K25" s="332">
        <v>143</v>
      </c>
      <c r="L25" s="332">
        <v>140</v>
      </c>
      <c r="M25" s="332">
        <v>99</v>
      </c>
      <c r="N25" s="332">
        <v>110</v>
      </c>
      <c r="O25" s="332">
        <v>108</v>
      </c>
      <c r="P25" s="332">
        <v>82</v>
      </c>
      <c r="Q25" s="332">
        <v>70</v>
      </c>
      <c r="R25" s="332">
        <v>29</v>
      </c>
      <c r="S25" s="332">
        <v>14</v>
      </c>
      <c r="T25" s="332">
        <v>4</v>
      </c>
      <c r="U25" s="332">
        <v>2</v>
      </c>
      <c r="W25" s="338"/>
    </row>
    <row r="26" spans="1:23" ht="12.6" customHeight="1" x14ac:dyDescent="0.25">
      <c r="A26" s="830"/>
      <c r="B26" s="813"/>
      <c r="C26" s="503" t="s">
        <v>402</v>
      </c>
      <c r="D26" s="333">
        <f t="shared" si="0"/>
        <v>1230</v>
      </c>
      <c r="E26" s="332">
        <v>103</v>
      </c>
      <c r="F26" s="332">
        <v>132</v>
      </c>
      <c r="G26" s="332">
        <v>114</v>
      </c>
      <c r="H26" s="332">
        <v>171</v>
      </c>
      <c r="I26" s="332">
        <v>148</v>
      </c>
      <c r="J26" s="332">
        <v>114</v>
      </c>
      <c r="K26" s="332">
        <v>122</v>
      </c>
      <c r="L26" s="332">
        <v>94</v>
      </c>
      <c r="M26" s="332">
        <v>76</v>
      </c>
      <c r="N26" s="332">
        <v>51</v>
      </c>
      <c r="O26" s="332">
        <v>40</v>
      </c>
      <c r="P26" s="332">
        <v>42</v>
      </c>
      <c r="Q26" s="332">
        <v>17</v>
      </c>
      <c r="R26" s="332">
        <v>4</v>
      </c>
      <c r="S26" s="332">
        <v>1</v>
      </c>
      <c r="T26" s="332">
        <v>1</v>
      </c>
      <c r="U26" s="332">
        <v>0</v>
      </c>
      <c r="W26" s="338"/>
    </row>
    <row r="27" spans="1:23" ht="12.6" customHeight="1" x14ac:dyDescent="0.25">
      <c r="A27" s="830"/>
      <c r="B27" s="813" t="s">
        <v>155</v>
      </c>
      <c r="C27" s="503" t="s">
        <v>404</v>
      </c>
      <c r="D27" s="333">
        <f t="shared" si="0"/>
        <v>3439</v>
      </c>
      <c r="E27" s="332">
        <f t="shared" ref="E27:U27" si="8">SUM(E28:E29)</f>
        <v>225</v>
      </c>
      <c r="F27" s="332">
        <f t="shared" si="8"/>
        <v>224</v>
      </c>
      <c r="G27" s="332">
        <f t="shared" si="8"/>
        <v>297</v>
      </c>
      <c r="H27" s="332">
        <f t="shared" si="8"/>
        <v>345</v>
      </c>
      <c r="I27" s="332">
        <f t="shared" si="8"/>
        <v>345</v>
      </c>
      <c r="J27" s="332">
        <f t="shared" si="8"/>
        <v>272</v>
      </c>
      <c r="K27" s="332">
        <f t="shared" si="8"/>
        <v>325</v>
      </c>
      <c r="L27" s="332">
        <f t="shared" si="8"/>
        <v>272</v>
      </c>
      <c r="M27" s="332">
        <f t="shared" si="8"/>
        <v>233</v>
      </c>
      <c r="N27" s="332">
        <f t="shared" si="8"/>
        <v>236</v>
      </c>
      <c r="O27" s="332">
        <f t="shared" si="8"/>
        <v>215</v>
      </c>
      <c r="P27" s="332">
        <f t="shared" si="8"/>
        <v>179</v>
      </c>
      <c r="Q27" s="332">
        <f t="shared" si="8"/>
        <v>159</v>
      </c>
      <c r="R27" s="332">
        <f t="shared" si="8"/>
        <v>64</v>
      </c>
      <c r="S27" s="332">
        <f t="shared" si="8"/>
        <v>22</v>
      </c>
      <c r="T27" s="332">
        <f t="shared" si="8"/>
        <v>14</v>
      </c>
      <c r="U27" s="332">
        <f t="shared" si="8"/>
        <v>12</v>
      </c>
      <c r="W27" s="338"/>
    </row>
    <row r="28" spans="1:23" ht="12.6" customHeight="1" x14ac:dyDescent="0.25">
      <c r="A28" s="830"/>
      <c r="B28" s="813"/>
      <c r="C28" s="503" t="s">
        <v>403</v>
      </c>
      <c r="D28" s="333">
        <f t="shared" si="0"/>
        <v>1856</v>
      </c>
      <c r="E28" s="332">
        <v>116</v>
      </c>
      <c r="F28" s="332">
        <v>119</v>
      </c>
      <c r="G28" s="332">
        <v>148</v>
      </c>
      <c r="H28" s="332">
        <v>180</v>
      </c>
      <c r="I28" s="332">
        <v>196</v>
      </c>
      <c r="J28" s="332">
        <v>152</v>
      </c>
      <c r="K28" s="332">
        <v>166</v>
      </c>
      <c r="L28" s="332">
        <v>154</v>
      </c>
      <c r="M28" s="332">
        <v>122</v>
      </c>
      <c r="N28" s="332">
        <v>146</v>
      </c>
      <c r="O28" s="332">
        <v>118</v>
      </c>
      <c r="P28" s="332">
        <v>97</v>
      </c>
      <c r="Q28" s="332">
        <v>80</v>
      </c>
      <c r="R28" s="332">
        <v>36</v>
      </c>
      <c r="S28" s="332">
        <v>10</v>
      </c>
      <c r="T28" s="332">
        <v>8</v>
      </c>
      <c r="U28" s="332">
        <v>8</v>
      </c>
      <c r="W28" s="338"/>
    </row>
    <row r="29" spans="1:23" ht="12.6" customHeight="1" x14ac:dyDescent="0.25">
      <c r="A29" s="830"/>
      <c r="B29" s="813"/>
      <c r="C29" s="503" t="s">
        <v>402</v>
      </c>
      <c r="D29" s="333">
        <f t="shared" si="0"/>
        <v>1583</v>
      </c>
      <c r="E29" s="332">
        <v>109</v>
      </c>
      <c r="F29" s="332">
        <v>105</v>
      </c>
      <c r="G29" s="332">
        <v>149</v>
      </c>
      <c r="H29" s="332">
        <v>165</v>
      </c>
      <c r="I29" s="332">
        <v>149</v>
      </c>
      <c r="J29" s="332">
        <v>120</v>
      </c>
      <c r="K29" s="332">
        <v>159</v>
      </c>
      <c r="L29" s="332">
        <v>118</v>
      </c>
      <c r="M29" s="332">
        <v>111</v>
      </c>
      <c r="N29" s="332">
        <v>90</v>
      </c>
      <c r="O29" s="332">
        <v>97</v>
      </c>
      <c r="P29" s="332">
        <v>82</v>
      </c>
      <c r="Q29" s="332">
        <v>79</v>
      </c>
      <c r="R29" s="332">
        <v>28</v>
      </c>
      <c r="S29" s="332">
        <v>12</v>
      </c>
      <c r="T29" s="332">
        <v>6</v>
      </c>
      <c r="U29" s="332">
        <v>4</v>
      </c>
      <c r="W29" s="338"/>
    </row>
    <row r="30" spans="1:23" ht="12.6" customHeight="1" x14ac:dyDescent="0.25">
      <c r="A30" s="830" t="s">
        <v>479</v>
      </c>
      <c r="B30" s="813" t="s">
        <v>154</v>
      </c>
      <c r="C30" s="503" t="s">
        <v>404</v>
      </c>
      <c r="D30" s="333">
        <f t="shared" si="0"/>
        <v>318</v>
      </c>
      <c r="E30" s="332">
        <f t="shared" ref="E30:U30" si="9">SUM(E31:E32)</f>
        <v>20</v>
      </c>
      <c r="F30" s="332">
        <f t="shared" si="9"/>
        <v>33</v>
      </c>
      <c r="G30" s="332">
        <f t="shared" si="9"/>
        <v>37</v>
      </c>
      <c r="H30" s="332">
        <f t="shared" si="9"/>
        <v>44</v>
      </c>
      <c r="I30" s="332">
        <f t="shared" si="9"/>
        <v>43</v>
      </c>
      <c r="J30" s="332">
        <f t="shared" si="9"/>
        <v>20</v>
      </c>
      <c r="K30" s="332">
        <f t="shared" si="9"/>
        <v>27</v>
      </c>
      <c r="L30" s="332">
        <f t="shared" si="9"/>
        <v>24</v>
      </c>
      <c r="M30" s="332">
        <f t="shared" si="9"/>
        <v>16</v>
      </c>
      <c r="N30" s="332">
        <f t="shared" si="9"/>
        <v>19</v>
      </c>
      <c r="O30" s="332">
        <f t="shared" si="9"/>
        <v>11</v>
      </c>
      <c r="P30" s="332">
        <f t="shared" si="9"/>
        <v>17</v>
      </c>
      <c r="Q30" s="332">
        <f t="shared" si="9"/>
        <v>3</v>
      </c>
      <c r="R30" s="332">
        <f t="shared" si="9"/>
        <v>4</v>
      </c>
      <c r="S30" s="332">
        <f t="shared" si="9"/>
        <v>0</v>
      </c>
      <c r="T30" s="332">
        <f t="shared" si="9"/>
        <v>0</v>
      </c>
      <c r="U30" s="332">
        <f t="shared" si="9"/>
        <v>0</v>
      </c>
      <c r="W30" s="338"/>
    </row>
    <row r="31" spans="1:23" ht="12.6" customHeight="1" x14ac:dyDescent="0.25">
      <c r="A31" s="830"/>
      <c r="B31" s="813"/>
      <c r="C31" s="503" t="s">
        <v>403</v>
      </c>
      <c r="D31" s="333">
        <f t="shared" si="0"/>
        <v>224</v>
      </c>
      <c r="E31" s="332">
        <v>9</v>
      </c>
      <c r="F31" s="332">
        <v>24</v>
      </c>
      <c r="G31" s="332">
        <v>28</v>
      </c>
      <c r="H31" s="332">
        <v>23</v>
      </c>
      <c r="I31" s="332">
        <v>30</v>
      </c>
      <c r="J31" s="332">
        <v>16</v>
      </c>
      <c r="K31" s="332">
        <v>21</v>
      </c>
      <c r="L31" s="332">
        <v>19</v>
      </c>
      <c r="M31" s="332">
        <v>8</v>
      </c>
      <c r="N31" s="332">
        <v>15</v>
      </c>
      <c r="O31" s="332">
        <v>9</v>
      </c>
      <c r="P31" s="332">
        <v>15</v>
      </c>
      <c r="Q31" s="332">
        <v>3</v>
      </c>
      <c r="R31" s="332">
        <v>4</v>
      </c>
      <c r="S31" s="332">
        <v>0</v>
      </c>
      <c r="T31" s="332">
        <v>0</v>
      </c>
      <c r="U31" s="332">
        <v>0</v>
      </c>
      <c r="W31" s="338"/>
    </row>
    <row r="32" spans="1:23" ht="12.6" customHeight="1" x14ac:dyDescent="0.25">
      <c r="A32" s="830"/>
      <c r="B32" s="813"/>
      <c r="C32" s="503" t="s">
        <v>402</v>
      </c>
      <c r="D32" s="333">
        <f t="shared" si="0"/>
        <v>94</v>
      </c>
      <c r="E32" s="332">
        <v>11</v>
      </c>
      <c r="F32" s="332">
        <v>9</v>
      </c>
      <c r="G32" s="332">
        <v>9</v>
      </c>
      <c r="H32" s="332">
        <v>21</v>
      </c>
      <c r="I32" s="332">
        <v>13</v>
      </c>
      <c r="J32" s="332">
        <v>4</v>
      </c>
      <c r="K32" s="332">
        <v>6</v>
      </c>
      <c r="L32" s="332">
        <v>5</v>
      </c>
      <c r="M32" s="332">
        <v>8</v>
      </c>
      <c r="N32" s="332">
        <v>4</v>
      </c>
      <c r="O32" s="332">
        <v>2</v>
      </c>
      <c r="P32" s="332">
        <v>2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W32" s="338"/>
    </row>
    <row r="33" spans="1:23" ht="12.6" customHeight="1" x14ac:dyDescent="0.25">
      <c r="A33" s="830"/>
      <c r="B33" s="813" t="s">
        <v>155</v>
      </c>
      <c r="C33" s="503" t="s">
        <v>404</v>
      </c>
      <c r="D33" s="333">
        <f t="shared" si="0"/>
        <v>373</v>
      </c>
      <c r="E33" s="332">
        <f t="shared" ref="E33:U33" si="10">SUM(E34:E35)</f>
        <v>20</v>
      </c>
      <c r="F33" s="332">
        <f t="shared" si="10"/>
        <v>34</v>
      </c>
      <c r="G33" s="332">
        <f t="shared" si="10"/>
        <v>35</v>
      </c>
      <c r="H33" s="332">
        <f t="shared" si="10"/>
        <v>46</v>
      </c>
      <c r="I33" s="332">
        <f t="shared" si="10"/>
        <v>29</v>
      </c>
      <c r="J33" s="332">
        <f t="shared" si="10"/>
        <v>22</v>
      </c>
      <c r="K33" s="332">
        <f t="shared" si="10"/>
        <v>26</v>
      </c>
      <c r="L33" s="332">
        <f t="shared" si="10"/>
        <v>35</v>
      </c>
      <c r="M33" s="332">
        <f t="shared" si="10"/>
        <v>36</v>
      </c>
      <c r="N33" s="332">
        <f t="shared" si="10"/>
        <v>24</v>
      </c>
      <c r="O33" s="332">
        <f t="shared" si="10"/>
        <v>29</v>
      </c>
      <c r="P33" s="332">
        <f t="shared" si="10"/>
        <v>15</v>
      </c>
      <c r="Q33" s="332">
        <f t="shared" si="10"/>
        <v>15</v>
      </c>
      <c r="R33" s="332">
        <f t="shared" si="10"/>
        <v>5</v>
      </c>
      <c r="S33" s="332">
        <f t="shared" si="10"/>
        <v>0</v>
      </c>
      <c r="T33" s="332">
        <f t="shared" si="10"/>
        <v>1</v>
      </c>
      <c r="U33" s="332">
        <f t="shared" si="10"/>
        <v>1</v>
      </c>
      <c r="V33" s="6"/>
      <c r="W33" s="338"/>
    </row>
    <row r="34" spans="1:23" ht="12.6" customHeight="1" x14ac:dyDescent="0.25">
      <c r="A34" s="830"/>
      <c r="B34" s="813"/>
      <c r="C34" s="503" t="s">
        <v>403</v>
      </c>
      <c r="D34" s="333">
        <f t="shared" si="0"/>
        <v>225</v>
      </c>
      <c r="E34" s="332">
        <v>11</v>
      </c>
      <c r="F34" s="332">
        <v>21</v>
      </c>
      <c r="G34" s="332">
        <v>13</v>
      </c>
      <c r="H34" s="332">
        <v>27</v>
      </c>
      <c r="I34" s="332">
        <v>17</v>
      </c>
      <c r="J34" s="332">
        <v>18</v>
      </c>
      <c r="K34" s="332">
        <v>15</v>
      </c>
      <c r="L34" s="332">
        <v>23</v>
      </c>
      <c r="M34" s="332">
        <v>20</v>
      </c>
      <c r="N34" s="332">
        <v>14</v>
      </c>
      <c r="O34" s="332">
        <v>18</v>
      </c>
      <c r="P34" s="332">
        <v>13</v>
      </c>
      <c r="Q34" s="332">
        <v>10</v>
      </c>
      <c r="R34" s="332">
        <v>3</v>
      </c>
      <c r="S34" s="332">
        <v>0</v>
      </c>
      <c r="T34" s="332">
        <v>1</v>
      </c>
      <c r="U34" s="332">
        <v>1</v>
      </c>
      <c r="W34" s="338"/>
    </row>
    <row r="35" spans="1:23" ht="12.6" customHeight="1" x14ac:dyDescent="0.25">
      <c r="A35" s="830"/>
      <c r="B35" s="813"/>
      <c r="C35" s="503" t="s">
        <v>402</v>
      </c>
      <c r="D35" s="333">
        <f t="shared" si="0"/>
        <v>148</v>
      </c>
      <c r="E35" s="332">
        <v>9</v>
      </c>
      <c r="F35" s="332">
        <v>13</v>
      </c>
      <c r="G35" s="332">
        <v>22</v>
      </c>
      <c r="H35" s="332">
        <v>19</v>
      </c>
      <c r="I35" s="332">
        <v>12</v>
      </c>
      <c r="J35" s="332">
        <v>4</v>
      </c>
      <c r="K35" s="332">
        <v>11</v>
      </c>
      <c r="L35" s="332">
        <v>12</v>
      </c>
      <c r="M35" s="332">
        <v>16</v>
      </c>
      <c r="N35" s="332">
        <v>10</v>
      </c>
      <c r="O35" s="332">
        <v>11</v>
      </c>
      <c r="P35" s="332">
        <v>2</v>
      </c>
      <c r="Q35" s="332">
        <v>5</v>
      </c>
      <c r="R35" s="332">
        <v>2</v>
      </c>
      <c r="S35" s="332">
        <v>0</v>
      </c>
      <c r="T35" s="332">
        <v>0</v>
      </c>
      <c r="U35" s="332">
        <v>0</v>
      </c>
      <c r="W35" s="338"/>
    </row>
    <row r="36" spans="1:23" ht="12.6" customHeight="1" x14ac:dyDescent="0.25">
      <c r="A36" s="830" t="s">
        <v>478</v>
      </c>
      <c r="B36" s="813" t="s">
        <v>154</v>
      </c>
      <c r="C36" s="503" t="s">
        <v>404</v>
      </c>
      <c r="D36" s="333">
        <f t="shared" si="0"/>
        <v>764</v>
      </c>
      <c r="E36" s="332">
        <f t="shared" ref="E36:U36" si="11">SUM(E37:E38)</f>
        <v>83</v>
      </c>
      <c r="F36" s="332">
        <f t="shared" si="11"/>
        <v>74</v>
      </c>
      <c r="G36" s="332">
        <f t="shared" si="11"/>
        <v>73</v>
      </c>
      <c r="H36" s="332">
        <f t="shared" si="11"/>
        <v>95</v>
      </c>
      <c r="I36" s="332">
        <f t="shared" si="11"/>
        <v>78</v>
      </c>
      <c r="J36" s="332">
        <f t="shared" si="11"/>
        <v>63</v>
      </c>
      <c r="K36" s="332">
        <f t="shared" si="11"/>
        <v>56</v>
      </c>
      <c r="L36" s="332">
        <f t="shared" si="11"/>
        <v>61</v>
      </c>
      <c r="M36" s="332">
        <f t="shared" si="11"/>
        <v>54</v>
      </c>
      <c r="N36" s="332">
        <f t="shared" si="11"/>
        <v>45</v>
      </c>
      <c r="O36" s="332">
        <f t="shared" si="11"/>
        <v>38</v>
      </c>
      <c r="P36" s="332">
        <f t="shared" si="11"/>
        <v>34</v>
      </c>
      <c r="Q36" s="332">
        <f t="shared" si="11"/>
        <v>4</v>
      </c>
      <c r="R36" s="332">
        <f t="shared" si="11"/>
        <v>4</v>
      </c>
      <c r="S36" s="332">
        <f t="shared" si="11"/>
        <v>2</v>
      </c>
      <c r="T36" s="332">
        <f t="shared" si="11"/>
        <v>0</v>
      </c>
      <c r="U36" s="332">
        <f t="shared" si="11"/>
        <v>0</v>
      </c>
      <c r="W36" s="338"/>
    </row>
    <row r="37" spans="1:23" ht="12.6" customHeight="1" x14ac:dyDescent="0.25">
      <c r="A37" s="830"/>
      <c r="B37" s="813"/>
      <c r="C37" s="503" t="s">
        <v>403</v>
      </c>
      <c r="D37" s="333">
        <f t="shared" si="0"/>
        <v>405</v>
      </c>
      <c r="E37" s="332">
        <v>35</v>
      </c>
      <c r="F37" s="332">
        <v>34</v>
      </c>
      <c r="G37" s="332">
        <v>38</v>
      </c>
      <c r="H37" s="332">
        <v>44</v>
      </c>
      <c r="I37" s="332">
        <v>36</v>
      </c>
      <c r="J37" s="332">
        <v>33</v>
      </c>
      <c r="K37" s="332">
        <v>34</v>
      </c>
      <c r="L37" s="332">
        <v>35</v>
      </c>
      <c r="M37" s="332">
        <v>29</v>
      </c>
      <c r="N37" s="332">
        <v>28</v>
      </c>
      <c r="O37" s="332">
        <v>28</v>
      </c>
      <c r="P37" s="332">
        <v>24</v>
      </c>
      <c r="Q37" s="332">
        <v>3</v>
      </c>
      <c r="R37" s="332">
        <v>2</v>
      </c>
      <c r="S37" s="332">
        <v>2</v>
      </c>
      <c r="T37" s="332">
        <v>0</v>
      </c>
      <c r="U37" s="332">
        <v>0</v>
      </c>
      <c r="W37" s="338"/>
    </row>
    <row r="38" spans="1:23" ht="12.6" customHeight="1" x14ac:dyDescent="0.25">
      <c r="A38" s="830"/>
      <c r="B38" s="813"/>
      <c r="C38" s="503" t="s">
        <v>402</v>
      </c>
      <c r="D38" s="333">
        <f t="shared" si="0"/>
        <v>359</v>
      </c>
      <c r="E38" s="332">
        <v>48</v>
      </c>
      <c r="F38" s="332">
        <v>40</v>
      </c>
      <c r="G38" s="332">
        <v>35</v>
      </c>
      <c r="H38" s="332">
        <v>51</v>
      </c>
      <c r="I38" s="332">
        <v>42</v>
      </c>
      <c r="J38" s="332">
        <v>30</v>
      </c>
      <c r="K38" s="332">
        <v>22</v>
      </c>
      <c r="L38" s="332">
        <v>26</v>
      </c>
      <c r="M38" s="332">
        <v>25</v>
      </c>
      <c r="N38" s="332">
        <v>17</v>
      </c>
      <c r="O38" s="332">
        <v>10</v>
      </c>
      <c r="P38" s="332">
        <v>10</v>
      </c>
      <c r="Q38" s="332">
        <v>1</v>
      </c>
      <c r="R38" s="332">
        <v>2</v>
      </c>
      <c r="S38" s="332">
        <v>0</v>
      </c>
      <c r="T38" s="332">
        <v>0</v>
      </c>
      <c r="U38" s="332">
        <v>0</v>
      </c>
      <c r="W38" s="338"/>
    </row>
    <row r="39" spans="1:23" ht="12.6" customHeight="1" x14ac:dyDescent="0.25">
      <c r="A39" s="830"/>
      <c r="B39" s="813" t="s">
        <v>155</v>
      </c>
      <c r="C39" s="503" t="s">
        <v>404</v>
      </c>
      <c r="D39" s="333">
        <f t="shared" si="0"/>
        <v>813</v>
      </c>
      <c r="E39" s="332">
        <f t="shared" ref="E39:U39" si="12">SUM(E40:E41)</f>
        <v>82</v>
      </c>
      <c r="F39" s="332">
        <f t="shared" si="12"/>
        <v>67</v>
      </c>
      <c r="G39" s="332">
        <f t="shared" si="12"/>
        <v>77</v>
      </c>
      <c r="H39" s="332">
        <f t="shared" si="12"/>
        <v>87</v>
      </c>
      <c r="I39" s="332">
        <f t="shared" si="12"/>
        <v>64</v>
      </c>
      <c r="J39" s="332">
        <f t="shared" si="12"/>
        <v>72</v>
      </c>
      <c r="K39" s="332">
        <f t="shared" si="12"/>
        <v>70</v>
      </c>
      <c r="L39" s="332">
        <f t="shared" si="12"/>
        <v>86</v>
      </c>
      <c r="M39" s="332">
        <f t="shared" si="12"/>
        <v>59</v>
      </c>
      <c r="N39" s="332">
        <f t="shared" si="12"/>
        <v>47</v>
      </c>
      <c r="O39" s="332">
        <f t="shared" si="12"/>
        <v>48</v>
      </c>
      <c r="P39" s="332">
        <f t="shared" si="12"/>
        <v>30</v>
      </c>
      <c r="Q39" s="332">
        <f t="shared" si="12"/>
        <v>13</v>
      </c>
      <c r="R39" s="332">
        <f t="shared" si="12"/>
        <v>8</v>
      </c>
      <c r="S39" s="332">
        <f t="shared" si="12"/>
        <v>0</v>
      </c>
      <c r="T39" s="332">
        <f t="shared" si="12"/>
        <v>1</v>
      </c>
      <c r="U39" s="332">
        <f t="shared" si="12"/>
        <v>2</v>
      </c>
      <c r="W39" s="338"/>
    </row>
    <row r="40" spans="1:23" ht="12.6" customHeight="1" x14ac:dyDescent="0.25">
      <c r="A40" s="830"/>
      <c r="B40" s="813"/>
      <c r="C40" s="503" t="s">
        <v>403</v>
      </c>
      <c r="D40" s="333">
        <f t="shared" si="0"/>
        <v>399</v>
      </c>
      <c r="E40" s="332">
        <v>46</v>
      </c>
      <c r="F40" s="332">
        <v>27</v>
      </c>
      <c r="G40" s="332">
        <v>39</v>
      </c>
      <c r="H40" s="332">
        <v>34</v>
      </c>
      <c r="I40" s="332">
        <v>37</v>
      </c>
      <c r="J40" s="332">
        <v>34</v>
      </c>
      <c r="K40" s="332">
        <v>35</v>
      </c>
      <c r="L40" s="332">
        <v>36</v>
      </c>
      <c r="M40" s="332">
        <v>23</v>
      </c>
      <c r="N40" s="332">
        <v>26</v>
      </c>
      <c r="O40" s="332">
        <v>30</v>
      </c>
      <c r="P40" s="332">
        <v>19</v>
      </c>
      <c r="Q40" s="332">
        <v>6</v>
      </c>
      <c r="R40" s="332">
        <v>6</v>
      </c>
      <c r="S40" s="332">
        <v>0</v>
      </c>
      <c r="T40" s="332">
        <v>0</v>
      </c>
      <c r="U40" s="332">
        <v>1</v>
      </c>
      <c r="W40" s="338"/>
    </row>
    <row r="41" spans="1:23" ht="12.6" customHeight="1" x14ac:dyDescent="0.25">
      <c r="A41" s="830"/>
      <c r="B41" s="813"/>
      <c r="C41" s="503" t="s">
        <v>402</v>
      </c>
      <c r="D41" s="333">
        <f t="shared" si="0"/>
        <v>414</v>
      </c>
      <c r="E41" s="332">
        <v>36</v>
      </c>
      <c r="F41" s="332">
        <v>40</v>
      </c>
      <c r="G41" s="332">
        <v>38</v>
      </c>
      <c r="H41" s="332">
        <v>53</v>
      </c>
      <c r="I41" s="332">
        <v>27</v>
      </c>
      <c r="J41" s="332">
        <v>38</v>
      </c>
      <c r="K41" s="332">
        <v>35</v>
      </c>
      <c r="L41" s="332">
        <v>50</v>
      </c>
      <c r="M41" s="332">
        <v>36</v>
      </c>
      <c r="N41" s="332">
        <v>21</v>
      </c>
      <c r="O41" s="332">
        <v>18</v>
      </c>
      <c r="P41" s="332">
        <v>11</v>
      </c>
      <c r="Q41" s="332">
        <v>7</v>
      </c>
      <c r="R41" s="332">
        <v>2</v>
      </c>
      <c r="S41" s="332">
        <v>0</v>
      </c>
      <c r="T41" s="332">
        <v>1</v>
      </c>
      <c r="U41" s="332">
        <v>1</v>
      </c>
      <c r="W41" s="338"/>
    </row>
    <row r="42" spans="1:23" ht="12.6" customHeight="1" x14ac:dyDescent="0.25">
      <c r="A42" s="830" t="s">
        <v>477</v>
      </c>
      <c r="B42" s="813" t="s">
        <v>154</v>
      </c>
      <c r="C42" s="503" t="s">
        <v>404</v>
      </c>
      <c r="D42" s="333">
        <f t="shared" si="0"/>
        <v>4239</v>
      </c>
      <c r="E42" s="332">
        <f t="shared" ref="E42:U42" si="13">SUM(E43:E44)</f>
        <v>310</v>
      </c>
      <c r="F42" s="332">
        <f t="shared" si="13"/>
        <v>208</v>
      </c>
      <c r="G42" s="332">
        <f t="shared" si="13"/>
        <v>237</v>
      </c>
      <c r="H42" s="332">
        <f t="shared" si="13"/>
        <v>288</v>
      </c>
      <c r="I42" s="332">
        <f t="shared" si="13"/>
        <v>349</v>
      </c>
      <c r="J42" s="332">
        <f t="shared" si="13"/>
        <v>323</v>
      </c>
      <c r="K42" s="332">
        <f t="shared" si="13"/>
        <v>336</v>
      </c>
      <c r="L42" s="332">
        <f t="shared" si="13"/>
        <v>376</v>
      </c>
      <c r="M42" s="332">
        <f t="shared" si="13"/>
        <v>344</v>
      </c>
      <c r="N42" s="332">
        <f t="shared" si="13"/>
        <v>363</v>
      </c>
      <c r="O42" s="332">
        <f t="shared" si="13"/>
        <v>309</v>
      </c>
      <c r="P42" s="332">
        <f t="shared" si="13"/>
        <v>306</v>
      </c>
      <c r="Q42" s="332">
        <f t="shared" si="13"/>
        <v>207</v>
      </c>
      <c r="R42" s="332">
        <f t="shared" si="13"/>
        <v>103</v>
      </c>
      <c r="S42" s="332">
        <f t="shared" si="13"/>
        <v>74</v>
      </c>
      <c r="T42" s="332">
        <f t="shared" si="13"/>
        <v>60</v>
      </c>
      <c r="U42" s="332">
        <f t="shared" si="13"/>
        <v>46</v>
      </c>
      <c r="W42" s="338"/>
    </row>
    <row r="43" spans="1:23" ht="12.6" customHeight="1" x14ac:dyDescent="0.25">
      <c r="A43" s="830"/>
      <c r="B43" s="813"/>
      <c r="C43" s="503" t="s">
        <v>403</v>
      </c>
      <c r="D43" s="333">
        <f t="shared" si="0"/>
        <v>75</v>
      </c>
      <c r="E43" s="332">
        <v>5</v>
      </c>
      <c r="F43" s="332">
        <v>4</v>
      </c>
      <c r="G43" s="332">
        <v>7</v>
      </c>
      <c r="H43" s="332">
        <v>5</v>
      </c>
      <c r="I43" s="332">
        <v>8</v>
      </c>
      <c r="J43" s="332">
        <v>7</v>
      </c>
      <c r="K43" s="332">
        <v>3</v>
      </c>
      <c r="L43" s="332">
        <v>5</v>
      </c>
      <c r="M43" s="332">
        <v>7</v>
      </c>
      <c r="N43" s="332">
        <v>3</v>
      </c>
      <c r="O43" s="332">
        <v>4</v>
      </c>
      <c r="P43" s="332">
        <v>6</v>
      </c>
      <c r="Q43" s="332">
        <v>6</v>
      </c>
      <c r="R43" s="332">
        <v>2</v>
      </c>
      <c r="S43" s="332">
        <v>1</v>
      </c>
      <c r="T43" s="332">
        <v>1</v>
      </c>
      <c r="U43" s="332">
        <v>1</v>
      </c>
      <c r="W43" s="338"/>
    </row>
    <row r="44" spans="1:23" ht="12.6" customHeight="1" x14ac:dyDescent="0.25">
      <c r="A44" s="830"/>
      <c r="B44" s="813"/>
      <c r="C44" s="503" t="s">
        <v>402</v>
      </c>
      <c r="D44" s="333">
        <f t="shared" si="0"/>
        <v>4164</v>
      </c>
      <c r="E44" s="332">
        <v>305</v>
      </c>
      <c r="F44" s="332">
        <v>204</v>
      </c>
      <c r="G44" s="332">
        <v>230</v>
      </c>
      <c r="H44" s="332">
        <v>283</v>
      </c>
      <c r="I44" s="332">
        <v>341</v>
      </c>
      <c r="J44" s="332">
        <v>316</v>
      </c>
      <c r="K44" s="332">
        <v>333</v>
      </c>
      <c r="L44" s="332">
        <v>371</v>
      </c>
      <c r="M44" s="332">
        <v>337</v>
      </c>
      <c r="N44" s="332">
        <v>360</v>
      </c>
      <c r="O44" s="332">
        <v>305</v>
      </c>
      <c r="P44" s="332">
        <v>300</v>
      </c>
      <c r="Q44" s="332">
        <v>201</v>
      </c>
      <c r="R44" s="332">
        <v>101</v>
      </c>
      <c r="S44" s="332">
        <v>73</v>
      </c>
      <c r="T44" s="332">
        <v>59</v>
      </c>
      <c r="U44" s="332">
        <v>45</v>
      </c>
      <c r="W44" s="338"/>
    </row>
    <row r="45" spans="1:23" ht="12.6" customHeight="1" x14ac:dyDescent="0.25">
      <c r="A45" s="830"/>
      <c r="B45" s="813" t="s">
        <v>155</v>
      </c>
      <c r="C45" s="503" t="s">
        <v>404</v>
      </c>
      <c r="D45" s="333">
        <f t="shared" si="0"/>
        <v>3562</v>
      </c>
      <c r="E45" s="332">
        <f t="shared" ref="E45:U45" si="14">SUM(E46:E47)</f>
        <v>326</v>
      </c>
      <c r="F45" s="332">
        <f t="shared" si="14"/>
        <v>236</v>
      </c>
      <c r="G45" s="332">
        <f t="shared" si="14"/>
        <v>211</v>
      </c>
      <c r="H45" s="332">
        <f t="shared" si="14"/>
        <v>293</v>
      </c>
      <c r="I45" s="332">
        <f t="shared" si="14"/>
        <v>329</v>
      </c>
      <c r="J45" s="332">
        <f t="shared" si="14"/>
        <v>255</v>
      </c>
      <c r="K45" s="332">
        <f t="shared" si="14"/>
        <v>239</v>
      </c>
      <c r="L45" s="332">
        <f t="shared" si="14"/>
        <v>239</v>
      </c>
      <c r="M45" s="332">
        <f t="shared" si="14"/>
        <v>239</v>
      </c>
      <c r="N45" s="332">
        <f t="shared" si="14"/>
        <v>230</v>
      </c>
      <c r="O45" s="332">
        <f t="shared" si="14"/>
        <v>230</v>
      </c>
      <c r="P45" s="332">
        <f t="shared" si="14"/>
        <v>208</v>
      </c>
      <c r="Q45" s="332">
        <f t="shared" si="14"/>
        <v>187</v>
      </c>
      <c r="R45" s="332">
        <f t="shared" si="14"/>
        <v>131</v>
      </c>
      <c r="S45" s="332">
        <f t="shared" si="14"/>
        <v>75</v>
      </c>
      <c r="T45" s="332">
        <f t="shared" si="14"/>
        <v>56</v>
      </c>
      <c r="U45" s="332">
        <f t="shared" si="14"/>
        <v>78</v>
      </c>
      <c r="W45" s="338"/>
    </row>
    <row r="46" spans="1:23" ht="12.6" customHeight="1" x14ac:dyDescent="0.25">
      <c r="A46" s="830"/>
      <c r="B46" s="813"/>
      <c r="C46" s="503" t="s">
        <v>403</v>
      </c>
      <c r="D46" s="333">
        <f t="shared" si="0"/>
        <v>106</v>
      </c>
      <c r="E46" s="332">
        <v>8</v>
      </c>
      <c r="F46" s="332">
        <v>7</v>
      </c>
      <c r="G46" s="332">
        <v>6</v>
      </c>
      <c r="H46" s="332">
        <v>13</v>
      </c>
      <c r="I46" s="332">
        <v>16</v>
      </c>
      <c r="J46" s="332">
        <v>11</v>
      </c>
      <c r="K46" s="332">
        <v>12</v>
      </c>
      <c r="L46" s="332">
        <v>5</v>
      </c>
      <c r="M46" s="332">
        <v>7</v>
      </c>
      <c r="N46" s="332">
        <v>6</v>
      </c>
      <c r="O46" s="332">
        <v>6</v>
      </c>
      <c r="P46" s="332">
        <v>8</v>
      </c>
      <c r="Q46" s="332">
        <v>1</v>
      </c>
      <c r="R46" s="332">
        <v>0</v>
      </c>
      <c r="S46" s="332">
        <v>0</v>
      </c>
      <c r="T46" s="332">
        <v>0</v>
      </c>
      <c r="U46" s="332">
        <v>0</v>
      </c>
      <c r="W46" s="338"/>
    </row>
    <row r="47" spans="1:23" ht="12.6" customHeight="1" x14ac:dyDescent="0.25">
      <c r="A47" s="830"/>
      <c r="B47" s="813"/>
      <c r="C47" s="503" t="s">
        <v>402</v>
      </c>
      <c r="D47" s="333">
        <f t="shared" si="0"/>
        <v>3456</v>
      </c>
      <c r="E47" s="332">
        <v>318</v>
      </c>
      <c r="F47" s="332">
        <v>229</v>
      </c>
      <c r="G47" s="332">
        <v>205</v>
      </c>
      <c r="H47" s="332">
        <v>280</v>
      </c>
      <c r="I47" s="332">
        <v>313</v>
      </c>
      <c r="J47" s="332">
        <v>244</v>
      </c>
      <c r="K47" s="332">
        <v>227</v>
      </c>
      <c r="L47" s="332">
        <v>234</v>
      </c>
      <c r="M47" s="332">
        <v>232</v>
      </c>
      <c r="N47" s="332">
        <v>224</v>
      </c>
      <c r="O47" s="332">
        <v>224</v>
      </c>
      <c r="P47" s="332">
        <v>200</v>
      </c>
      <c r="Q47" s="332">
        <v>186</v>
      </c>
      <c r="R47" s="332">
        <v>131</v>
      </c>
      <c r="S47" s="332">
        <v>75</v>
      </c>
      <c r="T47" s="332">
        <v>56</v>
      </c>
      <c r="U47" s="332">
        <v>78</v>
      </c>
      <c r="W47" s="338"/>
    </row>
    <row r="48" spans="1:23" ht="1.5" customHeight="1" thickBot="1" x14ac:dyDescent="0.3">
      <c r="A48" s="330"/>
      <c r="B48" s="329"/>
      <c r="C48" s="328"/>
      <c r="D48" s="327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W48" s="338"/>
    </row>
    <row r="50" spans="1:20" s="29" customFormat="1" ht="21.95" customHeight="1" x14ac:dyDescent="0.25">
      <c r="A50" s="25"/>
      <c r="B50" s="25"/>
      <c r="C50" s="11"/>
      <c r="D50" s="11"/>
      <c r="E50" s="11"/>
      <c r="F50" s="11"/>
      <c r="G50" s="11"/>
      <c r="H50" s="11"/>
      <c r="I50" s="11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</row>
    <row r="51" spans="1:20" s="29" customFormat="1" ht="21.95" customHeight="1" x14ac:dyDescent="0.25">
      <c r="A51" s="25"/>
      <c r="B51" s="25"/>
      <c r="C51" s="11"/>
      <c r="D51" s="11"/>
      <c r="E51" s="11"/>
      <c r="F51" s="11"/>
      <c r="G51" s="11"/>
      <c r="H51" s="11"/>
      <c r="I51" s="11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</row>
    <row r="52" spans="1:20" s="29" customFormat="1" ht="21.95" customHeight="1" x14ac:dyDescent="0.25">
      <c r="A52" s="25"/>
      <c r="B52" s="25"/>
      <c r="C52" s="11"/>
      <c r="D52" s="11"/>
      <c r="E52" s="11"/>
      <c r="F52" s="11"/>
      <c r="G52" s="11"/>
      <c r="H52" s="11"/>
      <c r="I52" s="11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</row>
    <row r="53" spans="1:20" s="29" customFormat="1" ht="21.95" customHeight="1" x14ac:dyDescent="0.25">
      <c r="A53" s="25"/>
      <c r="B53" s="25"/>
      <c r="C53" s="11"/>
      <c r="D53" s="11"/>
      <c r="E53" s="11"/>
      <c r="F53" s="11"/>
      <c r="G53" s="11"/>
      <c r="H53" s="11"/>
      <c r="I53" s="11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</row>
    <row r="54" spans="1:20" s="29" customFormat="1" ht="21.95" customHeight="1" x14ac:dyDescent="0.25">
      <c r="A54" s="25"/>
      <c r="B54" s="25"/>
      <c r="C54" s="11"/>
      <c r="D54" s="11"/>
      <c r="E54" s="11"/>
      <c r="F54" s="11"/>
      <c r="G54" s="11"/>
      <c r="H54" s="11"/>
      <c r="I54" s="11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</row>
    <row r="55" spans="1:20" s="29" customFormat="1" ht="21.95" customHeight="1" x14ac:dyDescent="0.25">
      <c r="A55" s="25"/>
      <c r="B55" s="25"/>
      <c r="C55" s="11"/>
      <c r="D55" s="11"/>
      <c r="E55" s="11"/>
      <c r="F55" s="11"/>
      <c r="G55" s="11"/>
      <c r="H55" s="11"/>
      <c r="I55" s="11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</row>
    <row r="56" spans="1:20" s="29" customFormat="1" ht="21.95" customHeight="1" x14ac:dyDescent="0.25">
      <c r="A56" s="25"/>
      <c r="B56" s="25"/>
      <c r="C56" s="11"/>
      <c r="D56" s="11"/>
      <c r="E56" s="11"/>
      <c r="F56" s="11"/>
      <c r="G56" s="11"/>
      <c r="H56" s="11"/>
      <c r="I56" s="11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</row>
    <row r="57" spans="1:20" s="29" customFormat="1" ht="21.95" customHeight="1" x14ac:dyDescent="0.25">
      <c r="A57" s="25"/>
      <c r="B57" s="25"/>
      <c r="C57" s="11"/>
      <c r="D57" s="11"/>
      <c r="E57" s="11"/>
      <c r="F57" s="11"/>
      <c r="G57" s="11"/>
      <c r="H57" s="11"/>
      <c r="I57" s="11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</row>
    <row r="58" spans="1:20" s="29" customFormat="1" ht="21.95" customHeight="1" x14ac:dyDescent="0.25">
      <c r="A58" s="25"/>
      <c r="B58" s="25"/>
      <c r="C58" s="11"/>
      <c r="D58" s="11"/>
      <c r="E58" s="11"/>
      <c r="F58" s="11"/>
      <c r="G58" s="11"/>
      <c r="H58" s="11"/>
      <c r="I58" s="11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</row>
    <row r="59" spans="1:20" s="29" customFormat="1" ht="21.95" customHeight="1" x14ac:dyDescent="0.25">
      <c r="A59" s="25"/>
      <c r="B59" s="25"/>
      <c r="C59" s="11"/>
      <c r="D59" s="11"/>
      <c r="E59" s="11"/>
      <c r="F59" s="11"/>
      <c r="G59" s="11"/>
      <c r="H59" s="11"/>
      <c r="I59" s="11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</row>
    <row r="60" spans="1:20" s="29" customFormat="1" ht="21.95" customHeight="1" x14ac:dyDescent="0.25">
      <c r="A60" s="25"/>
      <c r="B60" s="25"/>
      <c r="C60" s="11"/>
      <c r="D60" s="11"/>
      <c r="E60" s="11"/>
      <c r="F60" s="11"/>
      <c r="G60" s="11"/>
      <c r="H60" s="11"/>
      <c r="I60" s="11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</row>
    <row r="61" spans="1:20" s="29" customFormat="1" ht="21.95" customHeight="1" x14ac:dyDescent="0.25">
      <c r="A61" s="25"/>
      <c r="B61" s="25"/>
      <c r="C61" s="11"/>
      <c r="D61" s="11"/>
      <c r="E61" s="11"/>
      <c r="F61" s="11"/>
      <c r="G61" s="11"/>
      <c r="H61" s="11"/>
      <c r="I61" s="11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</row>
    <row r="62" spans="1:20" s="29" customFormat="1" ht="21.95" customHeight="1" x14ac:dyDescent="0.25">
      <c r="A62" s="25"/>
      <c r="B62" s="25"/>
      <c r="C62" s="11"/>
      <c r="D62" s="11"/>
      <c r="E62" s="11"/>
      <c r="F62" s="11"/>
      <c r="G62" s="11"/>
      <c r="H62" s="11"/>
      <c r="I62" s="11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</row>
    <row r="63" spans="1:20" s="29" customFormat="1" ht="21.95" customHeight="1" x14ac:dyDescent="0.25">
      <c r="A63" s="25"/>
      <c r="B63" s="25"/>
      <c r="C63" s="11"/>
      <c r="D63" s="11"/>
      <c r="E63" s="11"/>
      <c r="F63" s="11"/>
      <c r="G63" s="11"/>
      <c r="H63" s="11"/>
      <c r="I63" s="11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</row>
    <row r="64" spans="1:20" s="29" customFormat="1" ht="21.95" customHeight="1" x14ac:dyDescent="0.25">
      <c r="A64" s="25"/>
      <c r="B64" s="25"/>
      <c r="C64" s="11"/>
      <c r="D64" s="11"/>
      <c r="E64" s="11"/>
      <c r="F64" s="11"/>
      <c r="G64" s="11"/>
      <c r="H64" s="11"/>
      <c r="I64" s="11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</row>
    <row r="65" spans="1:20" s="29" customFormat="1" ht="21.95" customHeight="1" x14ac:dyDescent="0.25">
      <c r="A65" s="25"/>
      <c r="B65" s="25"/>
      <c r="C65" s="11"/>
      <c r="D65" s="11"/>
      <c r="E65" s="11"/>
      <c r="F65" s="11"/>
      <c r="G65" s="11"/>
      <c r="H65" s="11"/>
      <c r="I65" s="11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</row>
    <row r="66" spans="1:20" s="29" customFormat="1" ht="21.95" customHeight="1" x14ac:dyDescent="0.25">
      <c r="A66" s="25"/>
      <c r="B66" s="25"/>
      <c r="C66" s="11"/>
      <c r="D66" s="11"/>
      <c r="E66" s="11"/>
      <c r="F66" s="11"/>
      <c r="G66" s="11"/>
      <c r="H66" s="11"/>
      <c r="I66" s="11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</row>
    <row r="67" spans="1:20" s="29" customFormat="1" ht="21.95" customHeight="1" x14ac:dyDescent="0.25">
      <c r="A67" s="25"/>
      <c r="B67" s="25"/>
      <c r="C67" s="11"/>
      <c r="D67" s="11"/>
      <c r="E67" s="11"/>
      <c r="F67" s="11"/>
      <c r="G67" s="11"/>
      <c r="H67" s="11"/>
      <c r="I67" s="11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</row>
    <row r="68" spans="1:20" s="29" customFormat="1" ht="21.95" customHeight="1" x14ac:dyDescent="0.25">
      <c r="A68" s="25"/>
      <c r="B68" s="25"/>
      <c r="C68" s="11"/>
      <c r="D68" s="11"/>
      <c r="E68" s="11"/>
      <c r="F68" s="11"/>
      <c r="G68" s="11"/>
      <c r="H68" s="11"/>
      <c r="I68" s="11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</row>
    <row r="69" spans="1:20" s="29" customFormat="1" ht="21.95" customHeight="1" x14ac:dyDescent="0.25">
      <c r="A69" s="25"/>
      <c r="B69" s="25"/>
      <c r="C69" s="11"/>
      <c r="D69" s="11"/>
      <c r="E69" s="11"/>
      <c r="F69" s="11"/>
      <c r="G69" s="11"/>
      <c r="H69" s="11"/>
      <c r="I69" s="11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</row>
    <row r="70" spans="1:20" s="29" customFormat="1" ht="21.95" customHeight="1" x14ac:dyDescent="0.25">
      <c r="A70" s="25"/>
      <c r="B70" s="25"/>
      <c r="C70" s="11"/>
      <c r="D70" s="11"/>
      <c r="E70" s="11"/>
      <c r="F70" s="11"/>
      <c r="G70" s="11"/>
      <c r="H70" s="11"/>
      <c r="I70" s="11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</row>
    <row r="71" spans="1:20" s="29" customFormat="1" ht="21.95" customHeight="1" x14ac:dyDescent="0.25">
      <c r="A71" s="25"/>
      <c r="B71" s="25"/>
      <c r="C71" s="11"/>
      <c r="D71" s="11"/>
      <c r="E71" s="11"/>
      <c r="F71" s="11"/>
      <c r="G71" s="11"/>
      <c r="H71" s="11"/>
      <c r="I71" s="11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</row>
    <row r="72" spans="1:20" s="29" customFormat="1" ht="21.95" customHeight="1" x14ac:dyDescent="0.25">
      <c r="A72" s="25"/>
      <c r="B72" s="25"/>
      <c r="C72" s="11"/>
      <c r="D72" s="11"/>
      <c r="E72" s="11"/>
      <c r="F72" s="11"/>
      <c r="G72" s="11"/>
      <c r="H72" s="11"/>
      <c r="I72" s="11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</row>
    <row r="73" spans="1:20" s="29" customFormat="1" ht="21.95" customHeight="1" x14ac:dyDescent="0.25">
      <c r="A73" s="25"/>
      <c r="B73" s="25"/>
      <c r="C73" s="11"/>
      <c r="D73" s="11"/>
      <c r="E73" s="11"/>
      <c r="F73" s="11"/>
      <c r="G73" s="11"/>
      <c r="H73" s="11"/>
      <c r="I73" s="11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</row>
    <row r="74" spans="1:20" s="29" customFormat="1" ht="21.95" customHeight="1" x14ac:dyDescent="0.25">
      <c r="A74" s="25"/>
      <c r="B74" s="25"/>
      <c r="C74" s="11"/>
      <c r="D74" s="11"/>
      <c r="E74" s="11"/>
      <c r="F74" s="11"/>
      <c r="G74" s="11"/>
      <c r="H74" s="11"/>
      <c r="I74" s="11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</row>
    <row r="75" spans="1:20" s="29" customFormat="1" ht="21.95" customHeight="1" x14ac:dyDescent="0.25">
      <c r="A75" s="25"/>
      <c r="B75" s="25"/>
      <c r="C75" s="11"/>
      <c r="D75" s="11"/>
      <c r="E75" s="11"/>
      <c r="F75" s="11"/>
      <c r="G75" s="11"/>
      <c r="H75" s="11"/>
      <c r="I75" s="11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</row>
    <row r="76" spans="1:20" s="29" customFormat="1" ht="21.95" customHeight="1" x14ac:dyDescent="0.25">
      <c r="A76" s="25"/>
      <c r="B76" s="25"/>
      <c r="C76" s="11"/>
      <c r="D76" s="11"/>
      <c r="E76" s="11"/>
      <c r="F76" s="11"/>
      <c r="G76" s="11"/>
      <c r="H76" s="11"/>
      <c r="I76" s="11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</row>
    <row r="77" spans="1:20" s="29" customFormat="1" ht="21.95" customHeight="1" x14ac:dyDescent="0.25">
      <c r="A77" s="25"/>
      <c r="B77" s="25"/>
      <c r="C77" s="11"/>
      <c r="D77" s="11"/>
      <c r="E77" s="11"/>
      <c r="F77" s="11"/>
      <c r="G77" s="11"/>
      <c r="H77" s="11"/>
      <c r="I77" s="11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</row>
    <row r="78" spans="1:20" s="29" customFormat="1" ht="21.95" customHeight="1" x14ac:dyDescent="0.25">
      <c r="A78" s="25"/>
      <c r="B78" s="25"/>
      <c r="C78" s="11"/>
      <c r="D78" s="11"/>
      <c r="E78" s="11"/>
      <c r="F78" s="11"/>
      <c r="G78" s="11"/>
      <c r="H78" s="11"/>
      <c r="I78" s="11"/>
      <c r="J78" s="326"/>
      <c r="K78" s="326"/>
      <c r="L78" s="326"/>
      <c r="M78" s="326"/>
      <c r="N78" s="326"/>
      <c r="O78" s="326"/>
      <c r="P78" s="326"/>
      <c r="Q78" s="326"/>
      <c r="R78" s="326"/>
      <c r="S78" s="326"/>
      <c r="T78" s="326"/>
    </row>
    <row r="79" spans="1:20" s="29" customFormat="1" ht="21.95" customHeight="1" x14ac:dyDescent="0.25">
      <c r="A79" s="25"/>
      <c r="B79" s="25"/>
      <c r="C79" s="11"/>
      <c r="D79" s="11"/>
      <c r="E79" s="11"/>
      <c r="F79" s="11"/>
      <c r="G79" s="11"/>
      <c r="H79" s="11"/>
      <c r="I79" s="11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</row>
    <row r="80" spans="1:20" s="29" customFormat="1" ht="21.95" customHeight="1" x14ac:dyDescent="0.25">
      <c r="A80" s="25"/>
      <c r="B80" s="25"/>
      <c r="C80" s="11"/>
      <c r="D80" s="11"/>
      <c r="E80" s="11"/>
      <c r="F80" s="11"/>
      <c r="G80" s="11"/>
      <c r="H80" s="11"/>
      <c r="I80" s="11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</row>
    <row r="81" spans="1:20" s="29" customFormat="1" ht="21.95" customHeight="1" x14ac:dyDescent="0.25">
      <c r="A81" s="25"/>
      <c r="B81" s="25"/>
      <c r="C81" s="11"/>
      <c r="D81" s="11"/>
      <c r="E81" s="11"/>
      <c r="F81" s="11"/>
      <c r="G81" s="11"/>
      <c r="H81" s="11"/>
      <c r="I81" s="11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</row>
    <row r="82" spans="1:20" s="29" customFormat="1" ht="21.95" customHeight="1" x14ac:dyDescent="0.25">
      <c r="A82" s="25"/>
      <c r="B82" s="25"/>
      <c r="C82" s="11"/>
      <c r="D82" s="11"/>
      <c r="E82" s="11"/>
      <c r="F82" s="11"/>
      <c r="G82" s="11"/>
      <c r="H82" s="11"/>
      <c r="I82" s="11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</row>
    <row r="83" spans="1:20" s="29" customFormat="1" ht="21.95" customHeight="1" x14ac:dyDescent="0.25">
      <c r="A83" s="25"/>
      <c r="B83" s="25"/>
      <c r="C83" s="11"/>
      <c r="D83" s="11"/>
      <c r="E83" s="11"/>
      <c r="F83" s="11"/>
      <c r="G83" s="11"/>
      <c r="H83" s="11"/>
      <c r="I83" s="11"/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</row>
    <row r="84" spans="1:20" s="29" customFormat="1" ht="21.95" customHeight="1" x14ac:dyDescent="0.25">
      <c r="A84" s="25"/>
      <c r="B84" s="25"/>
      <c r="C84" s="11"/>
      <c r="D84" s="11"/>
      <c r="E84" s="11"/>
      <c r="F84" s="11"/>
      <c r="G84" s="11"/>
      <c r="H84" s="11"/>
      <c r="I84" s="11"/>
      <c r="J84" s="326"/>
      <c r="K84" s="326"/>
      <c r="L84" s="326"/>
      <c r="M84" s="326"/>
      <c r="N84" s="326"/>
      <c r="O84" s="326"/>
      <c r="P84" s="326"/>
      <c r="Q84" s="326"/>
      <c r="R84" s="326"/>
      <c r="S84" s="326"/>
      <c r="T84" s="326"/>
    </row>
    <row r="85" spans="1:20" s="29" customFormat="1" ht="21.95" customHeight="1" x14ac:dyDescent="0.25">
      <c r="A85" s="25"/>
      <c r="B85" s="25"/>
      <c r="C85" s="11"/>
      <c r="D85" s="11"/>
      <c r="E85" s="11"/>
      <c r="F85" s="11"/>
      <c r="G85" s="11"/>
      <c r="H85" s="11"/>
      <c r="I85" s="11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</row>
    <row r="86" spans="1:20" s="29" customFormat="1" ht="21.95" customHeight="1" x14ac:dyDescent="0.25">
      <c r="A86" s="25"/>
      <c r="B86" s="25"/>
      <c r="C86" s="11"/>
      <c r="D86" s="11"/>
      <c r="E86" s="11"/>
      <c r="F86" s="11"/>
      <c r="G86" s="11"/>
      <c r="H86" s="11"/>
      <c r="I86" s="11"/>
      <c r="J86" s="326"/>
      <c r="K86" s="326"/>
      <c r="L86" s="326"/>
      <c r="M86" s="326"/>
      <c r="N86" s="326"/>
      <c r="O86" s="326"/>
      <c r="P86" s="326"/>
      <c r="Q86" s="326"/>
      <c r="R86" s="326"/>
      <c r="S86" s="326"/>
      <c r="T86" s="326"/>
    </row>
    <row r="87" spans="1:20" s="29" customFormat="1" ht="21.95" customHeight="1" x14ac:dyDescent="0.25">
      <c r="A87" s="25"/>
      <c r="B87" s="25"/>
      <c r="C87" s="11"/>
      <c r="D87" s="11"/>
      <c r="E87" s="11"/>
      <c r="F87" s="11"/>
      <c r="G87" s="11"/>
      <c r="H87" s="11"/>
      <c r="I87" s="11"/>
      <c r="J87" s="326"/>
      <c r="K87" s="326"/>
      <c r="L87" s="326"/>
      <c r="M87" s="326"/>
      <c r="N87" s="326"/>
      <c r="O87" s="326"/>
      <c r="P87" s="326"/>
      <c r="Q87" s="326"/>
      <c r="R87" s="326"/>
      <c r="S87" s="326"/>
      <c r="T87" s="326"/>
    </row>
    <row r="88" spans="1:20" s="29" customFormat="1" ht="21.95" customHeight="1" x14ac:dyDescent="0.25">
      <c r="A88" s="25"/>
      <c r="B88" s="25"/>
      <c r="C88" s="11"/>
      <c r="D88" s="11"/>
      <c r="E88" s="11"/>
      <c r="F88" s="11"/>
      <c r="G88" s="11"/>
      <c r="H88" s="11"/>
      <c r="I88" s="11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</row>
  </sheetData>
  <sheetProtection selectLockedCells="1" selectUnlockedCells="1"/>
  <mergeCells count="23">
    <mergeCell ref="A2:I2"/>
    <mergeCell ref="J2:U2"/>
    <mergeCell ref="A6:A11"/>
    <mergeCell ref="B6:B8"/>
    <mergeCell ref="B9:B11"/>
    <mergeCell ref="A12:A17"/>
    <mergeCell ref="B12:B14"/>
    <mergeCell ref="B15:B17"/>
    <mergeCell ref="A18:A23"/>
    <mergeCell ref="B18:B20"/>
    <mergeCell ref="B21:B23"/>
    <mergeCell ref="A24:A29"/>
    <mergeCell ref="B24:B26"/>
    <mergeCell ref="B27:B29"/>
    <mergeCell ref="A42:A47"/>
    <mergeCell ref="B42:B44"/>
    <mergeCell ref="B45:B47"/>
    <mergeCell ref="A30:A35"/>
    <mergeCell ref="B30:B32"/>
    <mergeCell ref="B33:B35"/>
    <mergeCell ref="A36:A41"/>
    <mergeCell ref="B36:B38"/>
    <mergeCell ref="B39:B41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view="pageBreakPreview" zoomScale="85" zoomScaleNormal="120" zoomScaleSheetLayoutView="85" workbookViewId="0">
      <selection activeCell="A10" sqref="A1:XFD1048576"/>
    </sheetView>
  </sheetViews>
  <sheetFormatPr defaultRowHeight="13.5" x14ac:dyDescent="0.25"/>
  <cols>
    <col min="1" max="1" width="10.625" style="341" customWidth="1"/>
    <col min="2" max="2" width="7.125" style="341" customWidth="1"/>
    <col min="3" max="3" width="16.625" style="341" customWidth="1"/>
    <col min="4" max="7" width="10.625" style="340" customWidth="1"/>
    <col min="8" max="15" width="9.375" style="340" customWidth="1"/>
    <col min="16" max="16384" width="9" style="340"/>
  </cols>
  <sheetData>
    <row r="1" spans="1:17" s="398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4"/>
      <c r="N1" s="53"/>
      <c r="O1" s="15" t="s">
        <v>0</v>
      </c>
    </row>
    <row r="2" spans="1:17" s="495" customFormat="1" ht="24.95" customHeight="1" x14ac:dyDescent="0.25">
      <c r="A2" s="831" t="s">
        <v>602</v>
      </c>
      <c r="B2" s="831"/>
      <c r="C2" s="831"/>
      <c r="D2" s="831"/>
      <c r="E2" s="831"/>
      <c r="F2" s="831"/>
      <c r="G2" s="831"/>
      <c r="H2" s="831" t="s">
        <v>501</v>
      </c>
      <c r="I2" s="831"/>
      <c r="J2" s="831"/>
      <c r="K2" s="831"/>
      <c r="L2" s="831"/>
      <c r="M2" s="831"/>
      <c r="N2" s="831"/>
      <c r="O2" s="831"/>
    </row>
    <row r="3" spans="1:17" s="341" customFormat="1" ht="15" customHeight="1" thickBot="1" x14ac:dyDescent="0.3">
      <c r="A3" s="397"/>
      <c r="B3" s="397"/>
      <c r="C3" s="396"/>
      <c r="D3" s="284"/>
      <c r="E3" s="395"/>
      <c r="F3" s="395"/>
      <c r="G3" s="395" t="s">
        <v>594</v>
      </c>
      <c r="H3" s="272"/>
      <c r="I3" s="272"/>
      <c r="J3" s="272"/>
      <c r="K3" s="272"/>
      <c r="L3" s="272"/>
      <c r="M3" s="272"/>
      <c r="N3" s="272"/>
      <c r="O3" s="95" t="s">
        <v>11</v>
      </c>
    </row>
    <row r="4" spans="1:17" s="386" customFormat="1" ht="15" customHeight="1" x14ac:dyDescent="0.25">
      <c r="A4" s="381"/>
      <c r="B4" s="380"/>
      <c r="C4" s="394"/>
      <c r="D4" s="378"/>
      <c r="E4" s="832" t="s">
        <v>498</v>
      </c>
      <c r="F4" s="833"/>
      <c r="G4" s="833"/>
      <c r="H4" s="834" t="s">
        <v>99</v>
      </c>
      <c r="I4" s="834"/>
      <c r="J4" s="834"/>
      <c r="K4" s="834"/>
      <c r="L4" s="834"/>
      <c r="M4" s="834"/>
      <c r="N4" s="834"/>
      <c r="O4" s="834"/>
    </row>
    <row r="5" spans="1:17" s="386" customFormat="1" ht="14.1" customHeight="1" x14ac:dyDescent="0.25">
      <c r="A5" s="835" t="s">
        <v>442</v>
      </c>
      <c r="B5" s="850" t="s">
        <v>210</v>
      </c>
      <c r="C5" s="836" t="s">
        <v>415</v>
      </c>
      <c r="D5" s="837" t="s">
        <v>211</v>
      </c>
      <c r="E5" s="838" t="s">
        <v>156</v>
      </c>
      <c r="F5" s="840" t="s">
        <v>500</v>
      </c>
      <c r="G5" s="841"/>
      <c r="H5" s="844" t="s">
        <v>495</v>
      </c>
      <c r="I5" s="844"/>
      <c r="J5" s="844"/>
      <c r="K5" s="841"/>
      <c r="L5" s="840" t="s">
        <v>494</v>
      </c>
      <c r="M5" s="841"/>
      <c r="N5" s="846" t="s">
        <v>493</v>
      </c>
      <c r="O5" s="847"/>
    </row>
    <row r="6" spans="1:17" s="386" customFormat="1" ht="14.1" customHeight="1" x14ac:dyDescent="0.25">
      <c r="A6" s="835"/>
      <c r="B6" s="850"/>
      <c r="C6" s="836"/>
      <c r="D6" s="837"/>
      <c r="E6" s="839"/>
      <c r="F6" s="842"/>
      <c r="G6" s="843"/>
      <c r="H6" s="845"/>
      <c r="I6" s="845"/>
      <c r="J6" s="845"/>
      <c r="K6" s="843"/>
      <c r="L6" s="842"/>
      <c r="M6" s="843"/>
      <c r="N6" s="848"/>
      <c r="O6" s="849"/>
    </row>
    <row r="7" spans="1:17" s="386" customFormat="1" ht="18" customHeight="1" x14ac:dyDescent="0.25">
      <c r="A7" s="511"/>
      <c r="C7" s="560" t="s">
        <v>492</v>
      </c>
      <c r="D7" s="509"/>
      <c r="E7" s="554"/>
      <c r="F7" s="555" t="s">
        <v>490</v>
      </c>
      <c r="G7" s="555" t="s">
        <v>491</v>
      </c>
      <c r="H7" s="844" t="s">
        <v>490</v>
      </c>
      <c r="I7" s="841"/>
      <c r="J7" s="840" t="s">
        <v>491</v>
      </c>
      <c r="K7" s="841"/>
      <c r="L7" s="555" t="s">
        <v>490</v>
      </c>
      <c r="M7" s="555" t="s">
        <v>491</v>
      </c>
      <c r="N7" s="555" t="s">
        <v>490</v>
      </c>
      <c r="O7" s="555" t="s">
        <v>489</v>
      </c>
    </row>
    <row r="8" spans="1:17" s="386" customFormat="1" ht="14.1" customHeight="1" x14ac:dyDescent="0.25">
      <c r="A8" s="551" t="s">
        <v>635</v>
      </c>
      <c r="B8" s="377" t="s">
        <v>65</v>
      </c>
      <c r="C8" s="560" t="s">
        <v>488</v>
      </c>
      <c r="D8" s="376" t="s">
        <v>66</v>
      </c>
      <c r="E8" s="554" t="s">
        <v>15</v>
      </c>
      <c r="F8" s="556" t="s">
        <v>102</v>
      </c>
      <c r="G8" s="556" t="s">
        <v>104</v>
      </c>
      <c r="H8" s="853" t="s">
        <v>102</v>
      </c>
      <c r="I8" s="852"/>
      <c r="J8" s="851" t="s">
        <v>104</v>
      </c>
      <c r="K8" s="852"/>
      <c r="L8" s="556" t="s">
        <v>102</v>
      </c>
      <c r="M8" s="556" t="s">
        <v>104</v>
      </c>
      <c r="N8" s="556" t="s">
        <v>102</v>
      </c>
      <c r="O8" s="839" t="s">
        <v>487</v>
      </c>
    </row>
    <row r="9" spans="1:17" s="386" customFormat="1" ht="14.1" customHeight="1" thickBot="1" x14ac:dyDescent="0.3">
      <c r="A9" s="374"/>
      <c r="B9" s="123"/>
      <c r="C9" s="373"/>
      <c r="D9" s="510"/>
      <c r="E9" s="372"/>
      <c r="F9" s="393"/>
      <c r="G9" s="393"/>
      <c r="H9" s="593"/>
      <c r="I9" s="391"/>
      <c r="J9" s="392"/>
      <c r="K9" s="391"/>
      <c r="L9" s="393"/>
      <c r="M9" s="393"/>
      <c r="N9" s="393"/>
      <c r="O9" s="854"/>
    </row>
    <row r="10" spans="1:17" s="386" customFormat="1" ht="15.6" customHeight="1" x14ac:dyDescent="0.25">
      <c r="A10" s="855" t="s">
        <v>551</v>
      </c>
      <c r="B10" s="857" t="s">
        <v>444</v>
      </c>
      <c r="C10" s="390" t="s">
        <v>499</v>
      </c>
      <c r="D10" s="389">
        <v>17742</v>
      </c>
      <c r="E10" s="382">
        <v>17718</v>
      </c>
      <c r="F10" s="382">
        <v>44</v>
      </c>
      <c r="G10" s="382">
        <v>34</v>
      </c>
      <c r="H10" s="88"/>
      <c r="I10" s="364">
        <v>519</v>
      </c>
      <c r="J10" s="88"/>
      <c r="K10" s="364">
        <v>793</v>
      </c>
      <c r="L10" s="382">
        <v>423</v>
      </c>
      <c r="M10" s="382">
        <v>244</v>
      </c>
      <c r="N10" s="382">
        <v>372</v>
      </c>
      <c r="O10" s="382">
        <v>94</v>
      </c>
      <c r="P10" s="375"/>
      <c r="Q10" s="375"/>
    </row>
    <row r="11" spans="1:17" s="386" customFormat="1" ht="15.6" customHeight="1" x14ac:dyDescent="0.25">
      <c r="A11" s="856"/>
      <c r="B11" s="858"/>
      <c r="C11" s="271" t="s">
        <v>403</v>
      </c>
      <c r="D11" s="387">
        <v>10257</v>
      </c>
      <c r="E11" s="364">
        <v>10241</v>
      </c>
      <c r="F11" s="364">
        <v>17</v>
      </c>
      <c r="G11" s="364">
        <v>19</v>
      </c>
      <c r="H11" s="88"/>
      <c r="I11" s="364">
        <v>264</v>
      </c>
      <c r="J11" s="88"/>
      <c r="K11" s="364">
        <v>455</v>
      </c>
      <c r="L11" s="364">
        <v>216</v>
      </c>
      <c r="M11" s="364">
        <v>139</v>
      </c>
      <c r="N11" s="364">
        <v>199</v>
      </c>
      <c r="O11" s="364">
        <v>49</v>
      </c>
      <c r="P11" s="375"/>
      <c r="Q11" s="375"/>
    </row>
    <row r="12" spans="1:17" s="386" customFormat="1" ht="15.6" customHeight="1" x14ac:dyDescent="0.25">
      <c r="A12" s="856"/>
      <c r="B12" s="858"/>
      <c r="C12" s="271" t="s">
        <v>402</v>
      </c>
      <c r="D12" s="387">
        <v>7485</v>
      </c>
      <c r="E12" s="364">
        <v>7477</v>
      </c>
      <c r="F12" s="364">
        <v>27</v>
      </c>
      <c r="G12" s="364">
        <v>15</v>
      </c>
      <c r="H12" s="88"/>
      <c r="I12" s="364">
        <v>255</v>
      </c>
      <c r="J12" s="88"/>
      <c r="K12" s="364">
        <v>338</v>
      </c>
      <c r="L12" s="364">
        <v>207</v>
      </c>
      <c r="M12" s="364">
        <v>105</v>
      </c>
      <c r="N12" s="364">
        <v>173</v>
      </c>
      <c r="O12" s="364">
        <v>45</v>
      </c>
      <c r="P12" s="375"/>
      <c r="Q12" s="375"/>
    </row>
    <row r="13" spans="1:17" s="386" customFormat="1" ht="15.6" customHeight="1" x14ac:dyDescent="0.25">
      <c r="A13" s="856"/>
      <c r="B13" s="858" t="s">
        <v>443</v>
      </c>
      <c r="C13" s="388" t="s">
        <v>499</v>
      </c>
      <c r="D13" s="387">
        <v>19951</v>
      </c>
      <c r="E13" s="364">
        <v>19851</v>
      </c>
      <c r="F13" s="364">
        <v>31</v>
      </c>
      <c r="G13" s="364">
        <v>21</v>
      </c>
      <c r="H13" s="88"/>
      <c r="I13" s="364">
        <v>622</v>
      </c>
      <c r="J13" s="88"/>
      <c r="K13" s="364">
        <v>747</v>
      </c>
      <c r="L13" s="364">
        <v>429</v>
      </c>
      <c r="M13" s="364">
        <v>200</v>
      </c>
      <c r="N13" s="364">
        <v>474</v>
      </c>
      <c r="O13" s="364">
        <v>85</v>
      </c>
      <c r="P13" s="375"/>
      <c r="Q13" s="375"/>
    </row>
    <row r="14" spans="1:17" s="386" customFormat="1" ht="15.6" customHeight="1" x14ac:dyDescent="0.25">
      <c r="A14" s="856"/>
      <c r="B14" s="858"/>
      <c r="C14" s="271" t="s">
        <v>403</v>
      </c>
      <c r="D14" s="387">
        <v>10656</v>
      </c>
      <c r="E14" s="364">
        <v>10588</v>
      </c>
      <c r="F14" s="3">
        <v>15</v>
      </c>
      <c r="G14" s="3">
        <v>11</v>
      </c>
      <c r="H14" s="88"/>
      <c r="I14" s="3">
        <v>329</v>
      </c>
      <c r="J14" s="88"/>
      <c r="K14" s="3">
        <v>422</v>
      </c>
      <c r="L14" s="3">
        <v>254</v>
      </c>
      <c r="M14" s="3">
        <v>117</v>
      </c>
      <c r="N14" s="3">
        <v>224</v>
      </c>
      <c r="O14" s="3">
        <v>47</v>
      </c>
      <c r="P14" s="375"/>
      <c r="Q14" s="375"/>
    </row>
    <row r="15" spans="1:17" s="386" customFormat="1" ht="15.6" customHeight="1" x14ac:dyDescent="0.25">
      <c r="A15" s="856"/>
      <c r="B15" s="858"/>
      <c r="C15" s="271" t="s">
        <v>402</v>
      </c>
      <c r="D15" s="387">
        <v>9295</v>
      </c>
      <c r="E15" s="364">
        <v>9263</v>
      </c>
      <c r="F15" s="3">
        <v>16</v>
      </c>
      <c r="G15" s="3">
        <v>10</v>
      </c>
      <c r="H15" s="88"/>
      <c r="I15" s="3">
        <v>293</v>
      </c>
      <c r="J15" s="88"/>
      <c r="K15" s="3">
        <v>325</v>
      </c>
      <c r="L15" s="3">
        <v>175</v>
      </c>
      <c r="M15" s="3">
        <v>83</v>
      </c>
      <c r="N15" s="3">
        <v>250</v>
      </c>
      <c r="O15" s="3">
        <v>38</v>
      </c>
      <c r="P15" s="375"/>
      <c r="Q15" s="375"/>
    </row>
    <row r="16" spans="1:17" s="386" customFormat="1" ht="15.6" customHeight="1" x14ac:dyDescent="0.25">
      <c r="A16" s="856" t="s">
        <v>552</v>
      </c>
      <c r="B16" s="858" t="s">
        <v>444</v>
      </c>
      <c r="C16" s="388" t="s">
        <v>499</v>
      </c>
      <c r="D16" s="387">
        <v>18630</v>
      </c>
      <c r="E16" s="364">
        <v>18607</v>
      </c>
      <c r="F16" s="364">
        <v>47</v>
      </c>
      <c r="G16" s="364">
        <v>44</v>
      </c>
      <c r="H16" s="88"/>
      <c r="I16" s="364">
        <v>601</v>
      </c>
      <c r="J16" s="88"/>
      <c r="K16" s="364">
        <v>917</v>
      </c>
      <c r="L16" s="364">
        <v>444</v>
      </c>
      <c r="M16" s="364">
        <v>249</v>
      </c>
      <c r="N16" s="364">
        <v>375</v>
      </c>
      <c r="O16" s="364">
        <v>93</v>
      </c>
      <c r="P16" s="375"/>
      <c r="Q16" s="375"/>
    </row>
    <row r="17" spans="1:17" s="386" customFormat="1" ht="15.6" customHeight="1" x14ac:dyDescent="0.25">
      <c r="A17" s="856"/>
      <c r="B17" s="858"/>
      <c r="C17" s="271" t="s">
        <v>403</v>
      </c>
      <c r="D17" s="387">
        <v>10800</v>
      </c>
      <c r="E17" s="364">
        <v>10784</v>
      </c>
      <c r="F17" s="3">
        <v>19</v>
      </c>
      <c r="G17" s="3">
        <v>21</v>
      </c>
      <c r="H17" s="88"/>
      <c r="I17" s="3">
        <v>310</v>
      </c>
      <c r="J17" s="88"/>
      <c r="K17" s="3">
        <v>535</v>
      </c>
      <c r="L17" s="3">
        <v>231</v>
      </c>
      <c r="M17" s="3">
        <v>135</v>
      </c>
      <c r="N17" s="3">
        <v>197</v>
      </c>
      <c r="O17" s="3">
        <v>50</v>
      </c>
      <c r="P17" s="375"/>
      <c r="Q17" s="375"/>
    </row>
    <row r="18" spans="1:17" s="386" customFormat="1" ht="15.6" customHeight="1" x14ac:dyDescent="0.25">
      <c r="A18" s="856"/>
      <c r="B18" s="858"/>
      <c r="C18" s="271" t="s">
        <v>402</v>
      </c>
      <c r="D18" s="387">
        <v>7830</v>
      </c>
      <c r="E18" s="364">
        <v>7823</v>
      </c>
      <c r="F18" s="3">
        <v>28</v>
      </c>
      <c r="G18" s="3">
        <v>23</v>
      </c>
      <c r="H18" s="88"/>
      <c r="I18" s="3">
        <v>291</v>
      </c>
      <c r="J18" s="88"/>
      <c r="K18" s="3">
        <v>382</v>
      </c>
      <c r="L18" s="3">
        <v>213</v>
      </c>
      <c r="M18" s="3">
        <v>114</v>
      </c>
      <c r="N18" s="3">
        <v>178</v>
      </c>
      <c r="O18" s="3">
        <v>43</v>
      </c>
      <c r="P18" s="375"/>
      <c r="Q18" s="375"/>
    </row>
    <row r="19" spans="1:17" s="386" customFormat="1" ht="15.6" customHeight="1" x14ac:dyDescent="0.25">
      <c r="A19" s="856"/>
      <c r="B19" s="858" t="s">
        <v>443</v>
      </c>
      <c r="C19" s="388" t="s">
        <v>499</v>
      </c>
      <c r="D19" s="387">
        <v>21014</v>
      </c>
      <c r="E19" s="364">
        <v>20918</v>
      </c>
      <c r="F19" s="364">
        <v>36</v>
      </c>
      <c r="G19" s="364">
        <v>20</v>
      </c>
      <c r="H19" s="88"/>
      <c r="I19" s="364">
        <v>747</v>
      </c>
      <c r="J19" s="88"/>
      <c r="K19" s="364">
        <v>880</v>
      </c>
      <c r="L19" s="364">
        <v>441</v>
      </c>
      <c r="M19" s="364">
        <v>214</v>
      </c>
      <c r="N19" s="364">
        <v>497</v>
      </c>
      <c r="O19" s="364">
        <v>93</v>
      </c>
      <c r="P19" s="375"/>
      <c r="Q19" s="375"/>
    </row>
    <row r="20" spans="1:17" s="386" customFormat="1" ht="15.6" customHeight="1" x14ac:dyDescent="0.25">
      <c r="A20" s="856"/>
      <c r="B20" s="858"/>
      <c r="C20" s="271" t="s">
        <v>403</v>
      </c>
      <c r="D20" s="387">
        <v>11262</v>
      </c>
      <c r="E20" s="364">
        <v>11196</v>
      </c>
      <c r="F20" s="3">
        <v>19</v>
      </c>
      <c r="G20" s="3">
        <v>11</v>
      </c>
      <c r="H20" s="88"/>
      <c r="I20" s="3">
        <v>390</v>
      </c>
      <c r="J20" s="88"/>
      <c r="K20" s="3">
        <v>506</v>
      </c>
      <c r="L20" s="3">
        <v>259</v>
      </c>
      <c r="M20" s="3">
        <v>126</v>
      </c>
      <c r="N20" s="3">
        <v>238</v>
      </c>
      <c r="O20" s="3">
        <v>49</v>
      </c>
      <c r="P20" s="375"/>
      <c r="Q20" s="375"/>
    </row>
    <row r="21" spans="1:17" s="386" customFormat="1" ht="15.6" customHeight="1" thickBot="1" x14ac:dyDescent="0.3">
      <c r="A21" s="859"/>
      <c r="B21" s="860"/>
      <c r="C21" s="271" t="s">
        <v>402</v>
      </c>
      <c r="D21" s="387">
        <v>9752</v>
      </c>
      <c r="E21" s="364">
        <v>9722</v>
      </c>
      <c r="F21" s="3">
        <v>17</v>
      </c>
      <c r="G21" s="3">
        <v>9</v>
      </c>
      <c r="H21" s="88"/>
      <c r="I21" s="3">
        <v>357</v>
      </c>
      <c r="J21" s="88"/>
      <c r="K21" s="3">
        <v>374</v>
      </c>
      <c r="L21" s="3">
        <v>182</v>
      </c>
      <c r="M21" s="3">
        <v>88</v>
      </c>
      <c r="N21" s="3">
        <v>259</v>
      </c>
      <c r="O21" s="3">
        <v>44</v>
      </c>
      <c r="P21" s="375"/>
      <c r="Q21" s="375"/>
    </row>
    <row r="22" spans="1:17" s="363" customFormat="1" ht="13.5" customHeight="1" thickBot="1" x14ac:dyDescent="0.3">
      <c r="A22" s="385"/>
      <c r="B22" s="385"/>
      <c r="C22" s="384"/>
      <c r="D22" s="382"/>
      <c r="E22" s="382"/>
      <c r="F22" s="382"/>
      <c r="G22" s="382"/>
      <c r="H22" s="383"/>
      <c r="I22" s="382"/>
      <c r="J22" s="383"/>
      <c r="K22" s="382"/>
      <c r="L22" s="382"/>
      <c r="M22" s="382"/>
      <c r="N22" s="382"/>
      <c r="O22" s="382"/>
      <c r="P22" s="375"/>
      <c r="Q22" s="375"/>
    </row>
    <row r="23" spans="1:17" s="363" customFormat="1" ht="15" customHeight="1" x14ac:dyDescent="0.25">
      <c r="A23" s="381"/>
      <c r="B23" s="380"/>
      <c r="C23" s="379"/>
      <c r="D23" s="378"/>
      <c r="E23" s="832" t="s">
        <v>498</v>
      </c>
      <c r="F23" s="833"/>
      <c r="G23" s="833"/>
      <c r="H23" s="834" t="s">
        <v>99</v>
      </c>
      <c r="I23" s="834"/>
      <c r="J23" s="834"/>
      <c r="K23" s="834"/>
      <c r="L23" s="834"/>
      <c r="M23" s="834"/>
      <c r="N23" s="834"/>
      <c r="O23" s="834"/>
      <c r="P23" s="375"/>
      <c r="Q23" s="375"/>
    </row>
    <row r="24" spans="1:17" s="363" customFormat="1" ht="14.1" customHeight="1" x14ac:dyDescent="0.25">
      <c r="A24" s="835" t="s">
        <v>442</v>
      </c>
      <c r="B24" s="850" t="s">
        <v>210</v>
      </c>
      <c r="C24" s="836" t="s">
        <v>415</v>
      </c>
      <c r="D24" s="837" t="s">
        <v>211</v>
      </c>
      <c r="E24" s="838" t="s">
        <v>156</v>
      </c>
      <c r="F24" s="840" t="s">
        <v>497</v>
      </c>
      <c r="G24" s="841"/>
      <c r="H24" s="844" t="s">
        <v>496</v>
      </c>
      <c r="I24" s="841"/>
      <c r="J24" s="840" t="s">
        <v>495</v>
      </c>
      <c r="K24" s="841"/>
      <c r="L24" s="840" t="s">
        <v>494</v>
      </c>
      <c r="M24" s="841"/>
      <c r="N24" s="846" t="s">
        <v>493</v>
      </c>
      <c r="O24" s="847"/>
      <c r="P24" s="375"/>
      <c r="Q24" s="375"/>
    </row>
    <row r="25" spans="1:17" s="363" customFormat="1" ht="14.1" customHeight="1" x14ac:dyDescent="0.25">
      <c r="A25" s="835"/>
      <c r="B25" s="850"/>
      <c r="C25" s="836"/>
      <c r="D25" s="837"/>
      <c r="E25" s="839"/>
      <c r="F25" s="842"/>
      <c r="G25" s="843"/>
      <c r="H25" s="845"/>
      <c r="I25" s="843"/>
      <c r="J25" s="842"/>
      <c r="K25" s="843"/>
      <c r="L25" s="842"/>
      <c r="M25" s="843"/>
      <c r="N25" s="848"/>
      <c r="O25" s="849"/>
      <c r="P25" s="375"/>
      <c r="Q25" s="375"/>
    </row>
    <row r="26" spans="1:17" s="363" customFormat="1" ht="18" customHeight="1" x14ac:dyDescent="0.25">
      <c r="A26" s="571"/>
      <c r="B26" s="377"/>
      <c r="C26" s="560" t="s">
        <v>492</v>
      </c>
      <c r="D26" s="509"/>
      <c r="E26" s="554"/>
      <c r="F26" s="555" t="s">
        <v>490</v>
      </c>
      <c r="G26" s="555" t="s">
        <v>491</v>
      </c>
      <c r="H26" s="561" t="s">
        <v>490</v>
      </c>
      <c r="I26" s="555" t="s">
        <v>491</v>
      </c>
      <c r="J26" s="555" t="s">
        <v>490</v>
      </c>
      <c r="K26" s="555" t="s">
        <v>491</v>
      </c>
      <c r="L26" s="555" t="s">
        <v>490</v>
      </c>
      <c r="M26" s="555" t="s">
        <v>491</v>
      </c>
      <c r="N26" s="555" t="s">
        <v>490</v>
      </c>
      <c r="O26" s="555" t="s">
        <v>489</v>
      </c>
      <c r="P26" s="375"/>
      <c r="Q26" s="375"/>
    </row>
    <row r="27" spans="1:17" s="363" customFormat="1" ht="13.5" customHeight="1" x14ac:dyDescent="0.25">
      <c r="A27" s="551" t="s">
        <v>635</v>
      </c>
      <c r="B27" s="377" t="s">
        <v>65</v>
      </c>
      <c r="C27" s="560" t="s">
        <v>488</v>
      </c>
      <c r="D27" s="376" t="s">
        <v>66</v>
      </c>
      <c r="E27" s="554" t="s">
        <v>15</v>
      </c>
      <c r="F27" s="556" t="s">
        <v>102</v>
      </c>
      <c r="G27" s="556" t="s">
        <v>104</v>
      </c>
      <c r="H27" s="562" t="s">
        <v>102</v>
      </c>
      <c r="I27" s="556" t="s">
        <v>104</v>
      </c>
      <c r="J27" s="556" t="s">
        <v>102</v>
      </c>
      <c r="K27" s="556" t="s">
        <v>104</v>
      </c>
      <c r="L27" s="556" t="s">
        <v>102</v>
      </c>
      <c r="M27" s="556" t="s">
        <v>104</v>
      </c>
      <c r="N27" s="556" t="s">
        <v>102</v>
      </c>
      <c r="O27" s="839" t="s">
        <v>487</v>
      </c>
      <c r="P27" s="375"/>
      <c r="Q27" s="375"/>
    </row>
    <row r="28" spans="1:17" s="363" customFormat="1" ht="13.5" customHeight="1" thickBot="1" x14ac:dyDescent="0.3">
      <c r="A28" s="374"/>
      <c r="B28" s="123"/>
      <c r="C28" s="373"/>
      <c r="D28" s="510"/>
      <c r="E28" s="372"/>
      <c r="F28" s="393"/>
      <c r="G28" s="393"/>
      <c r="H28" s="371"/>
      <c r="I28" s="370"/>
      <c r="J28" s="393"/>
      <c r="K28" s="393"/>
      <c r="L28" s="393"/>
      <c r="M28" s="393"/>
      <c r="N28" s="393"/>
      <c r="O28" s="864"/>
    </row>
    <row r="29" spans="1:17" s="363" customFormat="1" ht="15.6" customHeight="1" x14ac:dyDescent="0.25">
      <c r="A29" s="865" t="s">
        <v>553</v>
      </c>
      <c r="B29" s="866" t="s">
        <v>154</v>
      </c>
      <c r="C29" s="369" t="s">
        <v>404</v>
      </c>
      <c r="D29" s="368">
        <v>19484</v>
      </c>
      <c r="E29" s="366">
        <v>19460</v>
      </c>
      <c r="F29" s="366" t="s">
        <v>24</v>
      </c>
      <c r="G29" s="366">
        <v>3</v>
      </c>
      <c r="H29" s="367">
        <v>61</v>
      </c>
      <c r="I29" s="366">
        <v>52</v>
      </c>
      <c r="J29" s="367">
        <v>703</v>
      </c>
      <c r="K29" s="366">
        <v>1060</v>
      </c>
      <c r="L29" s="366">
        <v>460</v>
      </c>
      <c r="M29" s="366">
        <v>247</v>
      </c>
      <c r="N29" s="366">
        <v>375</v>
      </c>
      <c r="O29" s="366">
        <v>93</v>
      </c>
    </row>
    <row r="30" spans="1:17" s="363" customFormat="1" ht="15.6" customHeight="1" x14ac:dyDescent="0.25">
      <c r="A30" s="830"/>
      <c r="B30" s="862"/>
      <c r="C30" s="271" t="s">
        <v>403</v>
      </c>
      <c r="D30" s="365">
        <v>11290</v>
      </c>
      <c r="E30" s="364">
        <v>11273</v>
      </c>
      <c r="F30" s="364" t="s">
        <v>486</v>
      </c>
      <c r="G30" s="364">
        <v>3</v>
      </c>
      <c r="H30" s="96">
        <v>25</v>
      </c>
      <c r="I30" s="364">
        <v>26</v>
      </c>
      <c r="J30" s="96">
        <v>374</v>
      </c>
      <c r="K30" s="364">
        <v>613</v>
      </c>
      <c r="L30" s="364">
        <v>240</v>
      </c>
      <c r="M30" s="364">
        <v>138</v>
      </c>
      <c r="N30" s="364">
        <v>201</v>
      </c>
      <c r="O30" s="364">
        <v>49</v>
      </c>
    </row>
    <row r="31" spans="1:17" s="363" customFormat="1" ht="15.6" customHeight="1" x14ac:dyDescent="0.25">
      <c r="A31" s="830"/>
      <c r="B31" s="862"/>
      <c r="C31" s="271" t="s">
        <v>402</v>
      </c>
      <c r="D31" s="365">
        <v>8194</v>
      </c>
      <c r="E31" s="364">
        <v>8187</v>
      </c>
      <c r="F31" s="364" t="s">
        <v>24</v>
      </c>
      <c r="G31" s="364" t="s">
        <v>24</v>
      </c>
      <c r="H31" s="96">
        <v>36</v>
      </c>
      <c r="I31" s="364">
        <v>26</v>
      </c>
      <c r="J31" s="96">
        <v>329</v>
      </c>
      <c r="K31" s="364">
        <v>447</v>
      </c>
      <c r="L31" s="364">
        <v>220</v>
      </c>
      <c r="M31" s="364">
        <v>109</v>
      </c>
      <c r="N31" s="364">
        <v>174</v>
      </c>
      <c r="O31" s="364">
        <v>44</v>
      </c>
    </row>
    <row r="32" spans="1:17" s="363" customFormat="1" ht="15.6" customHeight="1" x14ac:dyDescent="0.25">
      <c r="A32" s="830"/>
      <c r="B32" s="862" t="s">
        <v>155</v>
      </c>
      <c r="C32" s="271" t="s">
        <v>404</v>
      </c>
      <c r="D32" s="365">
        <v>22060</v>
      </c>
      <c r="E32" s="364">
        <v>21962</v>
      </c>
      <c r="F32" s="364" t="s">
        <v>24</v>
      </c>
      <c r="G32" s="364" t="s">
        <v>24</v>
      </c>
      <c r="H32" s="96">
        <v>42</v>
      </c>
      <c r="I32" s="364">
        <v>39</v>
      </c>
      <c r="J32" s="96">
        <v>879</v>
      </c>
      <c r="K32" s="364">
        <v>1001</v>
      </c>
      <c r="L32" s="364">
        <v>458</v>
      </c>
      <c r="M32" s="364">
        <v>219</v>
      </c>
      <c r="N32" s="364">
        <v>536</v>
      </c>
      <c r="O32" s="364">
        <v>91</v>
      </c>
    </row>
    <row r="33" spans="1:15" s="363" customFormat="1" ht="15.6" customHeight="1" x14ac:dyDescent="0.25">
      <c r="A33" s="830"/>
      <c r="B33" s="862"/>
      <c r="C33" s="271" t="s">
        <v>403</v>
      </c>
      <c r="D33" s="365">
        <v>11880</v>
      </c>
      <c r="E33" s="364">
        <v>11812</v>
      </c>
      <c r="F33" s="3" t="s">
        <v>24</v>
      </c>
      <c r="G33" s="3" t="s">
        <v>24</v>
      </c>
      <c r="H33" s="96">
        <v>25</v>
      </c>
      <c r="I33" s="3">
        <v>20</v>
      </c>
      <c r="J33" s="96">
        <v>455</v>
      </c>
      <c r="K33" s="3">
        <v>580</v>
      </c>
      <c r="L33" s="3">
        <v>269</v>
      </c>
      <c r="M33" s="3">
        <v>128</v>
      </c>
      <c r="N33" s="3">
        <v>252</v>
      </c>
      <c r="O33" s="3">
        <v>45</v>
      </c>
    </row>
    <row r="34" spans="1:15" s="363" customFormat="1" ht="15.6" customHeight="1" x14ac:dyDescent="0.25">
      <c r="A34" s="830"/>
      <c r="B34" s="862"/>
      <c r="C34" s="271" t="s">
        <v>402</v>
      </c>
      <c r="D34" s="365">
        <v>10180</v>
      </c>
      <c r="E34" s="364">
        <v>10150</v>
      </c>
      <c r="F34" s="3" t="s">
        <v>24</v>
      </c>
      <c r="G34" s="3" t="s">
        <v>24</v>
      </c>
      <c r="H34" s="96">
        <v>17</v>
      </c>
      <c r="I34" s="3">
        <v>19</v>
      </c>
      <c r="J34" s="96">
        <v>424</v>
      </c>
      <c r="K34" s="3">
        <v>421</v>
      </c>
      <c r="L34" s="3">
        <v>189</v>
      </c>
      <c r="M34" s="3">
        <v>91</v>
      </c>
      <c r="N34" s="3">
        <v>284</v>
      </c>
      <c r="O34" s="3">
        <v>46</v>
      </c>
    </row>
    <row r="35" spans="1:15" s="362" customFormat="1" ht="15.6" customHeight="1" x14ac:dyDescent="0.25">
      <c r="A35" s="830" t="s">
        <v>554</v>
      </c>
      <c r="B35" s="862" t="s">
        <v>154</v>
      </c>
      <c r="C35" s="271" t="s">
        <v>404</v>
      </c>
      <c r="D35" s="358">
        <v>20321</v>
      </c>
      <c r="E35" s="357">
        <v>20299</v>
      </c>
      <c r="F35" s="356">
        <v>1</v>
      </c>
      <c r="G35" s="356">
        <v>4</v>
      </c>
      <c r="H35" s="356">
        <v>63</v>
      </c>
      <c r="I35" s="356">
        <v>62</v>
      </c>
      <c r="J35" s="356">
        <v>835</v>
      </c>
      <c r="K35" s="356">
        <v>1229</v>
      </c>
      <c r="L35" s="356">
        <v>486</v>
      </c>
      <c r="M35" s="356">
        <v>255</v>
      </c>
      <c r="N35" s="356">
        <v>377</v>
      </c>
      <c r="O35" s="355">
        <v>92</v>
      </c>
    </row>
    <row r="36" spans="1:15" s="361" customFormat="1" ht="15.6" customHeight="1" x14ac:dyDescent="0.25">
      <c r="A36" s="830"/>
      <c r="B36" s="862"/>
      <c r="C36" s="271" t="s">
        <v>403</v>
      </c>
      <c r="D36" s="358">
        <v>11804</v>
      </c>
      <c r="E36" s="357">
        <v>11788</v>
      </c>
      <c r="F36" s="356" t="s">
        <v>24</v>
      </c>
      <c r="G36" s="356">
        <v>3</v>
      </c>
      <c r="H36" s="356">
        <v>28</v>
      </c>
      <c r="I36" s="356">
        <v>31</v>
      </c>
      <c r="J36" s="356">
        <v>455</v>
      </c>
      <c r="K36" s="356">
        <v>712</v>
      </c>
      <c r="L36" s="356">
        <v>251</v>
      </c>
      <c r="M36" s="356">
        <v>147</v>
      </c>
      <c r="N36" s="356">
        <v>199</v>
      </c>
      <c r="O36" s="355">
        <v>48</v>
      </c>
    </row>
    <row r="37" spans="1:15" s="360" customFormat="1" ht="15.6" customHeight="1" x14ac:dyDescent="0.25">
      <c r="A37" s="830"/>
      <c r="B37" s="862"/>
      <c r="C37" s="271" t="s">
        <v>402</v>
      </c>
      <c r="D37" s="358">
        <v>8517</v>
      </c>
      <c r="E37" s="357">
        <v>8511</v>
      </c>
      <c r="F37" s="356">
        <v>1</v>
      </c>
      <c r="G37" s="356">
        <v>1</v>
      </c>
      <c r="H37" s="356">
        <v>35</v>
      </c>
      <c r="I37" s="356">
        <v>31</v>
      </c>
      <c r="J37" s="356">
        <v>380</v>
      </c>
      <c r="K37" s="356">
        <v>517</v>
      </c>
      <c r="L37" s="356">
        <v>235</v>
      </c>
      <c r="M37" s="356">
        <v>108</v>
      </c>
      <c r="N37" s="356">
        <v>178</v>
      </c>
      <c r="O37" s="355">
        <v>44</v>
      </c>
    </row>
    <row r="38" spans="1:15" s="359" customFormat="1" ht="15.6" customHeight="1" x14ac:dyDescent="0.25">
      <c r="A38" s="830"/>
      <c r="B38" s="862" t="s">
        <v>155</v>
      </c>
      <c r="C38" s="271" t="s">
        <v>404</v>
      </c>
      <c r="D38" s="358">
        <v>23013</v>
      </c>
      <c r="E38" s="357">
        <v>22914</v>
      </c>
      <c r="F38" s="356">
        <v>1</v>
      </c>
      <c r="G38" s="356" t="s">
        <v>24</v>
      </c>
      <c r="H38" s="356">
        <v>45</v>
      </c>
      <c r="I38" s="356">
        <v>51</v>
      </c>
      <c r="J38" s="356">
        <v>1044</v>
      </c>
      <c r="K38" s="356">
        <v>1239</v>
      </c>
      <c r="L38" s="356">
        <v>492</v>
      </c>
      <c r="M38" s="356">
        <v>232</v>
      </c>
      <c r="N38" s="356">
        <v>571</v>
      </c>
      <c r="O38" s="355">
        <v>89</v>
      </c>
    </row>
    <row r="39" spans="1:15" s="354" customFormat="1" ht="15.6" customHeight="1" x14ac:dyDescent="0.25">
      <c r="A39" s="830"/>
      <c r="B39" s="862"/>
      <c r="C39" s="271" t="s">
        <v>403</v>
      </c>
      <c r="D39" s="358">
        <v>12411</v>
      </c>
      <c r="E39" s="357">
        <v>12344</v>
      </c>
      <c r="F39" s="356">
        <v>1</v>
      </c>
      <c r="G39" s="356" t="s">
        <v>24</v>
      </c>
      <c r="H39" s="356">
        <v>21</v>
      </c>
      <c r="I39" s="356">
        <v>28</v>
      </c>
      <c r="J39" s="356">
        <v>547</v>
      </c>
      <c r="K39" s="356">
        <v>705</v>
      </c>
      <c r="L39" s="356">
        <v>283</v>
      </c>
      <c r="M39" s="356">
        <v>135</v>
      </c>
      <c r="N39" s="356">
        <v>270</v>
      </c>
      <c r="O39" s="355">
        <v>45</v>
      </c>
    </row>
    <row r="40" spans="1:15" s="349" customFormat="1" ht="15.6" customHeight="1" thickBot="1" x14ac:dyDescent="0.3">
      <c r="A40" s="861"/>
      <c r="B40" s="863"/>
      <c r="C40" s="267" t="s">
        <v>402</v>
      </c>
      <c r="D40" s="353">
        <v>10602</v>
      </c>
      <c r="E40" s="352">
        <v>10570</v>
      </c>
      <c r="F40" s="351" t="s">
        <v>24</v>
      </c>
      <c r="G40" s="351" t="s">
        <v>24</v>
      </c>
      <c r="H40" s="351">
        <v>24</v>
      </c>
      <c r="I40" s="351">
        <v>23</v>
      </c>
      <c r="J40" s="351">
        <v>497</v>
      </c>
      <c r="K40" s="351">
        <v>534</v>
      </c>
      <c r="L40" s="351">
        <v>209</v>
      </c>
      <c r="M40" s="351">
        <v>97</v>
      </c>
      <c r="N40" s="351">
        <v>301</v>
      </c>
      <c r="O40" s="350">
        <v>44</v>
      </c>
    </row>
    <row r="41" spans="1:15" ht="15" customHeight="1" x14ac:dyDescent="0.25">
      <c r="A41" s="348" t="s">
        <v>603</v>
      </c>
      <c r="B41" s="272"/>
      <c r="C41" s="272"/>
      <c r="D41" s="22"/>
      <c r="E41" s="22"/>
      <c r="F41" s="22"/>
      <c r="G41" s="22"/>
      <c r="H41" s="263" t="s">
        <v>634</v>
      </c>
      <c r="I41" s="22"/>
      <c r="J41" s="22"/>
      <c r="K41" s="22"/>
      <c r="L41" s="22"/>
      <c r="M41" s="22"/>
      <c r="N41" s="22"/>
      <c r="O41" s="22"/>
    </row>
    <row r="42" spans="1:15" ht="15" customHeight="1" x14ac:dyDescent="0.25">
      <c r="A42" s="272" t="s">
        <v>604</v>
      </c>
      <c r="B42" s="272"/>
      <c r="C42" s="272"/>
      <c r="D42" s="10"/>
      <c r="E42" s="10"/>
      <c r="F42" s="10"/>
      <c r="G42" s="10"/>
      <c r="H42" s="10" t="s">
        <v>645</v>
      </c>
      <c r="I42" s="10"/>
      <c r="J42" s="10"/>
      <c r="K42" s="10"/>
      <c r="L42" s="10"/>
      <c r="M42" s="10"/>
      <c r="N42" s="10"/>
      <c r="O42" s="10"/>
    </row>
    <row r="43" spans="1:15" x14ac:dyDescent="0.25">
      <c r="B43" s="347"/>
      <c r="C43" s="346"/>
      <c r="D43" s="345"/>
      <c r="E43" s="345"/>
      <c r="F43" s="345"/>
      <c r="G43" s="345"/>
      <c r="H43" s="345"/>
      <c r="I43" s="345"/>
      <c r="K43" s="345"/>
      <c r="L43" s="345"/>
      <c r="M43" s="345"/>
    </row>
    <row r="44" spans="1:15" x14ac:dyDescent="0.25">
      <c r="B44" s="344"/>
      <c r="C44" s="344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</row>
    <row r="45" spans="1:15" x14ac:dyDescent="0.25">
      <c r="D45" s="343"/>
      <c r="E45" s="342"/>
      <c r="F45" s="343"/>
      <c r="G45" s="343"/>
      <c r="H45" s="343"/>
      <c r="I45" s="343"/>
      <c r="J45" s="343"/>
      <c r="K45" s="343"/>
      <c r="L45" s="343"/>
      <c r="M45" s="343"/>
      <c r="N45" s="343"/>
      <c r="O45" s="343"/>
    </row>
    <row r="46" spans="1:15" x14ac:dyDescent="0.25">
      <c r="D46" s="343"/>
      <c r="E46" s="342"/>
      <c r="F46" s="343"/>
      <c r="G46" s="343"/>
      <c r="H46" s="343"/>
      <c r="I46" s="343"/>
      <c r="J46" s="343"/>
      <c r="K46" s="343"/>
      <c r="L46" s="343"/>
      <c r="M46" s="343"/>
      <c r="N46" s="343"/>
      <c r="O46" s="343"/>
    </row>
    <row r="47" spans="1:15" x14ac:dyDescent="0.25">
      <c r="D47" s="343"/>
      <c r="E47" s="342"/>
      <c r="F47" s="343"/>
      <c r="G47" s="343"/>
      <c r="H47" s="343"/>
      <c r="I47" s="343"/>
      <c r="J47" s="343"/>
      <c r="K47" s="343"/>
      <c r="L47" s="343"/>
      <c r="M47" s="343"/>
      <c r="N47" s="343"/>
      <c r="O47" s="343"/>
    </row>
    <row r="48" spans="1:15" x14ac:dyDescent="0.25">
      <c r="E48" s="342"/>
    </row>
  </sheetData>
  <sheetProtection selectLockedCells="1" selectUnlockedCells="1"/>
  <mergeCells count="43">
    <mergeCell ref="O27:O28"/>
    <mergeCell ref="A29:A34"/>
    <mergeCell ref="B29:B31"/>
    <mergeCell ref="B32:B34"/>
    <mergeCell ref="N24:O25"/>
    <mergeCell ref="A24:A25"/>
    <mergeCell ref="B24:B25"/>
    <mergeCell ref="H23:O23"/>
    <mergeCell ref="C24:C25"/>
    <mergeCell ref="D24:D25"/>
    <mergeCell ref="E24:E25"/>
    <mergeCell ref="F24:G25"/>
    <mergeCell ref="H24:I25"/>
    <mergeCell ref="J24:K25"/>
    <mergeCell ref="L24:M25"/>
    <mergeCell ref="E23:G23"/>
    <mergeCell ref="A16:A21"/>
    <mergeCell ref="B16:B18"/>
    <mergeCell ref="B19:B21"/>
    <mergeCell ref="A35:A40"/>
    <mergeCell ref="B35:B37"/>
    <mergeCell ref="B38:B40"/>
    <mergeCell ref="H7:I7"/>
    <mergeCell ref="J8:K8"/>
    <mergeCell ref="H8:I8"/>
    <mergeCell ref="O8:O9"/>
    <mergeCell ref="A10:A15"/>
    <mergeCell ref="B10:B12"/>
    <mergeCell ref="B13:B15"/>
    <mergeCell ref="J7:K7"/>
    <mergeCell ref="A2:G2"/>
    <mergeCell ref="H2:O2"/>
    <mergeCell ref="E4:G4"/>
    <mergeCell ref="H4:O4"/>
    <mergeCell ref="A5:A6"/>
    <mergeCell ref="C5:C6"/>
    <mergeCell ref="D5:D6"/>
    <mergeCell ref="E5:E6"/>
    <mergeCell ref="F5:G6"/>
    <mergeCell ref="H5:K6"/>
    <mergeCell ref="L5:M6"/>
    <mergeCell ref="N5:O6"/>
    <mergeCell ref="B5:B6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view="pageBreakPreview" zoomScale="85" zoomScaleNormal="120" zoomScaleSheetLayoutView="85" workbookViewId="0">
      <selection activeCell="A10" sqref="A1:XFD1048576"/>
    </sheetView>
  </sheetViews>
  <sheetFormatPr defaultRowHeight="13.5" x14ac:dyDescent="0.25"/>
  <cols>
    <col min="1" max="1" width="10.625" style="272" customWidth="1"/>
    <col min="2" max="2" width="6.625" style="272" customWidth="1"/>
    <col min="3" max="3" width="15.875" style="272" customWidth="1"/>
    <col min="4" max="4" width="10.625" style="10" customWidth="1"/>
    <col min="5" max="8" width="8.125" style="10" customWidth="1"/>
    <col min="9" max="10" width="13.875" style="10" customWidth="1"/>
    <col min="11" max="12" width="12.875" style="10" customWidth="1"/>
    <col min="13" max="14" width="11.625" style="10" customWidth="1"/>
    <col min="15" max="16384" width="9" style="10"/>
  </cols>
  <sheetData>
    <row r="1" spans="1:18" s="54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N1" s="15" t="s">
        <v>0</v>
      </c>
    </row>
    <row r="2" spans="1:18" s="494" customFormat="1" ht="30" customHeight="1" x14ac:dyDescent="0.25">
      <c r="A2" s="867" t="s">
        <v>756</v>
      </c>
      <c r="B2" s="867"/>
      <c r="C2" s="867"/>
      <c r="D2" s="867"/>
      <c r="E2" s="867"/>
      <c r="F2" s="867"/>
      <c r="G2" s="867"/>
      <c r="H2" s="867"/>
      <c r="I2" s="831" t="s">
        <v>648</v>
      </c>
      <c r="J2" s="831"/>
      <c r="K2" s="831"/>
      <c r="L2" s="831"/>
      <c r="M2" s="831"/>
      <c r="N2" s="831"/>
    </row>
    <row r="3" spans="1:18" s="272" customFormat="1" ht="15" customHeight="1" thickBot="1" x14ac:dyDescent="0.3">
      <c r="A3" s="397"/>
      <c r="B3" s="397"/>
      <c r="C3" s="396"/>
      <c r="D3" s="408"/>
      <c r="E3" s="408"/>
      <c r="F3" s="407"/>
      <c r="G3" s="406"/>
      <c r="H3" s="395" t="s">
        <v>594</v>
      </c>
      <c r="K3" s="279"/>
      <c r="L3" s="279"/>
      <c r="M3" s="279"/>
      <c r="N3" s="16" t="s">
        <v>11</v>
      </c>
    </row>
    <row r="4" spans="1:18" s="400" customFormat="1" ht="17.100000000000001" customHeight="1" x14ac:dyDescent="0.25">
      <c r="A4" s="381"/>
      <c r="B4" s="380"/>
      <c r="C4" s="394"/>
      <c r="D4" s="868" t="s">
        <v>757</v>
      </c>
      <c r="E4" s="869"/>
      <c r="F4" s="869"/>
      <c r="G4" s="869"/>
      <c r="H4" s="869"/>
      <c r="I4" s="869" t="s">
        <v>99</v>
      </c>
      <c r="J4" s="869"/>
      <c r="K4" s="869"/>
      <c r="L4" s="869"/>
      <c r="M4" s="870"/>
      <c r="N4" s="579"/>
    </row>
    <row r="5" spans="1:18" s="400" customFormat="1" ht="14.1" customHeight="1" x14ac:dyDescent="0.25">
      <c r="A5" s="553" t="s">
        <v>442</v>
      </c>
      <c r="B5" s="559" t="s">
        <v>210</v>
      </c>
      <c r="C5" s="871" t="s">
        <v>415</v>
      </c>
      <c r="D5" s="872" t="s">
        <v>504</v>
      </c>
      <c r="E5" s="840" t="s">
        <v>794</v>
      </c>
      <c r="F5" s="841"/>
      <c r="G5" s="840" t="s">
        <v>793</v>
      </c>
      <c r="H5" s="841"/>
      <c r="I5" s="844" t="s">
        <v>513</v>
      </c>
      <c r="J5" s="841"/>
      <c r="K5" s="840" t="s">
        <v>795</v>
      </c>
      <c r="L5" s="841"/>
      <c r="M5" s="556" t="s">
        <v>512</v>
      </c>
      <c r="N5" s="874" t="s">
        <v>792</v>
      </c>
    </row>
    <row r="6" spans="1:18" s="400" customFormat="1" ht="14.1" customHeight="1" x14ac:dyDescent="0.25">
      <c r="A6" s="553"/>
      <c r="B6" s="559"/>
      <c r="C6" s="871"/>
      <c r="D6" s="873"/>
      <c r="E6" s="842"/>
      <c r="F6" s="843"/>
      <c r="G6" s="842"/>
      <c r="H6" s="843"/>
      <c r="I6" s="845"/>
      <c r="J6" s="843"/>
      <c r="K6" s="842"/>
      <c r="L6" s="843"/>
      <c r="M6" s="556"/>
      <c r="N6" s="874"/>
    </row>
    <row r="7" spans="1:18" s="400" customFormat="1" ht="18" customHeight="1" x14ac:dyDescent="0.25">
      <c r="A7" s="551"/>
      <c r="B7" s="377"/>
      <c r="C7" s="583"/>
      <c r="D7" s="425" t="s">
        <v>511</v>
      </c>
      <c r="E7" s="568" t="s">
        <v>791</v>
      </c>
      <c r="F7" s="555" t="s">
        <v>491</v>
      </c>
      <c r="G7" s="555" t="s">
        <v>490</v>
      </c>
      <c r="H7" s="555" t="s">
        <v>491</v>
      </c>
      <c r="I7" s="561" t="s">
        <v>490</v>
      </c>
      <c r="J7" s="555" t="s">
        <v>491</v>
      </c>
      <c r="K7" s="555" t="s">
        <v>490</v>
      </c>
      <c r="L7" s="555" t="s">
        <v>491</v>
      </c>
      <c r="M7" s="574"/>
      <c r="N7" s="581"/>
    </row>
    <row r="8" spans="1:18" s="400" customFormat="1" ht="12.95" customHeight="1" x14ac:dyDescent="0.25">
      <c r="A8" s="551" t="s">
        <v>440</v>
      </c>
      <c r="B8" s="377" t="s">
        <v>447</v>
      </c>
      <c r="C8" s="813" t="s">
        <v>503</v>
      </c>
      <c r="D8" s="877" t="s">
        <v>502</v>
      </c>
      <c r="E8" s="575" t="s">
        <v>102</v>
      </c>
      <c r="F8" s="575" t="s">
        <v>104</v>
      </c>
      <c r="G8" s="576" t="s">
        <v>102</v>
      </c>
      <c r="H8" s="576" t="s">
        <v>104</v>
      </c>
      <c r="I8" s="575" t="s">
        <v>102</v>
      </c>
      <c r="J8" s="575" t="s">
        <v>104</v>
      </c>
      <c r="K8" s="575" t="s">
        <v>102</v>
      </c>
      <c r="L8" s="575" t="s">
        <v>104</v>
      </c>
      <c r="M8" s="557" t="s">
        <v>107</v>
      </c>
      <c r="N8" s="580" t="s">
        <v>108</v>
      </c>
    </row>
    <row r="9" spans="1:18" s="400" customFormat="1" ht="12.95" customHeight="1" thickBot="1" x14ac:dyDescent="0.3">
      <c r="A9" s="374"/>
      <c r="B9" s="123"/>
      <c r="C9" s="814"/>
      <c r="D9" s="878"/>
      <c r="E9" s="577"/>
      <c r="F9" s="578"/>
      <c r="G9" s="577"/>
      <c r="H9" s="577"/>
      <c r="I9" s="578"/>
      <c r="J9" s="578"/>
      <c r="K9" s="578"/>
      <c r="L9" s="578"/>
      <c r="M9" s="563"/>
      <c r="N9" s="422"/>
    </row>
    <row r="10" spans="1:18" s="400" customFormat="1" ht="16.5" customHeight="1" x14ac:dyDescent="0.25">
      <c r="A10" s="865" t="s">
        <v>758</v>
      </c>
      <c r="B10" s="866" t="s">
        <v>154</v>
      </c>
      <c r="C10" s="271" t="s">
        <v>404</v>
      </c>
      <c r="D10" s="382">
        <v>31</v>
      </c>
      <c r="E10" s="382">
        <v>1371</v>
      </c>
      <c r="F10" s="382">
        <v>1115</v>
      </c>
      <c r="G10" s="382">
        <v>3224</v>
      </c>
      <c r="H10" s="382">
        <v>1984</v>
      </c>
      <c r="I10" s="382">
        <v>3958</v>
      </c>
      <c r="J10" s="382">
        <v>1183</v>
      </c>
      <c r="K10" s="382">
        <v>1956</v>
      </c>
      <c r="L10" s="382">
        <v>359</v>
      </c>
      <c r="M10" s="382">
        <v>14</v>
      </c>
      <c r="N10" s="382">
        <v>24</v>
      </c>
      <c r="O10" s="401"/>
      <c r="P10" s="403"/>
      <c r="Q10" s="405"/>
      <c r="R10" s="405"/>
    </row>
    <row r="11" spans="1:18" s="400" customFormat="1" ht="16.5" customHeight="1" x14ac:dyDescent="0.25">
      <c r="A11" s="830"/>
      <c r="B11" s="862"/>
      <c r="C11" s="271" t="s">
        <v>403</v>
      </c>
      <c r="D11" s="364">
        <v>14</v>
      </c>
      <c r="E11" s="364">
        <v>761</v>
      </c>
      <c r="F11" s="364">
        <v>592</v>
      </c>
      <c r="G11" s="364">
        <v>1865</v>
      </c>
      <c r="H11" s="364">
        <v>1174</v>
      </c>
      <c r="I11" s="364">
        <v>2433</v>
      </c>
      <c r="J11" s="364">
        <v>631</v>
      </c>
      <c r="K11" s="364">
        <v>1190</v>
      </c>
      <c r="L11" s="364">
        <v>212</v>
      </c>
      <c r="M11" s="364">
        <v>11</v>
      </c>
      <c r="N11" s="364">
        <v>16</v>
      </c>
      <c r="O11" s="401"/>
      <c r="P11" s="403"/>
      <c r="Q11" s="405"/>
      <c r="R11" s="405"/>
    </row>
    <row r="12" spans="1:18" s="400" customFormat="1" ht="16.5" customHeight="1" x14ac:dyDescent="0.25">
      <c r="A12" s="830"/>
      <c r="B12" s="862"/>
      <c r="C12" s="271" t="s">
        <v>402</v>
      </c>
      <c r="D12" s="364">
        <v>17</v>
      </c>
      <c r="E12" s="364">
        <v>610</v>
      </c>
      <c r="F12" s="364">
        <v>523</v>
      </c>
      <c r="G12" s="364">
        <v>1359</v>
      </c>
      <c r="H12" s="364">
        <v>810</v>
      </c>
      <c r="I12" s="364">
        <v>1525</v>
      </c>
      <c r="J12" s="364">
        <v>552</v>
      </c>
      <c r="K12" s="364">
        <v>766</v>
      </c>
      <c r="L12" s="364">
        <v>147</v>
      </c>
      <c r="M12" s="364">
        <v>3</v>
      </c>
      <c r="N12" s="364">
        <v>8</v>
      </c>
      <c r="O12" s="401"/>
      <c r="P12" s="403"/>
      <c r="Q12" s="405"/>
      <c r="R12" s="405"/>
    </row>
    <row r="13" spans="1:18" s="400" customFormat="1" ht="16.5" customHeight="1" x14ac:dyDescent="0.25">
      <c r="A13" s="830"/>
      <c r="B13" s="862" t="s">
        <v>155</v>
      </c>
      <c r="C13" s="271" t="s">
        <v>404</v>
      </c>
      <c r="D13" s="364">
        <v>302</v>
      </c>
      <c r="E13" s="364">
        <v>1345</v>
      </c>
      <c r="F13" s="364">
        <v>1066</v>
      </c>
      <c r="G13" s="364">
        <v>3341</v>
      </c>
      <c r="H13" s="364">
        <v>1689</v>
      </c>
      <c r="I13" s="364">
        <v>4464</v>
      </c>
      <c r="J13" s="364">
        <v>986</v>
      </c>
      <c r="K13" s="364">
        <v>3468</v>
      </c>
      <c r="L13" s="364">
        <v>557</v>
      </c>
      <c r="M13" s="364">
        <v>24</v>
      </c>
      <c r="N13" s="364">
        <v>100</v>
      </c>
      <c r="O13" s="401"/>
      <c r="P13" s="403"/>
      <c r="Q13" s="405"/>
      <c r="R13" s="405"/>
    </row>
    <row r="14" spans="1:18" s="400" customFormat="1" ht="16.5" customHeight="1" x14ac:dyDescent="0.25">
      <c r="A14" s="830"/>
      <c r="B14" s="862"/>
      <c r="C14" s="271" t="s">
        <v>759</v>
      </c>
      <c r="D14" s="3">
        <v>143</v>
      </c>
      <c r="E14" s="3">
        <v>777</v>
      </c>
      <c r="F14" s="3">
        <v>563</v>
      </c>
      <c r="G14" s="3">
        <v>1932</v>
      </c>
      <c r="H14" s="3">
        <v>949</v>
      </c>
      <c r="I14" s="3">
        <v>2356</v>
      </c>
      <c r="J14" s="96">
        <v>496</v>
      </c>
      <c r="K14" s="96">
        <v>1634</v>
      </c>
      <c r="L14" s="3">
        <v>304</v>
      </c>
      <c r="M14" s="3">
        <v>15</v>
      </c>
      <c r="N14" s="3">
        <v>68</v>
      </c>
      <c r="O14" s="402"/>
      <c r="P14" s="403"/>
      <c r="Q14" s="405"/>
      <c r="R14" s="405"/>
    </row>
    <row r="15" spans="1:18" s="400" customFormat="1" ht="16.5" customHeight="1" x14ac:dyDescent="0.25">
      <c r="A15" s="830"/>
      <c r="B15" s="862"/>
      <c r="C15" s="271" t="s">
        <v>402</v>
      </c>
      <c r="D15" s="3">
        <v>159</v>
      </c>
      <c r="E15" s="3">
        <v>568</v>
      </c>
      <c r="F15" s="3">
        <v>503</v>
      </c>
      <c r="G15" s="3">
        <v>1409</v>
      </c>
      <c r="H15" s="3">
        <v>740</v>
      </c>
      <c r="I15" s="3">
        <v>2108</v>
      </c>
      <c r="J15" s="3">
        <v>490</v>
      </c>
      <c r="K15" s="3">
        <v>1834</v>
      </c>
      <c r="L15" s="364">
        <v>253</v>
      </c>
      <c r="M15" s="3">
        <v>9</v>
      </c>
      <c r="N15" s="3">
        <v>32</v>
      </c>
      <c r="O15" s="402"/>
      <c r="P15" s="401"/>
      <c r="Q15" s="405"/>
      <c r="R15" s="405"/>
    </row>
    <row r="16" spans="1:18" s="400" customFormat="1" ht="16.5" customHeight="1" x14ac:dyDescent="0.25">
      <c r="A16" s="830" t="s">
        <v>552</v>
      </c>
      <c r="B16" s="862" t="s">
        <v>154</v>
      </c>
      <c r="C16" s="271" t="s">
        <v>404</v>
      </c>
      <c r="D16" s="364">
        <v>35</v>
      </c>
      <c r="E16" s="364">
        <v>1432</v>
      </c>
      <c r="F16" s="364">
        <v>1136</v>
      </c>
      <c r="G16" s="364">
        <v>3399</v>
      </c>
      <c r="H16" s="364">
        <v>2238</v>
      </c>
      <c r="I16" s="364">
        <v>4065</v>
      </c>
      <c r="J16" s="364">
        <v>1196</v>
      </c>
      <c r="K16" s="364">
        <v>1947</v>
      </c>
      <c r="L16" s="364">
        <v>375</v>
      </c>
      <c r="M16" s="364">
        <v>14</v>
      </c>
      <c r="N16" s="364">
        <v>23</v>
      </c>
      <c r="O16" s="401"/>
      <c r="P16" s="403"/>
      <c r="Q16" s="405"/>
      <c r="R16" s="405"/>
    </row>
    <row r="17" spans="1:18" s="400" customFormat="1" ht="16.5" customHeight="1" x14ac:dyDescent="0.25">
      <c r="A17" s="830"/>
      <c r="B17" s="862"/>
      <c r="C17" s="271" t="s">
        <v>403</v>
      </c>
      <c r="D17" s="3">
        <v>15</v>
      </c>
      <c r="E17" s="3">
        <v>792</v>
      </c>
      <c r="F17" s="3">
        <v>617</v>
      </c>
      <c r="G17" s="3">
        <v>1962</v>
      </c>
      <c r="H17" s="3">
        <v>1327</v>
      </c>
      <c r="I17" s="3">
        <v>2499</v>
      </c>
      <c r="J17" s="96">
        <v>648</v>
      </c>
      <c r="K17" s="96">
        <v>1196</v>
      </c>
      <c r="L17" s="3">
        <v>219</v>
      </c>
      <c r="M17" s="3">
        <v>11</v>
      </c>
      <c r="N17" s="3">
        <v>16</v>
      </c>
      <c r="O17" s="402"/>
      <c r="P17" s="403"/>
      <c r="Q17" s="405"/>
      <c r="R17" s="405"/>
    </row>
    <row r="18" spans="1:18" s="400" customFormat="1" ht="16.5" customHeight="1" x14ac:dyDescent="0.25">
      <c r="A18" s="830"/>
      <c r="B18" s="862"/>
      <c r="C18" s="271" t="s">
        <v>402</v>
      </c>
      <c r="D18" s="3">
        <v>20</v>
      </c>
      <c r="E18" s="3">
        <v>640</v>
      </c>
      <c r="F18" s="3">
        <v>519</v>
      </c>
      <c r="G18" s="3">
        <v>1437</v>
      </c>
      <c r="H18" s="3">
        <v>911</v>
      </c>
      <c r="I18" s="3">
        <v>1566</v>
      </c>
      <c r="J18" s="3">
        <v>548</v>
      </c>
      <c r="K18" s="3">
        <v>751</v>
      </c>
      <c r="L18" s="364">
        <v>156</v>
      </c>
      <c r="M18" s="3">
        <v>3</v>
      </c>
      <c r="N18" s="3">
        <v>7</v>
      </c>
      <c r="O18" s="402"/>
      <c r="P18" s="401"/>
      <c r="Q18" s="405"/>
      <c r="R18" s="405"/>
    </row>
    <row r="19" spans="1:18" s="400" customFormat="1" ht="16.5" customHeight="1" x14ac:dyDescent="0.25">
      <c r="A19" s="830"/>
      <c r="B19" s="862" t="s">
        <v>155</v>
      </c>
      <c r="C19" s="271" t="s">
        <v>404</v>
      </c>
      <c r="D19" s="364">
        <v>304</v>
      </c>
      <c r="E19" s="364">
        <v>1417</v>
      </c>
      <c r="F19" s="364">
        <v>1105</v>
      </c>
      <c r="G19" s="364">
        <v>3555</v>
      </c>
      <c r="H19" s="364">
        <v>1886</v>
      </c>
      <c r="I19" s="364">
        <v>4573</v>
      </c>
      <c r="J19" s="364">
        <v>1020</v>
      </c>
      <c r="K19" s="364">
        <v>3529</v>
      </c>
      <c r="L19" s="364">
        <v>573</v>
      </c>
      <c r="M19" s="364">
        <v>28</v>
      </c>
      <c r="N19" s="364">
        <v>96</v>
      </c>
      <c r="O19" s="401"/>
      <c r="P19" s="403"/>
      <c r="Q19" s="405"/>
      <c r="R19" s="405"/>
    </row>
    <row r="20" spans="1:18" s="400" customFormat="1" ht="16.5" customHeight="1" x14ac:dyDescent="0.25">
      <c r="A20" s="830"/>
      <c r="B20" s="862"/>
      <c r="C20" s="271" t="s">
        <v>403</v>
      </c>
      <c r="D20" s="364">
        <v>142</v>
      </c>
      <c r="E20" s="364">
        <v>825</v>
      </c>
      <c r="F20" s="364">
        <v>579</v>
      </c>
      <c r="G20" s="364">
        <v>2057</v>
      </c>
      <c r="H20" s="364">
        <v>1046</v>
      </c>
      <c r="I20" s="364">
        <v>2412</v>
      </c>
      <c r="J20" s="364">
        <v>529</v>
      </c>
      <c r="K20" s="364">
        <v>1679</v>
      </c>
      <c r="L20" s="364">
        <v>311</v>
      </c>
      <c r="M20" s="364">
        <v>18</v>
      </c>
      <c r="N20" s="364">
        <v>66</v>
      </c>
      <c r="O20" s="401"/>
      <c r="P20" s="403"/>
      <c r="Q20" s="405"/>
      <c r="R20" s="405"/>
    </row>
    <row r="21" spans="1:18" s="400" customFormat="1" ht="16.5" customHeight="1" thickBot="1" x14ac:dyDescent="0.3">
      <c r="A21" s="875"/>
      <c r="B21" s="876"/>
      <c r="C21" s="512" t="s">
        <v>402</v>
      </c>
      <c r="D21" s="513">
        <v>162</v>
      </c>
      <c r="E21" s="513">
        <v>592</v>
      </c>
      <c r="F21" s="513">
        <v>526</v>
      </c>
      <c r="G21" s="513">
        <v>1498</v>
      </c>
      <c r="H21" s="513">
        <v>840</v>
      </c>
      <c r="I21" s="513">
        <v>2161</v>
      </c>
      <c r="J21" s="513">
        <v>491</v>
      </c>
      <c r="K21" s="513">
        <v>1850</v>
      </c>
      <c r="L21" s="513">
        <v>262</v>
      </c>
      <c r="M21" s="513">
        <v>10</v>
      </c>
      <c r="N21" s="513">
        <v>30</v>
      </c>
      <c r="O21" s="401"/>
      <c r="P21" s="403"/>
      <c r="Q21" s="405"/>
      <c r="R21" s="405"/>
    </row>
    <row r="22" spans="1:18" s="40" customFormat="1" ht="17.649999999999999" customHeight="1" thickBo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402"/>
      <c r="P22" s="403"/>
      <c r="Q22" s="405"/>
      <c r="R22" s="405"/>
    </row>
    <row r="23" spans="1:18" s="40" customFormat="1" ht="16.5" customHeight="1" x14ac:dyDescent="0.25">
      <c r="A23" s="381"/>
      <c r="B23" s="380"/>
      <c r="C23" s="379"/>
      <c r="D23" s="868" t="s">
        <v>757</v>
      </c>
      <c r="E23" s="869"/>
      <c r="F23" s="869"/>
      <c r="G23" s="869"/>
      <c r="H23" s="869"/>
      <c r="I23" s="869" t="s">
        <v>99</v>
      </c>
      <c r="J23" s="869"/>
      <c r="K23" s="869"/>
      <c r="L23" s="869"/>
      <c r="M23" s="870"/>
      <c r="N23" s="579"/>
      <c r="O23" s="402"/>
      <c r="P23" s="401"/>
      <c r="Q23" s="405"/>
      <c r="R23" s="405"/>
    </row>
    <row r="24" spans="1:18" s="40" customFormat="1" ht="16.5" customHeight="1" x14ac:dyDescent="0.25">
      <c r="A24" s="553" t="s">
        <v>442</v>
      </c>
      <c r="B24" s="559" t="s">
        <v>210</v>
      </c>
      <c r="C24" s="871" t="s">
        <v>415</v>
      </c>
      <c r="D24" s="872" t="s">
        <v>504</v>
      </c>
      <c r="E24" s="840" t="s">
        <v>794</v>
      </c>
      <c r="F24" s="841"/>
      <c r="G24" s="840" t="s">
        <v>793</v>
      </c>
      <c r="H24" s="841"/>
      <c r="I24" s="844" t="s">
        <v>513</v>
      </c>
      <c r="J24" s="841"/>
      <c r="K24" s="840" t="s">
        <v>795</v>
      </c>
      <c r="L24" s="841"/>
      <c r="M24" s="556" t="s">
        <v>512</v>
      </c>
      <c r="N24" s="874" t="s">
        <v>792</v>
      </c>
    </row>
    <row r="25" spans="1:18" s="40" customFormat="1" ht="16.5" customHeight="1" x14ac:dyDescent="0.25">
      <c r="A25" s="553"/>
      <c r="B25" s="559"/>
      <c r="C25" s="871"/>
      <c r="D25" s="873"/>
      <c r="E25" s="842"/>
      <c r="F25" s="843"/>
      <c r="G25" s="842"/>
      <c r="H25" s="843"/>
      <c r="I25" s="845"/>
      <c r="J25" s="843"/>
      <c r="K25" s="842"/>
      <c r="L25" s="843"/>
      <c r="M25" s="556"/>
      <c r="N25" s="874"/>
    </row>
    <row r="26" spans="1:18" s="40" customFormat="1" ht="16.5" customHeight="1" x14ac:dyDescent="0.25">
      <c r="A26" s="551"/>
      <c r="B26" s="377"/>
      <c r="C26" s="583"/>
      <c r="D26" s="425" t="s">
        <v>511</v>
      </c>
      <c r="E26" s="568" t="s">
        <v>791</v>
      </c>
      <c r="F26" s="555" t="s">
        <v>491</v>
      </c>
      <c r="G26" s="555" t="s">
        <v>490</v>
      </c>
      <c r="H26" s="555" t="s">
        <v>491</v>
      </c>
      <c r="I26" s="561" t="s">
        <v>490</v>
      </c>
      <c r="J26" s="555" t="s">
        <v>491</v>
      </c>
      <c r="K26" s="555" t="s">
        <v>490</v>
      </c>
      <c r="L26" s="555" t="s">
        <v>491</v>
      </c>
      <c r="M26" s="574"/>
      <c r="N26" s="581"/>
    </row>
    <row r="27" spans="1:18" s="40" customFormat="1" ht="16.5" customHeight="1" x14ac:dyDescent="0.25">
      <c r="A27" s="551" t="s">
        <v>440</v>
      </c>
      <c r="B27" s="377" t="s">
        <v>447</v>
      </c>
      <c r="C27" s="813" t="s">
        <v>503</v>
      </c>
      <c r="D27" s="877" t="s">
        <v>502</v>
      </c>
      <c r="E27" s="575" t="s">
        <v>102</v>
      </c>
      <c r="F27" s="575" t="s">
        <v>104</v>
      </c>
      <c r="G27" s="576" t="s">
        <v>102</v>
      </c>
      <c r="H27" s="576" t="s">
        <v>104</v>
      </c>
      <c r="I27" s="575" t="s">
        <v>102</v>
      </c>
      <c r="J27" s="575" t="s">
        <v>104</v>
      </c>
      <c r="K27" s="575" t="s">
        <v>102</v>
      </c>
      <c r="L27" s="575" t="s">
        <v>104</v>
      </c>
      <c r="M27" s="557" t="s">
        <v>107</v>
      </c>
      <c r="N27" s="580" t="s">
        <v>108</v>
      </c>
    </row>
    <row r="28" spans="1:18" s="404" customFormat="1" ht="14.1" customHeight="1" thickBot="1" x14ac:dyDescent="0.3">
      <c r="A28" s="374"/>
      <c r="B28" s="123"/>
      <c r="C28" s="814"/>
      <c r="D28" s="878"/>
      <c r="E28" s="577"/>
      <c r="F28" s="578"/>
      <c r="G28" s="577"/>
      <c r="H28" s="577"/>
      <c r="I28" s="578"/>
      <c r="J28" s="578"/>
      <c r="K28" s="578"/>
      <c r="L28" s="578"/>
      <c r="M28" s="563"/>
      <c r="N28" s="422"/>
    </row>
    <row r="29" spans="1:18" s="400" customFormat="1" ht="17.100000000000001" customHeight="1" x14ac:dyDescent="0.25">
      <c r="A29" s="865" t="s">
        <v>553</v>
      </c>
      <c r="B29" s="866" t="s">
        <v>154</v>
      </c>
      <c r="C29" s="369" t="s">
        <v>404</v>
      </c>
      <c r="D29" s="514">
        <v>32</v>
      </c>
      <c r="E29" s="514">
        <v>1459</v>
      </c>
      <c r="F29" s="514">
        <v>1180</v>
      </c>
      <c r="G29" s="514">
        <v>3623</v>
      </c>
      <c r="H29" s="514">
        <v>2497</v>
      </c>
      <c r="I29" s="514">
        <v>4127</v>
      </c>
      <c r="J29" s="367">
        <v>1201</v>
      </c>
      <c r="K29" s="367">
        <v>1889</v>
      </c>
      <c r="L29" s="514">
        <v>383</v>
      </c>
      <c r="M29" s="514">
        <v>15</v>
      </c>
      <c r="N29" s="514">
        <v>24</v>
      </c>
    </row>
    <row r="30" spans="1:18" s="400" customFormat="1" ht="14.1" customHeight="1" x14ac:dyDescent="0.25">
      <c r="A30" s="830"/>
      <c r="B30" s="862"/>
      <c r="C30" s="271" t="s">
        <v>403</v>
      </c>
      <c r="D30" s="3">
        <v>13</v>
      </c>
      <c r="E30" s="3">
        <v>806</v>
      </c>
      <c r="F30" s="3">
        <v>665</v>
      </c>
      <c r="G30" s="3">
        <v>2088</v>
      </c>
      <c r="H30" s="3">
        <v>1467</v>
      </c>
      <c r="I30" s="3">
        <v>2522</v>
      </c>
      <c r="J30" s="3">
        <v>647</v>
      </c>
      <c r="K30" s="3">
        <v>1154</v>
      </c>
      <c r="L30" s="364">
        <v>231</v>
      </c>
      <c r="M30" s="3">
        <v>11</v>
      </c>
      <c r="N30" s="3">
        <v>17</v>
      </c>
    </row>
    <row r="31" spans="1:18" s="400" customFormat="1" ht="14.1" customHeight="1" x14ac:dyDescent="0.25">
      <c r="A31" s="830"/>
      <c r="B31" s="862"/>
      <c r="C31" s="271" t="s">
        <v>402</v>
      </c>
      <c r="D31" s="364">
        <v>19</v>
      </c>
      <c r="E31" s="364">
        <v>653</v>
      </c>
      <c r="F31" s="364">
        <v>515</v>
      </c>
      <c r="G31" s="364">
        <v>1535</v>
      </c>
      <c r="H31" s="364">
        <v>1030</v>
      </c>
      <c r="I31" s="364">
        <v>1605</v>
      </c>
      <c r="J31" s="364">
        <v>554</v>
      </c>
      <c r="K31" s="364">
        <v>735</v>
      </c>
      <c r="L31" s="364">
        <v>152</v>
      </c>
      <c r="M31" s="364">
        <v>4</v>
      </c>
      <c r="N31" s="96">
        <v>7</v>
      </c>
    </row>
    <row r="32" spans="1:18" s="400" customFormat="1" ht="14.1" customHeight="1" x14ac:dyDescent="0.25">
      <c r="A32" s="830"/>
      <c r="B32" s="862" t="s">
        <v>155</v>
      </c>
      <c r="C32" s="271" t="s">
        <v>404</v>
      </c>
      <c r="D32" s="364">
        <v>329</v>
      </c>
      <c r="E32" s="364">
        <v>1477</v>
      </c>
      <c r="F32" s="364">
        <v>1170</v>
      </c>
      <c r="G32" s="364">
        <v>3744</v>
      </c>
      <c r="H32" s="364">
        <v>2115</v>
      </c>
      <c r="I32" s="364">
        <v>4639</v>
      </c>
      <c r="J32" s="364">
        <v>1049</v>
      </c>
      <c r="K32" s="364">
        <v>3575</v>
      </c>
      <c r="L32" s="364">
        <v>568</v>
      </c>
      <c r="M32" s="364">
        <v>31</v>
      </c>
      <c r="N32" s="96">
        <v>98</v>
      </c>
    </row>
    <row r="33" spans="1:14" s="400" customFormat="1" ht="14.1" customHeight="1" x14ac:dyDescent="0.25">
      <c r="A33" s="830"/>
      <c r="B33" s="862"/>
      <c r="C33" s="271" t="s">
        <v>403</v>
      </c>
      <c r="D33" s="3">
        <v>160</v>
      </c>
      <c r="E33" s="3">
        <v>864</v>
      </c>
      <c r="F33" s="3">
        <v>642</v>
      </c>
      <c r="G33" s="3">
        <v>2160</v>
      </c>
      <c r="H33" s="3">
        <v>1156</v>
      </c>
      <c r="I33" s="3">
        <v>2456</v>
      </c>
      <c r="J33" s="96">
        <v>556</v>
      </c>
      <c r="K33" s="3">
        <v>1709</v>
      </c>
      <c r="L33" s="3">
        <v>314</v>
      </c>
      <c r="M33" s="3">
        <v>21</v>
      </c>
      <c r="N33" s="96">
        <v>68</v>
      </c>
    </row>
    <row r="34" spans="1:14" s="400" customFormat="1" ht="14.1" customHeight="1" x14ac:dyDescent="0.25">
      <c r="A34" s="830"/>
      <c r="B34" s="862"/>
      <c r="C34" s="271" t="s">
        <v>402</v>
      </c>
      <c r="D34" s="3">
        <v>169</v>
      </c>
      <c r="E34" s="3">
        <v>613</v>
      </c>
      <c r="F34" s="3">
        <v>528</v>
      </c>
      <c r="G34" s="3">
        <v>1584</v>
      </c>
      <c r="H34" s="3">
        <v>959</v>
      </c>
      <c r="I34" s="3">
        <v>2183</v>
      </c>
      <c r="J34" s="3">
        <v>493</v>
      </c>
      <c r="K34" s="3">
        <v>1866</v>
      </c>
      <c r="L34" s="3">
        <v>254</v>
      </c>
      <c r="M34" s="3">
        <v>10</v>
      </c>
      <c r="N34" s="364">
        <v>30</v>
      </c>
    </row>
    <row r="35" spans="1:14" s="400" customFormat="1" ht="16.5" customHeight="1" x14ac:dyDescent="0.25">
      <c r="A35" s="830" t="s">
        <v>554</v>
      </c>
      <c r="B35" s="862" t="s">
        <v>154</v>
      </c>
      <c r="C35" s="271" t="s">
        <v>404</v>
      </c>
      <c r="D35" s="515">
        <v>34</v>
      </c>
      <c r="E35" s="516">
        <v>1489</v>
      </c>
      <c r="F35" s="516">
        <v>1199</v>
      </c>
      <c r="G35" s="516">
        <v>3829</v>
      </c>
      <c r="H35" s="516">
        <v>2683</v>
      </c>
      <c r="I35" s="516">
        <v>4230</v>
      </c>
      <c r="J35" s="516">
        <v>1162</v>
      </c>
      <c r="K35" s="516">
        <v>1862</v>
      </c>
      <c r="L35" s="516">
        <v>392</v>
      </c>
      <c r="M35" s="515">
        <v>15</v>
      </c>
      <c r="N35" s="517">
        <v>22</v>
      </c>
    </row>
    <row r="36" spans="1:14" s="400" customFormat="1" ht="16.5" customHeight="1" x14ac:dyDescent="0.25">
      <c r="A36" s="830"/>
      <c r="B36" s="862"/>
      <c r="C36" s="271" t="s">
        <v>403</v>
      </c>
      <c r="D36" s="515">
        <v>15</v>
      </c>
      <c r="E36" s="516">
        <v>827</v>
      </c>
      <c r="F36" s="516">
        <v>692</v>
      </c>
      <c r="G36" s="516">
        <v>2209</v>
      </c>
      <c r="H36" s="516">
        <v>1557</v>
      </c>
      <c r="I36" s="516">
        <v>2586</v>
      </c>
      <c r="J36" s="516">
        <v>639</v>
      </c>
      <c r="K36" s="516">
        <v>1142</v>
      </c>
      <c r="L36" s="516">
        <v>236</v>
      </c>
      <c r="M36" s="515">
        <v>11</v>
      </c>
      <c r="N36" s="517">
        <v>16</v>
      </c>
    </row>
    <row r="37" spans="1:14" s="400" customFormat="1" ht="16.5" customHeight="1" x14ac:dyDescent="0.25">
      <c r="A37" s="830"/>
      <c r="B37" s="862"/>
      <c r="C37" s="271" t="s">
        <v>402</v>
      </c>
      <c r="D37" s="515">
        <v>19</v>
      </c>
      <c r="E37" s="516">
        <v>662</v>
      </c>
      <c r="F37" s="516">
        <v>507</v>
      </c>
      <c r="G37" s="516">
        <v>1620</v>
      </c>
      <c r="H37" s="516">
        <v>1126</v>
      </c>
      <c r="I37" s="516">
        <v>1644</v>
      </c>
      <c r="J37" s="516">
        <v>523</v>
      </c>
      <c r="K37" s="516">
        <v>720</v>
      </c>
      <c r="L37" s="516">
        <v>156</v>
      </c>
      <c r="M37" s="515">
        <v>4</v>
      </c>
      <c r="N37" s="517">
        <v>6</v>
      </c>
    </row>
    <row r="38" spans="1:14" s="400" customFormat="1" ht="16.5" customHeight="1" x14ac:dyDescent="0.25">
      <c r="A38" s="830"/>
      <c r="B38" s="862" t="s">
        <v>155</v>
      </c>
      <c r="C38" s="271" t="s">
        <v>404</v>
      </c>
      <c r="D38" s="515">
        <v>345</v>
      </c>
      <c r="E38" s="516">
        <v>1508</v>
      </c>
      <c r="F38" s="516">
        <v>1188</v>
      </c>
      <c r="G38" s="516">
        <v>3937</v>
      </c>
      <c r="H38" s="516">
        <v>2310</v>
      </c>
      <c r="I38" s="516">
        <v>4683</v>
      </c>
      <c r="J38" s="516">
        <v>996</v>
      </c>
      <c r="K38" s="516">
        <v>3587</v>
      </c>
      <c r="L38" s="516">
        <v>567</v>
      </c>
      <c r="M38" s="515">
        <v>29</v>
      </c>
      <c r="N38" s="517">
        <v>99</v>
      </c>
    </row>
    <row r="39" spans="1:14" s="400" customFormat="1" ht="16.5" customHeight="1" x14ac:dyDescent="0.25">
      <c r="A39" s="830"/>
      <c r="B39" s="862"/>
      <c r="C39" s="271" t="s">
        <v>403</v>
      </c>
      <c r="D39" s="515">
        <v>173</v>
      </c>
      <c r="E39" s="516">
        <v>893</v>
      </c>
      <c r="F39" s="516">
        <v>647</v>
      </c>
      <c r="G39" s="516">
        <v>2258</v>
      </c>
      <c r="H39" s="516">
        <v>1263</v>
      </c>
      <c r="I39" s="516">
        <v>2495</v>
      </c>
      <c r="J39" s="516">
        <v>532</v>
      </c>
      <c r="K39" s="516">
        <v>1708</v>
      </c>
      <c r="L39" s="516">
        <v>320</v>
      </c>
      <c r="M39" s="515">
        <v>20</v>
      </c>
      <c r="N39" s="517">
        <v>67</v>
      </c>
    </row>
    <row r="40" spans="1:14" s="400" customFormat="1" ht="16.5" customHeight="1" thickBot="1" x14ac:dyDescent="0.3">
      <c r="A40" s="861"/>
      <c r="B40" s="863"/>
      <c r="C40" s="267" t="s">
        <v>402</v>
      </c>
      <c r="D40" s="518">
        <v>172</v>
      </c>
      <c r="E40" s="519">
        <v>615</v>
      </c>
      <c r="F40" s="519">
        <v>541</v>
      </c>
      <c r="G40" s="519">
        <v>1679</v>
      </c>
      <c r="H40" s="519">
        <v>1047</v>
      </c>
      <c r="I40" s="519">
        <v>2188</v>
      </c>
      <c r="J40" s="519">
        <v>464</v>
      </c>
      <c r="K40" s="519">
        <v>1879</v>
      </c>
      <c r="L40" s="519">
        <v>247</v>
      </c>
      <c r="M40" s="518">
        <v>9</v>
      </c>
      <c r="N40" s="520">
        <v>32</v>
      </c>
    </row>
    <row r="42" spans="1:14" x14ac:dyDescent="0.25"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</row>
    <row r="43" spans="1:14" x14ac:dyDescent="0.25"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</row>
    <row r="44" spans="1:14" x14ac:dyDescent="0.25"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</row>
    <row r="45" spans="1:14" x14ac:dyDescent="0.25"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</row>
  </sheetData>
  <sheetProtection selectLockedCells="1" selectUnlockedCells="1"/>
  <mergeCells count="36">
    <mergeCell ref="C8:C9"/>
    <mergeCell ref="N24:N25"/>
    <mergeCell ref="C27:C28"/>
    <mergeCell ref="C24:C25"/>
    <mergeCell ref="D24:D25"/>
    <mergeCell ref="E24:F25"/>
    <mergeCell ref="G24:H25"/>
    <mergeCell ref="I24:J25"/>
    <mergeCell ref="K24:L25"/>
    <mergeCell ref="D23:H23"/>
    <mergeCell ref="I23:M23"/>
    <mergeCell ref="D8:D9"/>
    <mergeCell ref="D27:D28"/>
    <mergeCell ref="A35:A40"/>
    <mergeCell ref="B35:B37"/>
    <mergeCell ref="B38:B40"/>
    <mergeCell ref="A10:A15"/>
    <mergeCell ref="A16:A21"/>
    <mergeCell ref="A29:A34"/>
    <mergeCell ref="B29:B31"/>
    <mergeCell ref="B32:B34"/>
    <mergeCell ref="B10:B12"/>
    <mergeCell ref="B13:B15"/>
    <mergeCell ref="B16:B18"/>
    <mergeCell ref="B19:B21"/>
    <mergeCell ref="K5:L6"/>
    <mergeCell ref="A2:H2"/>
    <mergeCell ref="I2:N2"/>
    <mergeCell ref="D4:H4"/>
    <mergeCell ref="I4:M4"/>
    <mergeCell ref="C5:C6"/>
    <mergeCell ref="D5:D6"/>
    <mergeCell ref="E5:F6"/>
    <mergeCell ref="N5:N6"/>
    <mergeCell ref="G5:H6"/>
    <mergeCell ref="I5:J6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view="pageBreakPreview" zoomScale="85" zoomScaleNormal="120" zoomScaleSheetLayoutView="85" workbookViewId="0">
      <pane xSplit="1" ySplit="7" topLeftCell="B8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8.125" style="54" customWidth="1"/>
    <col min="2" max="4" width="7.875" style="18" customWidth="1"/>
    <col min="5" max="5" width="9.625" style="18" customWidth="1"/>
    <col min="6" max="12" width="7.875" style="18" customWidth="1"/>
    <col min="13" max="13" width="8.125" style="18" customWidth="1"/>
    <col min="14" max="14" width="11.625" style="18" customWidth="1"/>
    <col min="15" max="15" width="9.625" style="18" customWidth="1"/>
    <col min="16" max="16" width="8.125" style="18" customWidth="1"/>
    <col min="17" max="17" width="6.125" style="18" customWidth="1"/>
    <col min="18" max="16384" width="10.625" style="22"/>
  </cols>
  <sheetData>
    <row r="1" spans="1:17" s="54" customFormat="1" ht="18" customHeight="1" x14ac:dyDescent="0.25">
      <c r="A1" s="35" t="s">
        <v>399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35"/>
      <c r="O1" s="53"/>
      <c r="P1" s="53"/>
      <c r="Q1" s="15" t="s">
        <v>0</v>
      </c>
    </row>
    <row r="2" spans="1:17" s="493" customFormat="1" ht="24.95" customHeight="1" x14ac:dyDescent="0.25">
      <c r="A2" s="693" t="s">
        <v>779</v>
      </c>
      <c r="B2" s="693"/>
      <c r="C2" s="693"/>
      <c r="D2" s="693"/>
      <c r="E2" s="693"/>
      <c r="F2" s="693"/>
      <c r="G2" s="693"/>
      <c r="H2" s="693"/>
      <c r="I2" s="693" t="s">
        <v>10</v>
      </c>
      <c r="J2" s="693"/>
      <c r="K2" s="693"/>
      <c r="L2" s="693"/>
      <c r="M2" s="693"/>
      <c r="N2" s="693"/>
      <c r="O2" s="693"/>
      <c r="P2" s="693"/>
      <c r="Q2" s="693"/>
    </row>
    <row r="3" spans="1:17" ht="15.95" customHeight="1" thickBot="1" x14ac:dyDescent="0.3">
      <c r="A3" s="55"/>
      <c r="B3" s="62"/>
      <c r="C3" s="62"/>
      <c r="D3" s="62"/>
      <c r="E3" s="62"/>
      <c r="F3" s="62"/>
      <c r="G3" s="62"/>
      <c r="H3" s="95" t="s">
        <v>401</v>
      </c>
      <c r="J3" s="62"/>
      <c r="K3" s="62"/>
      <c r="N3" s="95"/>
      <c r="O3" s="56"/>
      <c r="P3" s="56"/>
      <c r="Q3" s="16" t="s">
        <v>11</v>
      </c>
    </row>
    <row r="4" spans="1:17" ht="18.95" customHeight="1" x14ac:dyDescent="0.25">
      <c r="A4" s="679" t="s">
        <v>692</v>
      </c>
      <c r="B4" s="694" t="s">
        <v>171</v>
      </c>
      <c r="C4" s="682"/>
      <c r="D4" s="682"/>
      <c r="E4" s="682"/>
      <c r="F4" s="682"/>
      <c r="G4" s="682"/>
      <c r="H4" s="682"/>
      <c r="I4" s="682" t="s">
        <v>12</v>
      </c>
      <c r="J4" s="682"/>
      <c r="K4" s="682"/>
      <c r="L4" s="682"/>
      <c r="M4" s="682"/>
      <c r="N4" s="682"/>
      <c r="O4" s="682"/>
      <c r="P4" s="682"/>
      <c r="Q4" s="683"/>
    </row>
    <row r="5" spans="1:17" ht="18.95" customHeight="1" x14ac:dyDescent="0.25">
      <c r="A5" s="680"/>
      <c r="B5" s="695" t="s">
        <v>156</v>
      </c>
      <c r="C5" s="688"/>
      <c r="D5" s="689"/>
      <c r="E5" s="106" t="s">
        <v>157</v>
      </c>
      <c r="F5" s="692" t="s">
        <v>172</v>
      </c>
      <c r="G5" s="688"/>
      <c r="H5" s="688"/>
      <c r="J5" s="124"/>
      <c r="K5" s="124" t="s">
        <v>13</v>
      </c>
      <c r="L5" s="124"/>
      <c r="M5" s="125"/>
      <c r="N5" s="126" t="s">
        <v>173</v>
      </c>
      <c r="O5" s="126" t="s">
        <v>158</v>
      </c>
      <c r="P5" s="106" t="s">
        <v>159</v>
      </c>
      <c r="Q5" s="106" t="s">
        <v>160</v>
      </c>
    </row>
    <row r="6" spans="1:17" ht="18.95" customHeight="1" x14ac:dyDescent="0.25">
      <c r="A6" s="690" t="s">
        <v>14</v>
      </c>
      <c r="B6" s="549" t="s">
        <v>161</v>
      </c>
      <c r="C6" s="127" t="s">
        <v>162</v>
      </c>
      <c r="D6" s="127" t="s">
        <v>163</v>
      </c>
      <c r="E6" s="596"/>
      <c r="F6" s="128" t="s">
        <v>164</v>
      </c>
      <c r="G6" s="127" t="s">
        <v>165</v>
      </c>
      <c r="H6" s="128" t="s">
        <v>166</v>
      </c>
      <c r="I6" s="127" t="s">
        <v>167</v>
      </c>
      <c r="J6" s="127" t="s">
        <v>168</v>
      </c>
      <c r="K6" s="127" t="s">
        <v>169</v>
      </c>
      <c r="L6" s="127" t="s">
        <v>170</v>
      </c>
      <c r="M6" s="127" t="s">
        <v>777</v>
      </c>
      <c r="N6" s="604"/>
      <c r="O6" s="602"/>
      <c r="P6" s="106"/>
      <c r="Q6" s="106"/>
    </row>
    <row r="7" spans="1:17" s="674" customFormat="1" ht="31.5" customHeight="1" thickBot="1" x14ac:dyDescent="0.3">
      <c r="A7" s="691"/>
      <c r="B7" s="129" t="s">
        <v>15</v>
      </c>
      <c r="C7" s="130" t="s">
        <v>16</v>
      </c>
      <c r="D7" s="130" t="s">
        <v>17</v>
      </c>
      <c r="E7" s="605" t="s">
        <v>124</v>
      </c>
      <c r="F7" s="603" t="s">
        <v>18</v>
      </c>
      <c r="G7" s="131" t="s">
        <v>693</v>
      </c>
      <c r="H7" s="603" t="s">
        <v>694</v>
      </c>
      <c r="I7" s="131" t="s">
        <v>695</v>
      </c>
      <c r="J7" s="131" t="s">
        <v>696</v>
      </c>
      <c r="K7" s="131" t="s">
        <v>19</v>
      </c>
      <c r="L7" s="131" t="s">
        <v>20</v>
      </c>
      <c r="M7" s="131" t="s">
        <v>21</v>
      </c>
      <c r="N7" s="603" t="s">
        <v>697</v>
      </c>
      <c r="O7" s="603" t="s">
        <v>125</v>
      </c>
      <c r="P7" s="131" t="s">
        <v>22</v>
      </c>
      <c r="Q7" s="131" t="s">
        <v>21</v>
      </c>
    </row>
    <row r="8" spans="1:17" ht="18.75" customHeight="1" x14ac:dyDescent="0.25">
      <c r="A8" s="610" t="s">
        <v>580</v>
      </c>
      <c r="B8" s="71">
        <v>126054</v>
      </c>
      <c r="C8" s="72" t="s">
        <v>23</v>
      </c>
      <c r="D8" s="72" t="s">
        <v>23</v>
      </c>
      <c r="E8" s="72">
        <v>3300</v>
      </c>
      <c r="F8" s="72" t="s">
        <v>23</v>
      </c>
      <c r="G8" s="72">
        <v>9454</v>
      </c>
      <c r="H8" s="72" t="s">
        <v>23</v>
      </c>
      <c r="I8" s="72" t="s">
        <v>23</v>
      </c>
      <c r="J8" s="72">
        <v>1879</v>
      </c>
      <c r="K8" s="20" t="s">
        <v>24</v>
      </c>
      <c r="L8" s="72">
        <v>689</v>
      </c>
      <c r="M8" s="20" t="s">
        <v>24</v>
      </c>
      <c r="N8" s="72">
        <v>49709</v>
      </c>
      <c r="O8" s="72">
        <v>58464</v>
      </c>
      <c r="P8" s="72">
        <v>2550</v>
      </c>
      <c r="Q8" s="72">
        <v>9</v>
      </c>
    </row>
    <row r="9" spans="1:17" ht="18.75" customHeight="1" x14ac:dyDescent="0.25">
      <c r="A9" s="610" t="s">
        <v>581</v>
      </c>
      <c r="B9" s="71">
        <v>102147</v>
      </c>
      <c r="C9" s="72">
        <v>46227</v>
      </c>
      <c r="D9" s="72">
        <v>55920</v>
      </c>
      <c r="E9" s="72">
        <v>3345</v>
      </c>
      <c r="F9" s="72" t="s">
        <v>23</v>
      </c>
      <c r="G9" s="72">
        <v>8475</v>
      </c>
      <c r="H9" s="72" t="s">
        <v>23</v>
      </c>
      <c r="I9" s="72" t="s">
        <v>23</v>
      </c>
      <c r="J9" s="72">
        <v>1446</v>
      </c>
      <c r="K9" s="20" t="s">
        <v>24</v>
      </c>
      <c r="L9" s="72">
        <v>427</v>
      </c>
      <c r="M9" s="20" t="s">
        <v>24</v>
      </c>
      <c r="N9" s="72">
        <v>39620</v>
      </c>
      <c r="O9" s="72">
        <v>46039</v>
      </c>
      <c r="P9" s="72">
        <v>2785</v>
      </c>
      <c r="Q9" s="72">
        <v>10</v>
      </c>
    </row>
    <row r="10" spans="1:17" ht="18.75" customHeight="1" x14ac:dyDescent="0.25">
      <c r="A10" s="610" t="s">
        <v>582</v>
      </c>
      <c r="B10" s="71">
        <v>106317</v>
      </c>
      <c r="C10" s="72">
        <v>48204</v>
      </c>
      <c r="D10" s="72">
        <v>58113</v>
      </c>
      <c r="E10" s="72">
        <v>3030</v>
      </c>
      <c r="F10" s="72" t="s">
        <v>23</v>
      </c>
      <c r="G10" s="72">
        <v>8291</v>
      </c>
      <c r="H10" s="72" t="s">
        <v>23</v>
      </c>
      <c r="I10" s="72" t="s">
        <v>23</v>
      </c>
      <c r="J10" s="72">
        <v>1424</v>
      </c>
      <c r="K10" s="20" t="s">
        <v>24</v>
      </c>
      <c r="L10" s="72">
        <v>515</v>
      </c>
      <c r="M10" s="20" t="s">
        <v>24</v>
      </c>
      <c r="N10" s="72">
        <v>41467</v>
      </c>
      <c r="O10" s="72">
        <v>49136</v>
      </c>
      <c r="P10" s="72">
        <v>2451</v>
      </c>
      <c r="Q10" s="72">
        <v>3</v>
      </c>
    </row>
    <row r="11" spans="1:17" ht="18.75" customHeight="1" x14ac:dyDescent="0.25">
      <c r="A11" s="610" t="s">
        <v>583</v>
      </c>
      <c r="B11" s="71">
        <v>103947</v>
      </c>
      <c r="C11" s="73">
        <v>46574</v>
      </c>
      <c r="D11" s="73">
        <v>57373</v>
      </c>
      <c r="E11" s="72">
        <v>3220</v>
      </c>
      <c r="F11" s="72" t="s">
        <v>23</v>
      </c>
      <c r="G11" s="72">
        <v>7678</v>
      </c>
      <c r="H11" s="72" t="s">
        <v>23</v>
      </c>
      <c r="I11" s="72" t="s">
        <v>23</v>
      </c>
      <c r="J11" s="72">
        <v>1354</v>
      </c>
      <c r="K11" s="20" t="s">
        <v>24</v>
      </c>
      <c r="L11" s="72">
        <v>423</v>
      </c>
      <c r="M11" s="20" t="s">
        <v>24</v>
      </c>
      <c r="N11" s="72">
        <v>38088</v>
      </c>
      <c r="O11" s="72">
        <v>47943</v>
      </c>
      <c r="P11" s="72">
        <v>5236</v>
      </c>
      <c r="Q11" s="72">
        <v>5</v>
      </c>
    </row>
    <row r="12" spans="1:17" ht="18.75" customHeight="1" x14ac:dyDescent="0.25">
      <c r="A12" s="610" t="s">
        <v>584</v>
      </c>
      <c r="B12" s="71">
        <v>134191</v>
      </c>
      <c r="C12" s="73">
        <v>61273</v>
      </c>
      <c r="D12" s="73">
        <v>72918</v>
      </c>
      <c r="E12" s="72">
        <v>3010</v>
      </c>
      <c r="F12" s="72" t="s">
        <v>23</v>
      </c>
      <c r="G12" s="72">
        <v>10154</v>
      </c>
      <c r="H12" s="72" t="s">
        <v>23</v>
      </c>
      <c r="I12" s="72" t="s">
        <v>23</v>
      </c>
      <c r="J12" s="72">
        <v>2391</v>
      </c>
      <c r="K12" s="20" t="s">
        <v>24</v>
      </c>
      <c r="L12" s="72">
        <v>555</v>
      </c>
      <c r="M12" s="20" t="s">
        <v>24</v>
      </c>
      <c r="N12" s="72">
        <v>65847</v>
      </c>
      <c r="O12" s="72">
        <v>48874</v>
      </c>
      <c r="P12" s="72">
        <v>3349</v>
      </c>
      <c r="Q12" s="72">
        <v>11</v>
      </c>
    </row>
    <row r="13" spans="1:17" ht="18.75" customHeight="1" x14ac:dyDescent="0.25">
      <c r="A13" s="610" t="s">
        <v>585</v>
      </c>
      <c r="B13" s="71">
        <v>99132</v>
      </c>
      <c r="C13" s="73">
        <v>44535</v>
      </c>
      <c r="D13" s="73">
        <v>54597</v>
      </c>
      <c r="E13" s="72">
        <v>3023</v>
      </c>
      <c r="F13" s="72">
        <v>16507</v>
      </c>
      <c r="G13" s="72">
        <v>6883</v>
      </c>
      <c r="H13" s="72">
        <v>2663</v>
      </c>
      <c r="I13" s="72">
        <v>1653</v>
      </c>
      <c r="J13" s="72">
        <v>2549</v>
      </c>
      <c r="K13" s="20" t="s">
        <v>24</v>
      </c>
      <c r="L13" s="72">
        <v>448</v>
      </c>
      <c r="M13" s="20" t="s">
        <v>24</v>
      </c>
      <c r="N13" s="72">
        <v>16225</v>
      </c>
      <c r="O13" s="72">
        <v>46493</v>
      </c>
      <c r="P13" s="72">
        <v>2680</v>
      </c>
      <c r="Q13" s="72">
        <v>8</v>
      </c>
    </row>
    <row r="14" spans="1:17" ht="18.75" customHeight="1" x14ac:dyDescent="0.25">
      <c r="A14" s="610" t="s">
        <v>586</v>
      </c>
      <c r="B14" s="71">
        <v>102780</v>
      </c>
      <c r="C14" s="73">
        <v>47027</v>
      </c>
      <c r="D14" s="73">
        <v>55753</v>
      </c>
      <c r="E14" s="72">
        <v>3005</v>
      </c>
      <c r="F14" s="72">
        <v>17778</v>
      </c>
      <c r="G14" s="72">
        <v>7354</v>
      </c>
      <c r="H14" s="72">
        <v>2832</v>
      </c>
      <c r="I14" s="72">
        <v>1637</v>
      </c>
      <c r="J14" s="72">
        <v>2703</v>
      </c>
      <c r="K14" s="20" t="s">
        <v>24</v>
      </c>
      <c r="L14" s="72">
        <v>454</v>
      </c>
      <c r="M14" s="20" t="s">
        <v>24</v>
      </c>
      <c r="N14" s="72">
        <v>16273</v>
      </c>
      <c r="O14" s="72">
        <v>48225</v>
      </c>
      <c r="P14" s="72">
        <v>2473</v>
      </c>
      <c r="Q14" s="72">
        <v>6</v>
      </c>
    </row>
    <row r="15" spans="1:17" ht="18.75" customHeight="1" x14ac:dyDescent="0.25">
      <c r="A15" s="610" t="s">
        <v>587</v>
      </c>
      <c r="B15" s="71">
        <v>104227</v>
      </c>
      <c r="C15" s="73">
        <v>47800</v>
      </c>
      <c r="D15" s="73">
        <v>56427</v>
      </c>
      <c r="E15" s="72">
        <v>2892</v>
      </c>
      <c r="F15" s="72">
        <v>17706</v>
      </c>
      <c r="G15" s="72">
        <v>7417</v>
      </c>
      <c r="H15" s="72">
        <v>2813</v>
      </c>
      <c r="I15" s="72">
        <v>1669</v>
      </c>
      <c r="J15" s="72">
        <v>2528</v>
      </c>
      <c r="K15" s="20" t="s">
        <v>24</v>
      </c>
      <c r="L15" s="72">
        <v>530</v>
      </c>
      <c r="M15" s="20" t="s">
        <v>24</v>
      </c>
      <c r="N15" s="72">
        <v>15632</v>
      </c>
      <c r="O15" s="72">
        <v>50588</v>
      </c>
      <c r="P15" s="72">
        <v>2434</v>
      </c>
      <c r="Q15" s="72">
        <v>18</v>
      </c>
    </row>
    <row r="16" spans="1:17" ht="18.75" customHeight="1" x14ac:dyDescent="0.25">
      <c r="A16" s="610" t="s">
        <v>588</v>
      </c>
      <c r="B16" s="71">
        <v>103332</v>
      </c>
      <c r="C16" s="73">
        <v>47491</v>
      </c>
      <c r="D16" s="73">
        <v>55841</v>
      </c>
      <c r="E16" s="72">
        <v>2844</v>
      </c>
      <c r="F16" s="72">
        <v>17947</v>
      </c>
      <c r="G16" s="72">
        <v>7527</v>
      </c>
      <c r="H16" s="72">
        <v>2703</v>
      </c>
      <c r="I16" s="72">
        <v>1473</v>
      </c>
      <c r="J16" s="72">
        <v>2526</v>
      </c>
      <c r="K16" s="20" t="s">
        <v>24</v>
      </c>
      <c r="L16" s="72">
        <v>692</v>
      </c>
      <c r="M16" s="72">
        <v>3</v>
      </c>
      <c r="N16" s="72">
        <v>15611</v>
      </c>
      <c r="O16" s="72">
        <v>49784</v>
      </c>
      <c r="P16" s="72">
        <v>2128</v>
      </c>
      <c r="Q16" s="72">
        <v>94</v>
      </c>
    </row>
    <row r="17" spans="1:17" ht="18.75" customHeight="1" x14ac:dyDescent="0.25">
      <c r="A17" s="610" t="s">
        <v>778</v>
      </c>
      <c r="B17" s="21">
        <f>SUM(B18:B30)</f>
        <v>117542</v>
      </c>
      <c r="C17" s="132">
        <v>52930</v>
      </c>
      <c r="D17" s="132">
        <v>64612</v>
      </c>
      <c r="E17" s="20">
        <v>2772</v>
      </c>
      <c r="F17" s="20">
        <v>24899</v>
      </c>
      <c r="G17" s="20">
        <v>9255</v>
      </c>
      <c r="H17" s="20">
        <v>4148</v>
      </c>
      <c r="I17" s="20">
        <v>2385</v>
      </c>
      <c r="J17" s="20">
        <v>3394</v>
      </c>
      <c r="K17" s="20">
        <v>22786</v>
      </c>
      <c r="L17" s="20">
        <v>1000</v>
      </c>
      <c r="M17" s="20">
        <v>0</v>
      </c>
      <c r="N17" s="20">
        <v>0</v>
      </c>
      <c r="O17" s="20">
        <v>44966</v>
      </c>
      <c r="P17" s="20">
        <v>1931</v>
      </c>
      <c r="Q17" s="20">
        <v>6</v>
      </c>
    </row>
    <row r="18" spans="1:17" ht="18.75" customHeight="1" x14ac:dyDescent="0.25">
      <c r="A18" s="117" t="s">
        <v>780</v>
      </c>
      <c r="B18" s="21">
        <v>23514</v>
      </c>
      <c r="C18" s="133">
        <v>10500</v>
      </c>
      <c r="D18" s="133">
        <v>13014</v>
      </c>
      <c r="E18" s="20">
        <v>723</v>
      </c>
      <c r="F18" s="20">
        <v>5789</v>
      </c>
      <c r="G18" s="20">
        <v>2456</v>
      </c>
      <c r="H18" s="20">
        <v>837</v>
      </c>
      <c r="I18" s="20">
        <v>528</v>
      </c>
      <c r="J18" s="20">
        <v>789</v>
      </c>
      <c r="K18" s="20">
        <v>4126</v>
      </c>
      <c r="L18" s="20">
        <v>193</v>
      </c>
      <c r="M18" s="20">
        <v>0</v>
      </c>
      <c r="N18" s="20">
        <v>0</v>
      </c>
      <c r="O18" s="20">
        <v>7641</v>
      </c>
      <c r="P18" s="20">
        <v>430</v>
      </c>
      <c r="Q18" s="20">
        <v>2</v>
      </c>
    </row>
    <row r="19" spans="1:17" ht="18.75" customHeight="1" x14ac:dyDescent="0.25">
      <c r="A19" s="117" t="s">
        <v>270</v>
      </c>
      <c r="B19" s="21">
        <v>20504</v>
      </c>
      <c r="C19" s="133">
        <v>9165</v>
      </c>
      <c r="D19" s="133">
        <v>11339</v>
      </c>
      <c r="E19" s="20">
        <v>532</v>
      </c>
      <c r="F19" s="20">
        <v>3191</v>
      </c>
      <c r="G19" s="20">
        <v>1543</v>
      </c>
      <c r="H19" s="20">
        <v>840</v>
      </c>
      <c r="I19" s="20">
        <v>473</v>
      </c>
      <c r="J19" s="20">
        <v>619</v>
      </c>
      <c r="K19" s="20">
        <v>4214</v>
      </c>
      <c r="L19" s="20">
        <v>247</v>
      </c>
      <c r="M19" s="20">
        <v>0</v>
      </c>
      <c r="N19" s="20">
        <v>0</v>
      </c>
      <c r="O19" s="20">
        <v>8465</v>
      </c>
      <c r="P19" s="20">
        <v>380</v>
      </c>
      <c r="Q19" s="20">
        <v>0</v>
      </c>
    </row>
    <row r="20" spans="1:17" ht="18.75" customHeight="1" x14ac:dyDescent="0.25">
      <c r="A20" s="117" t="s">
        <v>271</v>
      </c>
      <c r="B20" s="21">
        <v>4542</v>
      </c>
      <c r="C20" s="133">
        <v>2056</v>
      </c>
      <c r="D20" s="133">
        <v>2486</v>
      </c>
      <c r="E20" s="20">
        <v>83</v>
      </c>
      <c r="F20" s="20">
        <v>1122</v>
      </c>
      <c r="G20" s="20">
        <v>261</v>
      </c>
      <c r="H20" s="20">
        <v>131</v>
      </c>
      <c r="I20" s="20">
        <v>67</v>
      </c>
      <c r="J20" s="20">
        <v>116</v>
      </c>
      <c r="K20" s="20">
        <v>772</v>
      </c>
      <c r="L20" s="20">
        <v>56</v>
      </c>
      <c r="M20" s="20">
        <v>0</v>
      </c>
      <c r="N20" s="20">
        <v>0</v>
      </c>
      <c r="O20" s="20">
        <v>1861</v>
      </c>
      <c r="P20" s="20">
        <v>72</v>
      </c>
      <c r="Q20" s="20">
        <v>1</v>
      </c>
    </row>
    <row r="21" spans="1:17" ht="18.75" customHeight="1" x14ac:dyDescent="0.25">
      <c r="A21" s="117" t="s">
        <v>781</v>
      </c>
      <c r="B21" s="21">
        <v>8372</v>
      </c>
      <c r="C21" s="133">
        <v>3768</v>
      </c>
      <c r="D21" s="133">
        <v>4604</v>
      </c>
      <c r="E21" s="20">
        <v>172</v>
      </c>
      <c r="F21" s="20">
        <v>1284</v>
      </c>
      <c r="G21" s="20">
        <v>540</v>
      </c>
      <c r="H21" s="20">
        <v>366</v>
      </c>
      <c r="I21" s="20">
        <v>151</v>
      </c>
      <c r="J21" s="20">
        <v>209</v>
      </c>
      <c r="K21" s="20">
        <v>2469</v>
      </c>
      <c r="L21" s="20">
        <v>55</v>
      </c>
      <c r="M21" s="20">
        <v>0</v>
      </c>
      <c r="N21" s="20">
        <v>0</v>
      </c>
      <c r="O21" s="20">
        <v>2991</v>
      </c>
      <c r="P21" s="20">
        <v>135</v>
      </c>
      <c r="Q21" s="20">
        <v>0</v>
      </c>
    </row>
    <row r="22" spans="1:17" ht="18.75" customHeight="1" x14ac:dyDescent="0.25">
      <c r="A22" s="117" t="s">
        <v>273</v>
      </c>
      <c r="B22" s="21">
        <v>8974</v>
      </c>
      <c r="C22" s="133">
        <v>3987</v>
      </c>
      <c r="D22" s="133">
        <v>4987</v>
      </c>
      <c r="E22" s="20">
        <v>256</v>
      </c>
      <c r="F22" s="20">
        <v>1729</v>
      </c>
      <c r="G22" s="20">
        <v>1208</v>
      </c>
      <c r="H22" s="20">
        <v>325</v>
      </c>
      <c r="I22" s="20">
        <v>201</v>
      </c>
      <c r="J22" s="20">
        <v>322</v>
      </c>
      <c r="K22" s="20">
        <v>1694</v>
      </c>
      <c r="L22" s="20">
        <v>73</v>
      </c>
      <c r="M22" s="20">
        <v>0</v>
      </c>
      <c r="N22" s="20">
        <v>0</v>
      </c>
      <c r="O22" s="20">
        <v>2995</v>
      </c>
      <c r="P22" s="20">
        <v>170</v>
      </c>
      <c r="Q22" s="20">
        <v>1</v>
      </c>
    </row>
    <row r="23" spans="1:17" ht="18.75" customHeight="1" x14ac:dyDescent="0.25">
      <c r="A23" s="117" t="s">
        <v>274</v>
      </c>
      <c r="B23" s="21">
        <v>3999</v>
      </c>
      <c r="C23" s="133">
        <v>1843</v>
      </c>
      <c r="D23" s="133">
        <v>2156</v>
      </c>
      <c r="E23" s="20">
        <v>65</v>
      </c>
      <c r="F23" s="20">
        <v>760</v>
      </c>
      <c r="G23" s="20">
        <v>267</v>
      </c>
      <c r="H23" s="20">
        <v>112</v>
      </c>
      <c r="I23" s="20">
        <v>98</v>
      </c>
      <c r="J23" s="20">
        <v>102</v>
      </c>
      <c r="K23" s="20">
        <v>664</v>
      </c>
      <c r="L23" s="20">
        <v>14</v>
      </c>
      <c r="M23" s="20">
        <v>0</v>
      </c>
      <c r="N23" s="20">
        <v>0</v>
      </c>
      <c r="O23" s="20">
        <v>1836</v>
      </c>
      <c r="P23" s="20">
        <v>81</v>
      </c>
      <c r="Q23" s="20">
        <v>0</v>
      </c>
    </row>
    <row r="24" spans="1:17" ht="18.75" customHeight="1" x14ac:dyDescent="0.25">
      <c r="A24" s="117" t="s">
        <v>275</v>
      </c>
      <c r="B24" s="21">
        <v>9879</v>
      </c>
      <c r="C24" s="133">
        <v>4605</v>
      </c>
      <c r="D24" s="133">
        <v>5274</v>
      </c>
      <c r="E24" s="20">
        <v>257</v>
      </c>
      <c r="F24" s="20">
        <v>3973</v>
      </c>
      <c r="G24" s="20">
        <v>907</v>
      </c>
      <c r="H24" s="20">
        <v>305</v>
      </c>
      <c r="I24" s="20">
        <v>185</v>
      </c>
      <c r="J24" s="20">
        <v>233</v>
      </c>
      <c r="K24" s="20">
        <v>1653</v>
      </c>
      <c r="L24" s="20">
        <v>40</v>
      </c>
      <c r="M24" s="20">
        <v>0</v>
      </c>
      <c r="N24" s="20">
        <v>0</v>
      </c>
      <c r="O24" s="20">
        <v>2175</v>
      </c>
      <c r="P24" s="20">
        <v>150</v>
      </c>
      <c r="Q24" s="20">
        <v>1</v>
      </c>
    </row>
    <row r="25" spans="1:17" ht="18.75" customHeight="1" x14ac:dyDescent="0.25">
      <c r="A25" s="117" t="s">
        <v>276</v>
      </c>
      <c r="B25" s="21">
        <v>12708</v>
      </c>
      <c r="C25" s="133">
        <v>5804</v>
      </c>
      <c r="D25" s="133">
        <v>6904</v>
      </c>
      <c r="E25" s="20">
        <v>219</v>
      </c>
      <c r="F25" s="20">
        <v>3339</v>
      </c>
      <c r="G25" s="20">
        <v>722</v>
      </c>
      <c r="H25" s="20">
        <v>383</v>
      </c>
      <c r="I25" s="20">
        <v>219</v>
      </c>
      <c r="J25" s="20">
        <v>283</v>
      </c>
      <c r="K25" s="20">
        <v>1922</v>
      </c>
      <c r="L25" s="20">
        <v>166</v>
      </c>
      <c r="M25" s="20">
        <v>0</v>
      </c>
      <c r="N25" s="20">
        <v>0</v>
      </c>
      <c r="O25" s="20">
        <v>5302</v>
      </c>
      <c r="P25" s="20">
        <v>153</v>
      </c>
      <c r="Q25" s="20">
        <v>0</v>
      </c>
    </row>
    <row r="26" spans="1:17" ht="18.75" customHeight="1" x14ac:dyDescent="0.25">
      <c r="A26" s="117" t="s">
        <v>277</v>
      </c>
      <c r="B26" s="21">
        <v>6022</v>
      </c>
      <c r="C26" s="133">
        <v>2684</v>
      </c>
      <c r="D26" s="133">
        <v>3338</v>
      </c>
      <c r="E26" s="20">
        <v>148</v>
      </c>
      <c r="F26" s="20">
        <v>1196</v>
      </c>
      <c r="G26" s="20">
        <v>440</v>
      </c>
      <c r="H26" s="20">
        <v>236</v>
      </c>
      <c r="I26" s="20">
        <v>126</v>
      </c>
      <c r="J26" s="20">
        <v>197</v>
      </c>
      <c r="K26" s="20">
        <v>1528</v>
      </c>
      <c r="L26" s="20">
        <v>45</v>
      </c>
      <c r="M26" s="20">
        <v>0</v>
      </c>
      <c r="N26" s="20">
        <v>0</v>
      </c>
      <c r="O26" s="20">
        <v>2000</v>
      </c>
      <c r="P26" s="20">
        <v>106</v>
      </c>
      <c r="Q26" s="74">
        <v>0</v>
      </c>
    </row>
    <row r="27" spans="1:17" ht="18.75" customHeight="1" x14ac:dyDescent="0.25">
      <c r="A27" s="117" t="s">
        <v>278</v>
      </c>
      <c r="B27" s="21">
        <v>13235</v>
      </c>
      <c r="C27" s="133">
        <v>5895</v>
      </c>
      <c r="D27" s="133">
        <v>7340</v>
      </c>
      <c r="E27" s="20">
        <v>231</v>
      </c>
      <c r="F27" s="20">
        <v>1757</v>
      </c>
      <c r="G27" s="20">
        <v>695</v>
      </c>
      <c r="H27" s="20">
        <v>449</v>
      </c>
      <c r="I27" s="20">
        <v>235</v>
      </c>
      <c r="J27" s="20">
        <v>374</v>
      </c>
      <c r="K27" s="20">
        <v>2695</v>
      </c>
      <c r="L27" s="20">
        <v>90</v>
      </c>
      <c r="M27" s="20">
        <v>0</v>
      </c>
      <c r="N27" s="20">
        <v>0</v>
      </c>
      <c r="O27" s="20">
        <v>6542</v>
      </c>
      <c r="P27" s="20">
        <v>167</v>
      </c>
      <c r="Q27" s="20">
        <v>0</v>
      </c>
    </row>
    <row r="28" spans="1:17" ht="18.75" customHeight="1" x14ac:dyDescent="0.25">
      <c r="A28" s="117" t="s">
        <v>279</v>
      </c>
      <c r="B28" s="21">
        <v>1927</v>
      </c>
      <c r="C28" s="133">
        <v>855</v>
      </c>
      <c r="D28" s="133">
        <v>1072</v>
      </c>
      <c r="E28" s="20">
        <v>27</v>
      </c>
      <c r="F28" s="20">
        <v>243</v>
      </c>
      <c r="G28" s="20">
        <v>81</v>
      </c>
      <c r="H28" s="20">
        <v>59</v>
      </c>
      <c r="I28" s="20">
        <v>35</v>
      </c>
      <c r="J28" s="20">
        <v>40</v>
      </c>
      <c r="K28" s="20">
        <v>411</v>
      </c>
      <c r="L28" s="20">
        <v>7</v>
      </c>
      <c r="M28" s="20">
        <v>0</v>
      </c>
      <c r="N28" s="20">
        <v>0</v>
      </c>
      <c r="O28" s="20">
        <v>990</v>
      </c>
      <c r="P28" s="20">
        <v>34</v>
      </c>
      <c r="Q28" s="20">
        <v>0</v>
      </c>
    </row>
    <row r="29" spans="1:17" ht="18.75" customHeight="1" x14ac:dyDescent="0.25">
      <c r="A29" s="117" t="s">
        <v>280</v>
      </c>
      <c r="B29" s="21">
        <v>3306</v>
      </c>
      <c r="C29" s="133">
        <v>1519</v>
      </c>
      <c r="D29" s="133">
        <v>1787</v>
      </c>
      <c r="E29" s="20">
        <v>55</v>
      </c>
      <c r="F29" s="20">
        <v>473</v>
      </c>
      <c r="G29" s="20">
        <v>118</v>
      </c>
      <c r="H29" s="20">
        <v>86</v>
      </c>
      <c r="I29" s="20">
        <v>62</v>
      </c>
      <c r="J29" s="20">
        <v>101</v>
      </c>
      <c r="K29" s="20">
        <v>556</v>
      </c>
      <c r="L29" s="20">
        <v>12</v>
      </c>
      <c r="M29" s="20">
        <v>0</v>
      </c>
      <c r="N29" s="20">
        <v>0</v>
      </c>
      <c r="O29" s="20">
        <v>1793</v>
      </c>
      <c r="P29" s="20">
        <v>49</v>
      </c>
      <c r="Q29" s="20">
        <v>1</v>
      </c>
    </row>
    <row r="30" spans="1:17" ht="18.75" customHeight="1" thickBot="1" x14ac:dyDescent="0.3">
      <c r="A30" s="118" t="s">
        <v>281</v>
      </c>
      <c r="B30" s="75">
        <v>560</v>
      </c>
      <c r="C30" s="134">
        <v>249</v>
      </c>
      <c r="D30" s="134">
        <v>311</v>
      </c>
      <c r="E30" s="75">
        <v>4</v>
      </c>
      <c r="F30" s="75">
        <v>43</v>
      </c>
      <c r="G30" s="75">
        <v>17</v>
      </c>
      <c r="H30" s="75">
        <v>19</v>
      </c>
      <c r="I30" s="75">
        <v>5</v>
      </c>
      <c r="J30" s="75">
        <v>9</v>
      </c>
      <c r="K30" s="75">
        <v>82</v>
      </c>
      <c r="L30" s="75">
        <v>2</v>
      </c>
      <c r="M30" s="75">
        <v>0</v>
      </c>
      <c r="N30" s="75">
        <v>0</v>
      </c>
      <c r="O30" s="75">
        <v>375</v>
      </c>
      <c r="P30" s="75">
        <v>4</v>
      </c>
      <c r="Q30" s="75">
        <v>0</v>
      </c>
    </row>
    <row r="31" spans="1:17" s="40" customFormat="1" ht="14.1" customHeight="1" x14ac:dyDescent="0.25">
      <c r="A31" s="135" t="s">
        <v>590</v>
      </c>
      <c r="B31" s="135"/>
      <c r="C31" s="135"/>
      <c r="D31" s="135"/>
      <c r="E31" s="135"/>
      <c r="F31" s="135"/>
      <c r="G31" s="135"/>
      <c r="H31" s="135"/>
      <c r="I31" s="135" t="s">
        <v>132</v>
      </c>
      <c r="J31" s="135"/>
      <c r="K31" s="135"/>
      <c r="L31" s="135"/>
      <c r="M31" s="135"/>
      <c r="N31" s="135"/>
      <c r="O31" s="136"/>
      <c r="P31" s="136"/>
      <c r="Q31" s="136"/>
    </row>
    <row r="32" spans="1:17" s="40" customFormat="1" ht="14.1" customHeight="1" x14ac:dyDescent="0.25">
      <c r="A32" s="135" t="s">
        <v>630</v>
      </c>
      <c r="B32" s="135"/>
      <c r="C32" s="135"/>
      <c r="D32" s="135"/>
      <c r="E32" s="135"/>
      <c r="F32" s="135"/>
      <c r="G32" s="135"/>
      <c r="H32" s="135"/>
      <c r="I32" s="135" t="s">
        <v>25</v>
      </c>
      <c r="J32" s="135"/>
      <c r="K32" s="135"/>
      <c r="L32" s="135"/>
      <c r="M32" s="135"/>
      <c r="N32" s="135"/>
      <c r="O32" s="136"/>
      <c r="P32" s="136"/>
      <c r="Q32" s="136"/>
    </row>
    <row r="33" spans="1:17" s="40" customFormat="1" ht="14.1" customHeight="1" x14ac:dyDescent="0.25">
      <c r="A33" s="135" t="s">
        <v>631</v>
      </c>
      <c r="B33" s="135"/>
      <c r="C33" s="135"/>
      <c r="D33" s="135"/>
      <c r="E33" s="135"/>
      <c r="F33" s="135"/>
      <c r="G33" s="135"/>
      <c r="H33" s="135"/>
      <c r="I33" s="40" t="s">
        <v>26</v>
      </c>
      <c r="J33" s="135"/>
      <c r="K33" s="135"/>
      <c r="L33" s="135"/>
      <c r="M33" s="135"/>
      <c r="N33" s="135"/>
      <c r="P33" s="136"/>
      <c r="Q33" s="136"/>
    </row>
    <row r="34" spans="1:17" s="40" customFormat="1" ht="14.1" customHeight="1" x14ac:dyDescent="0.25">
      <c r="A34" s="135" t="s">
        <v>632</v>
      </c>
      <c r="B34" s="136"/>
      <c r="C34" s="136"/>
      <c r="D34" s="136"/>
      <c r="E34" s="136"/>
      <c r="F34" s="136"/>
      <c r="G34" s="136"/>
      <c r="H34" s="136"/>
      <c r="I34" s="136" t="s">
        <v>27</v>
      </c>
      <c r="J34" s="136"/>
      <c r="K34" s="136"/>
      <c r="L34" s="136"/>
      <c r="M34" s="136"/>
      <c r="N34" s="136"/>
      <c r="O34" s="136"/>
      <c r="P34" s="136"/>
      <c r="Q34" s="136"/>
    </row>
    <row r="35" spans="1:17" s="40" customFormat="1" ht="14.1" customHeight="1" x14ac:dyDescent="0.25">
      <c r="A35" s="137"/>
      <c r="B35" s="136"/>
      <c r="C35" s="136"/>
      <c r="D35" s="136"/>
      <c r="E35" s="136"/>
      <c r="F35" s="136"/>
      <c r="G35" s="136"/>
      <c r="H35" s="136"/>
      <c r="I35" s="136" t="s">
        <v>28</v>
      </c>
      <c r="J35" s="136"/>
      <c r="K35" s="136"/>
      <c r="L35" s="136"/>
      <c r="M35" s="136"/>
      <c r="N35" s="136"/>
      <c r="O35" s="136"/>
      <c r="P35" s="136"/>
      <c r="Q35" s="136"/>
    </row>
  </sheetData>
  <sheetProtection selectLockedCells="1" selectUnlockedCells="1"/>
  <mergeCells count="8">
    <mergeCell ref="A6:A7"/>
    <mergeCell ref="F5:H5"/>
    <mergeCell ref="A2:H2"/>
    <mergeCell ref="I2:Q2"/>
    <mergeCell ref="A4:A5"/>
    <mergeCell ref="B4:H4"/>
    <mergeCell ref="I4:Q4"/>
    <mergeCell ref="B5:D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view="pageBreakPreview" zoomScale="85" zoomScaleNormal="120" zoomScaleSheetLayoutView="85" workbookViewId="0">
      <pane xSplit="1" ySplit="9" topLeftCell="B10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0" sqref="A1:XFD1048576"/>
    </sheetView>
  </sheetViews>
  <sheetFormatPr defaultRowHeight="13.5" x14ac:dyDescent="0.25"/>
  <cols>
    <col min="1" max="1" width="10.625" style="341" customWidth="1"/>
    <col min="2" max="2" width="6.625" style="341" customWidth="1"/>
    <col min="3" max="3" width="15.375" style="341" customWidth="1"/>
    <col min="4" max="7" width="10.625" style="340" customWidth="1"/>
    <col min="8" max="8" width="8.875" style="340" customWidth="1"/>
    <col min="9" max="9" width="9.125" style="340" customWidth="1"/>
    <col min="10" max="10" width="8.875" style="340" customWidth="1"/>
    <col min="11" max="11" width="9.125" style="340" customWidth="1"/>
    <col min="12" max="12" width="8.875" style="340" customWidth="1"/>
    <col min="13" max="13" width="9.125" style="340" customWidth="1"/>
    <col min="14" max="14" width="8.875" style="340" customWidth="1"/>
    <col min="15" max="15" width="11.125" style="340" customWidth="1"/>
    <col min="16" max="16" width="10.25" style="340" customWidth="1"/>
    <col min="17" max="17" width="10.125" style="340" customWidth="1"/>
    <col min="18" max="16384" width="9" style="340"/>
  </cols>
  <sheetData>
    <row r="1" spans="1:17" s="398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4"/>
      <c r="N1" s="53"/>
      <c r="O1" s="15" t="s">
        <v>0</v>
      </c>
      <c r="P1" s="420"/>
    </row>
    <row r="2" spans="1:17" s="495" customFormat="1" ht="35.1" customHeight="1" x14ac:dyDescent="0.25">
      <c r="A2" s="831" t="s">
        <v>601</v>
      </c>
      <c r="B2" s="831"/>
      <c r="C2" s="831"/>
      <c r="D2" s="831"/>
      <c r="E2" s="831"/>
      <c r="F2" s="831"/>
      <c r="G2" s="831"/>
      <c r="H2" s="831" t="s">
        <v>655</v>
      </c>
      <c r="I2" s="831"/>
      <c r="J2" s="831"/>
      <c r="K2" s="831"/>
      <c r="L2" s="831"/>
      <c r="M2" s="831"/>
      <c r="N2" s="831"/>
      <c r="O2" s="831"/>
      <c r="P2" s="498"/>
      <c r="Q2" s="498"/>
    </row>
    <row r="3" spans="1:17" s="341" customFormat="1" ht="15" customHeight="1" thickBot="1" x14ac:dyDescent="0.3">
      <c r="A3" s="397"/>
      <c r="B3" s="397"/>
      <c r="C3" s="396"/>
      <c r="D3" s="284"/>
      <c r="E3" s="395"/>
      <c r="F3" s="395"/>
      <c r="G3" s="395" t="s">
        <v>594</v>
      </c>
      <c r="H3" s="272"/>
      <c r="I3" s="272"/>
      <c r="J3" s="272"/>
      <c r="K3" s="272"/>
      <c r="L3" s="272"/>
      <c r="M3" s="272"/>
      <c r="N3" s="272"/>
      <c r="O3" s="95" t="s">
        <v>11</v>
      </c>
      <c r="P3" s="419"/>
    </row>
    <row r="4" spans="1:17" ht="15" customHeight="1" x14ac:dyDescent="0.25">
      <c r="A4" s="381"/>
      <c r="B4" s="380"/>
      <c r="C4" s="379"/>
      <c r="D4" s="378"/>
      <c r="E4" s="832" t="s">
        <v>498</v>
      </c>
      <c r="F4" s="833"/>
      <c r="G4" s="833"/>
      <c r="H4" s="834" t="s">
        <v>99</v>
      </c>
      <c r="I4" s="834"/>
      <c r="J4" s="834"/>
      <c r="K4" s="834"/>
      <c r="L4" s="834"/>
      <c r="M4" s="834"/>
      <c r="N4" s="834"/>
      <c r="O4" s="834"/>
      <c r="P4" s="418"/>
      <c r="Q4" s="418"/>
    </row>
    <row r="5" spans="1:17" ht="15" customHeight="1" x14ac:dyDescent="0.25">
      <c r="A5" s="884" t="s">
        <v>800</v>
      </c>
      <c r="B5" s="888" t="s">
        <v>799</v>
      </c>
      <c r="C5" s="836" t="s">
        <v>415</v>
      </c>
      <c r="D5" s="886" t="s">
        <v>797</v>
      </c>
      <c r="E5" s="887" t="s">
        <v>798</v>
      </c>
      <c r="F5" s="840" t="s">
        <v>497</v>
      </c>
      <c r="G5" s="841"/>
      <c r="H5" s="844" t="s">
        <v>496</v>
      </c>
      <c r="I5" s="841"/>
      <c r="J5" s="840" t="s">
        <v>495</v>
      </c>
      <c r="K5" s="841"/>
      <c r="L5" s="840" t="s">
        <v>494</v>
      </c>
      <c r="M5" s="841"/>
      <c r="N5" s="846" t="s">
        <v>493</v>
      </c>
      <c r="O5" s="847"/>
    </row>
    <row r="6" spans="1:17" ht="15" customHeight="1" x14ac:dyDescent="0.25">
      <c r="A6" s="885"/>
      <c r="B6" s="850"/>
      <c r="C6" s="836"/>
      <c r="D6" s="837"/>
      <c r="E6" s="839"/>
      <c r="F6" s="842"/>
      <c r="G6" s="843"/>
      <c r="H6" s="845"/>
      <c r="I6" s="843"/>
      <c r="J6" s="842"/>
      <c r="K6" s="843"/>
      <c r="L6" s="842"/>
      <c r="M6" s="843"/>
      <c r="N6" s="848"/>
      <c r="O6" s="849"/>
    </row>
    <row r="7" spans="1:17" ht="15" customHeight="1" x14ac:dyDescent="0.25">
      <c r="A7" s="551"/>
      <c r="B7" s="585"/>
      <c r="C7" s="586"/>
      <c r="D7" s="509"/>
      <c r="E7" s="554"/>
      <c r="F7" s="555" t="s">
        <v>490</v>
      </c>
      <c r="G7" s="555" t="s">
        <v>491</v>
      </c>
      <c r="H7" s="561" t="s">
        <v>490</v>
      </c>
      <c r="I7" s="555" t="s">
        <v>491</v>
      </c>
      <c r="J7" s="555" t="s">
        <v>490</v>
      </c>
      <c r="K7" s="555" t="s">
        <v>491</v>
      </c>
      <c r="L7" s="555" t="s">
        <v>490</v>
      </c>
      <c r="M7" s="555" t="s">
        <v>491</v>
      </c>
      <c r="N7" s="555" t="s">
        <v>490</v>
      </c>
      <c r="O7" s="555" t="s">
        <v>489</v>
      </c>
    </row>
    <row r="8" spans="1:17" ht="15" customHeight="1" x14ac:dyDescent="0.25">
      <c r="A8" s="551" t="s">
        <v>440</v>
      </c>
      <c r="B8" s="559" t="s">
        <v>65</v>
      </c>
      <c r="C8" s="560" t="s">
        <v>492</v>
      </c>
      <c r="D8" s="376" t="s">
        <v>66</v>
      </c>
      <c r="E8" s="376" t="s">
        <v>15</v>
      </c>
      <c r="F8" s="556" t="s">
        <v>102</v>
      </c>
      <c r="G8" s="556" t="s">
        <v>104</v>
      </c>
      <c r="H8" s="562" t="s">
        <v>102</v>
      </c>
      <c r="I8" s="556" t="s">
        <v>104</v>
      </c>
      <c r="J8" s="556" t="s">
        <v>102</v>
      </c>
      <c r="K8" s="556" t="s">
        <v>104</v>
      </c>
      <c r="L8" s="556" t="s">
        <v>102</v>
      </c>
      <c r="M8" s="556" t="s">
        <v>104</v>
      </c>
      <c r="N8" s="556" t="s">
        <v>102</v>
      </c>
      <c r="O8" s="839" t="s">
        <v>487</v>
      </c>
    </row>
    <row r="9" spans="1:17" ht="15" customHeight="1" thickBot="1" x14ac:dyDescent="0.3">
      <c r="A9" s="374"/>
      <c r="B9" s="584"/>
      <c r="C9" s="373" t="s">
        <v>488</v>
      </c>
      <c r="D9" s="510"/>
      <c r="E9" s="372"/>
      <c r="F9" s="370"/>
      <c r="G9" s="370"/>
      <c r="H9" s="371"/>
      <c r="I9" s="371"/>
      <c r="J9" s="371"/>
      <c r="K9" s="371"/>
      <c r="L9" s="371"/>
      <c r="M9" s="371"/>
      <c r="N9" s="370"/>
      <c r="O9" s="864"/>
    </row>
    <row r="10" spans="1:17" s="410" customFormat="1" ht="20.45" customHeight="1" x14ac:dyDescent="0.25">
      <c r="A10" s="883" t="s">
        <v>546</v>
      </c>
      <c r="B10" s="881" t="s">
        <v>408</v>
      </c>
      <c r="C10" s="413" t="s">
        <v>509</v>
      </c>
      <c r="D10" s="416">
        <v>21211</v>
      </c>
      <c r="E10" s="415">
        <v>21187</v>
      </c>
      <c r="F10" s="415">
        <v>2</v>
      </c>
      <c r="G10" s="415">
        <v>6</v>
      </c>
      <c r="H10" s="415">
        <v>65</v>
      </c>
      <c r="I10" s="415">
        <v>61</v>
      </c>
      <c r="J10" s="415">
        <v>875</v>
      </c>
      <c r="K10" s="415">
        <v>1239</v>
      </c>
      <c r="L10" s="415">
        <v>503</v>
      </c>
      <c r="M10" s="415">
        <v>262</v>
      </c>
      <c r="N10" s="415">
        <v>367</v>
      </c>
      <c r="O10" s="415">
        <v>88</v>
      </c>
    </row>
    <row r="11" spans="1:17" s="410" customFormat="1" ht="20.45" customHeight="1" x14ac:dyDescent="0.25">
      <c r="A11" s="879"/>
      <c r="B11" s="881"/>
      <c r="C11" s="413" t="s">
        <v>508</v>
      </c>
      <c r="D11" s="416">
        <v>12310</v>
      </c>
      <c r="E11" s="415">
        <v>12294</v>
      </c>
      <c r="F11" s="417">
        <v>1</v>
      </c>
      <c r="G11" s="417">
        <v>4</v>
      </c>
      <c r="H11" s="417">
        <v>27</v>
      </c>
      <c r="I11" s="417">
        <v>31</v>
      </c>
      <c r="J11" s="415">
        <v>476</v>
      </c>
      <c r="K11" s="415">
        <v>732</v>
      </c>
      <c r="L11" s="415">
        <v>267</v>
      </c>
      <c r="M11" s="415">
        <v>147</v>
      </c>
      <c r="N11" s="415">
        <v>194</v>
      </c>
      <c r="O11" s="415">
        <v>47</v>
      </c>
    </row>
    <row r="12" spans="1:17" s="410" customFormat="1" ht="20.45" customHeight="1" x14ac:dyDescent="0.25">
      <c r="A12" s="879"/>
      <c r="B12" s="881"/>
      <c r="C12" s="413" t="s">
        <v>547</v>
      </c>
      <c r="D12" s="416">
        <v>8901</v>
      </c>
      <c r="E12" s="415">
        <v>8893</v>
      </c>
      <c r="F12" s="415">
        <v>1</v>
      </c>
      <c r="G12" s="415">
        <v>2</v>
      </c>
      <c r="H12" s="415">
        <v>38</v>
      </c>
      <c r="I12" s="415">
        <v>30</v>
      </c>
      <c r="J12" s="415">
        <v>399</v>
      </c>
      <c r="K12" s="415">
        <v>507</v>
      </c>
      <c r="L12" s="415">
        <v>236</v>
      </c>
      <c r="M12" s="415">
        <v>115</v>
      </c>
      <c r="N12" s="415">
        <v>173</v>
      </c>
      <c r="O12" s="415">
        <v>41</v>
      </c>
    </row>
    <row r="13" spans="1:17" ht="20.45" customHeight="1" x14ac:dyDescent="0.25">
      <c r="A13" s="879"/>
      <c r="B13" s="881" t="s">
        <v>505</v>
      </c>
      <c r="C13" s="413" t="s">
        <v>509</v>
      </c>
      <c r="D13" s="416">
        <v>23990</v>
      </c>
      <c r="E13" s="415">
        <v>23890</v>
      </c>
      <c r="F13" s="415">
        <v>2</v>
      </c>
      <c r="G13" s="415">
        <v>2</v>
      </c>
      <c r="H13" s="415">
        <v>44</v>
      </c>
      <c r="I13" s="415">
        <v>52</v>
      </c>
      <c r="J13" s="415">
        <v>1112</v>
      </c>
      <c r="K13" s="415">
        <v>1232</v>
      </c>
      <c r="L13" s="415">
        <v>510</v>
      </c>
      <c r="M13" s="415">
        <v>232</v>
      </c>
      <c r="N13" s="415">
        <v>571</v>
      </c>
      <c r="O13" s="415">
        <v>86</v>
      </c>
      <c r="P13" s="410"/>
      <c r="Q13" s="410"/>
    </row>
    <row r="14" spans="1:17" ht="20.45" customHeight="1" x14ac:dyDescent="0.25">
      <c r="A14" s="879"/>
      <c r="B14" s="881"/>
      <c r="C14" s="413" t="s">
        <v>508</v>
      </c>
      <c r="D14" s="416">
        <v>12978</v>
      </c>
      <c r="E14" s="415">
        <v>12912</v>
      </c>
      <c r="F14" s="414">
        <v>1</v>
      </c>
      <c r="G14" s="414" t="s">
        <v>24</v>
      </c>
      <c r="H14" s="414">
        <v>17</v>
      </c>
      <c r="I14" s="414">
        <v>28</v>
      </c>
      <c r="J14" s="414">
        <v>584</v>
      </c>
      <c r="K14" s="414">
        <v>712</v>
      </c>
      <c r="L14" s="414">
        <v>291</v>
      </c>
      <c r="M14" s="414">
        <v>136</v>
      </c>
      <c r="N14" s="414">
        <v>273</v>
      </c>
      <c r="O14" s="414">
        <v>43</v>
      </c>
      <c r="P14" s="410"/>
      <c r="Q14" s="410"/>
    </row>
    <row r="15" spans="1:17" ht="20.45" customHeight="1" x14ac:dyDescent="0.25">
      <c r="A15" s="879"/>
      <c r="B15" s="881"/>
      <c r="C15" s="413" t="s">
        <v>547</v>
      </c>
      <c r="D15" s="416">
        <v>11012</v>
      </c>
      <c r="E15" s="415">
        <v>10978</v>
      </c>
      <c r="F15" s="415">
        <v>1</v>
      </c>
      <c r="G15" s="415">
        <v>2</v>
      </c>
      <c r="H15" s="414">
        <v>27</v>
      </c>
      <c r="I15" s="414">
        <v>24</v>
      </c>
      <c r="J15" s="414">
        <v>528</v>
      </c>
      <c r="K15" s="414">
        <v>520</v>
      </c>
      <c r="L15" s="414">
        <v>219</v>
      </c>
      <c r="M15" s="414">
        <v>96</v>
      </c>
      <c r="N15" s="414">
        <v>298</v>
      </c>
      <c r="O15" s="414">
        <v>43</v>
      </c>
      <c r="P15" s="410"/>
      <c r="Q15" s="410"/>
    </row>
    <row r="16" spans="1:17" ht="20.45" customHeight="1" x14ac:dyDescent="0.25">
      <c r="A16" s="879" t="s">
        <v>548</v>
      </c>
      <c r="B16" s="881" t="s">
        <v>408</v>
      </c>
      <c r="C16" s="413" t="s">
        <v>509</v>
      </c>
      <c r="D16" s="416">
        <v>22033</v>
      </c>
      <c r="E16" s="415">
        <v>22009</v>
      </c>
      <c r="F16" s="415">
        <v>3</v>
      </c>
      <c r="G16" s="415">
        <v>8</v>
      </c>
      <c r="H16" s="415">
        <v>86</v>
      </c>
      <c r="I16" s="415">
        <v>72</v>
      </c>
      <c r="J16" s="415">
        <v>1047</v>
      </c>
      <c r="K16" s="415">
        <v>1687</v>
      </c>
      <c r="L16" s="415">
        <v>537</v>
      </c>
      <c r="M16" s="415">
        <v>283</v>
      </c>
      <c r="N16" s="415">
        <v>365</v>
      </c>
      <c r="O16" s="415">
        <v>88</v>
      </c>
      <c r="P16" s="410"/>
      <c r="Q16" s="410"/>
    </row>
    <row r="17" spans="1:17" ht="20.45" customHeight="1" x14ac:dyDescent="0.25">
      <c r="A17" s="879"/>
      <c r="B17" s="881"/>
      <c r="C17" s="413" t="s">
        <v>508</v>
      </c>
      <c r="D17" s="416">
        <v>12775</v>
      </c>
      <c r="E17" s="415">
        <v>12759</v>
      </c>
      <c r="F17" s="415">
        <v>1</v>
      </c>
      <c r="G17" s="415">
        <v>4</v>
      </c>
      <c r="H17" s="415">
        <v>39</v>
      </c>
      <c r="I17" s="415">
        <v>37</v>
      </c>
      <c r="J17" s="415">
        <v>578</v>
      </c>
      <c r="K17" s="415">
        <v>1022</v>
      </c>
      <c r="L17" s="415">
        <v>285</v>
      </c>
      <c r="M17" s="415">
        <v>166</v>
      </c>
      <c r="N17" s="415">
        <v>191</v>
      </c>
      <c r="O17" s="415">
        <v>47</v>
      </c>
      <c r="P17" s="410"/>
      <c r="Q17" s="410"/>
    </row>
    <row r="18" spans="1:17" ht="20.45" customHeight="1" x14ac:dyDescent="0.25">
      <c r="A18" s="879"/>
      <c r="B18" s="881"/>
      <c r="C18" s="413" t="s">
        <v>547</v>
      </c>
      <c r="D18" s="416">
        <v>9258</v>
      </c>
      <c r="E18" s="415">
        <v>9250</v>
      </c>
      <c r="F18" s="415">
        <v>2</v>
      </c>
      <c r="G18" s="415">
        <v>4</v>
      </c>
      <c r="H18" s="415">
        <v>47</v>
      </c>
      <c r="I18" s="415">
        <v>35</v>
      </c>
      <c r="J18" s="415">
        <v>469</v>
      </c>
      <c r="K18" s="415">
        <v>665</v>
      </c>
      <c r="L18" s="415">
        <v>252</v>
      </c>
      <c r="M18" s="415">
        <v>117</v>
      </c>
      <c r="N18" s="415">
        <v>174</v>
      </c>
      <c r="O18" s="415">
        <v>41</v>
      </c>
      <c r="P18" s="410"/>
      <c r="Q18" s="410"/>
    </row>
    <row r="19" spans="1:17" ht="20.45" customHeight="1" x14ac:dyDescent="0.25">
      <c r="A19" s="879"/>
      <c r="B19" s="881" t="s">
        <v>505</v>
      </c>
      <c r="C19" s="413" t="s">
        <v>509</v>
      </c>
      <c r="D19" s="416">
        <v>24909</v>
      </c>
      <c r="E19" s="415">
        <v>24825</v>
      </c>
      <c r="F19" s="415">
        <v>2</v>
      </c>
      <c r="G19" s="415">
        <v>4</v>
      </c>
      <c r="H19" s="415">
        <v>61</v>
      </c>
      <c r="I19" s="415">
        <v>65</v>
      </c>
      <c r="J19" s="415">
        <v>1423</v>
      </c>
      <c r="K19" s="415">
        <v>1669</v>
      </c>
      <c r="L19" s="415">
        <v>545</v>
      </c>
      <c r="M19" s="415">
        <v>264</v>
      </c>
      <c r="N19" s="415">
        <v>617</v>
      </c>
      <c r="O19" s="415">
        <v>89</v>
      </c>
      <c r="P19" s="410"/>
      <c r="Q19" s="410"/>
    </row>
    <row r="20" spans="1:17" ht="20.45" customHeight="1" x14ac:dyDescent="0.25">
      <c r="A20" s="879"/>
      <c r="B20" s="881"/>
      <c r="C20" s="413" t="s">
        <v>508</v>
      </c>
      <c r="D20" s="416">
        <v>13479</v>
      </c>
      <c r="E20" s="415">
        <v>13424</v>
      </c>
      <c r="F20" s="414">
        <v>1</v>
      </c>
      <c r="G20" s="414" t="s">
        <v>24</v>
      </c>
      <c r="H20" s="414">
        <v>30</v>
      </c>
      <c r="I20" s="414">
        <v>33</v>
      </c>
      <c r="J20" s="414">
        <v>764</v>
      </c>
      <c r="K20" s="414">
        <v>945</v>
      </c>
      <c r="L20" s="414">
        <v>311</v>
      </c>
      <c r="M20" s="414">
        <v>155</v>
      </c>
      <c r="N20" s="414">
        <v>303</v>
      </c>
      <c r="O20" s="414">
        <v>43</v>
      </c>
      <c r="P20" s="410"/>
      <c r="Q20" s="410"/>
    </row>
    <row r="21" spans="1:17" ht="20.45" customHeight="1" x14ac:dyDescent="0.25">
      <c r="A21" s="879"/>
      <c r="B21" s="881"/>
      <c r="C21" s="413" t="s">
        <v>547</v>
      </c>
      <c r="D21" s="416">
        <v>11430</v>
      </c>
      <c r="E21" s="415">
        <v>11401</v>
      </c>
      <c r="F21" s="414">
        <v>1</v>
      </c>
      <c r="G21" s="414">
        <v>4</v>
      </c>
      <c r="H21" s="414">
        <v>31</v>
      </c>
      <c r="I21" s="414">
        <v>32</v>
      </c>
      <c r="J21" s="414">
        <v>659</v>
      </c>
      <c r="K21" s="414">
        <v>724</v>
      </c>
      <c r="L21" s="414">
        <v>234</v>
      </c>
      <c r="M21" s="414">
        <v>109</v>
      </c>
      <c r="N21" s="414">
        <v>314</v>
      </c>
      <c r="O21" s="414">
        <v>46</v>
      </c>
      <c r="P21" s="410"/>
      <c r="Q21" s="410"/>
    </row>
    <row r="22" spans="1:17" ht="20.45" customHeight="1" x14ac:dyDescent="0.25">
      <c r="A22" s="879" t="s">
        <v>549</v>
      </c>
      <c r="B22" s="881" t="s">
        <v>408</v>
      </c>
      <c r="C22" s="413" t="s">
        <v>509</v>
      </c>
      <c r="D22" s="416">
        <v>22705</v>
      </c>
      <c r="E22" s="415">
        <v>22684</v>
      </c>
      <c r="F22" s="415">
        <v>3</v>
      </c>
      <c r="G22" s="415">
        <v>9</v>
      </c>
      <c r="H22" s="415">
        <v>94</v>
      </c>
      <c r="I22" s="415">
        <v>95</v>
      </c>
      <c r="J22" s="415">
        <v>1201</v>
      </c>
      <c r="K22" s="415">
        <v>1907</v>
      </c>
      <c r="L22" s="415">
        <v>562</v>
      </c>
      <c r="M22" s="415">
        <v>300</v>
      </c>
      <c r="N22" s="415">
        <v>357</v>
      </c>
      <c r="O22" s="415">
        <v>92</v>
      </c>
      <c r="P22" s="410"/>
      <c r="Q22" s="410"/>
    </row>
    <row r="23" spans="1:17" ht="20.45" customHeight="1" x14ac:dyDescent="0.25">
      <c r="A23" s="879"/>
      <c r="B23" s="881"/>
      <c r="C23" s="413" t="s">
        <v>508</v>
      </c>
      <c r="D23" s="416">
        <v>13157</v>
      </c>
      <c r="E23" s="415">
        <v>13143</v>
      </c>
      <c r="F23" s="415">
        <v>1</v>
      </c>
      <c r="G23" s="415">
        <v>4</v>
      </c>
      <c r="H23" s="415">
        <v>45</v>
      </c>
      <c r="I23" s="415">
        <v>45</v>
      </c>
      <c r="J23" s="415">
        <v>675</v>
      </c>
      <c r="K23" s="415">
        <v>1156</v>
      </c>
      <c r="L23" s="415">
        <v>301</v>
      </c>
      <c r="M23" s="415">
        <v>176</v>
      </c>
      <c r="N23" s="415">
        <v>188</v>
      </c>
      <c r="O23" s="415">
        <v>49</v>
      </c>
      <c r="P23" s="410"/>
      <c r="Q23" s="410"/>
    </row>
    <row r="24" spans="1:17" ht="20.45" customHeight="1" x14ac:dyDescent="0.25">
      <c r="A24" s="879"/>
      <c r="B24" s="881"/>
      <c r="C24" s="413" t="s">
        <v>547</v>
      </c>
      <c r="D24" s="416">
        <v>9548</v>
      </c>
      <c r="E24" s="415">
        <v>9541</v>
      </c>
      <c r="F24" s="417">
        <v>2</v>
      </c>
      <c r="G24" s="417">
        <v>5</v>
      </c>
      <c r="H24" s="417">
        <v>49</v>
      </c>
      <c r="I24" s="417">
        <v>50</v>
      </c>
      <c r="J24" s="415">
        <v>526</v>
      </c>
      <c r="K24" s="415">
        <v>751</v>
      </c>
      <c r="L24" s="415">
        <v>261</v>
      </c>
      <c r="M24" s="415">
        <v>124</v>
      </c>
      <c r="N24" s="415">
        <v>169</v>
      </c>
      <c r="O24" s="415">
        <v>43</v>
      </c>
      <c r="P24" s="410"/>
      <c r="Q24" s="410"/>
    </row>
    <row r="25" spans="1:17" ht="20.45" customHeight="1" x14ac:dyDescent="0.25">
      <c r="A25" s="879"/>
      <c r="B25" s="881" t="s">
        <v>505</v>
      </c>
      <c r="C25" s="413" t="s">
        <v>509</v>
      </c>
      <c r="D25" s="416">
        <v>25689</v>
      </c>
      <c r="E25" s="415">
        <v>25594</v>
      </c>
      <c r="F25" s="415">
        <v>3</v>
      </c>
      <c r="G25" s="415">
        <v>5</v>
      </c>
      <c r="H25" s="415">
        <v>75</v>
      </c>
      <c r="I25" s="415">
        <v>77</v>
      </c>
      <c r="J25" s="415">
        <v>1655</v>
      </c>
      <c r="K25" s="415">
        <v>1939</v>
      </c>
      <c r="L25" s="415">
        <v>573</v>
      </c>
      <c r="M25" s="415">
        <v>279</v>
      </c>
      <c r="N25" s="415">
        <v>637</v>
      </c>
      <c r="O25" s="415">
        <v>84</v>
      </c>
      <c r="P25" s="410"/>
      <c r="Q25" s="410"/>
    </row>
    <row r="26" spans="1:17" ht="20.45" customHeight="1" x14ac:dyDescent="0.25">
      <c r="A26" s="879"/>
      <c r="B26" s="881"/>
      <c r="C26" s="413" t="s">
        <v>508</v>
      </c>
      <c r="D26" s="416">
        <v>13906</v>
      </c>
      <c r="E26" s="415">
        <v>13840</v>
      </c>
      <c r="F26" s="415">
        <v>2</v>
      </c>
      <c r="G26" s="415" t="s">
        <v>506</v>
      </c>
      <c r="H26" s="415">
        <v>35</v>
      </c>
      <c r="I26" s="415">
        <v>37</v>
      </c>
      <c r="J26" s="414">
        <v>885</v>
      </c>
      <c r="K26" s="414">
        <v>1085</v>
      </c>
      <c r="L26" s="414">
        <v>330</v>
      </c>
      <c r="M26" s="414">
        <v>157</v>
      </c>
      <c r="N26" s="414">
        <v>304</v>
      </c>
      <c r="O26" s="414">
        <v>43</v>
      </c>
      <c r="P26" s="410"/>
      <c r="Q26" s="410"/>
    </row>
    <row r="27" spans="1:17" ht="20.45" customHeight="1" x14ac:dyDescent="0.25">
      <c r="A27" s="879"/>
      <c r="B27" s="881"/>
      <c r="C27" s="413" t="s">
        <v>547</v>
      </c>
      <c r="D27" s="416">
        <v>11783</v>
      </c>
      <c r="E27" s="415">
        <v>11754</v>
      </c>
      <c r="F27" s="414">
        <v>1</v>
      </c>
      <c r="G27" s="414">
        <v>5</v>
      </c>
      <c r="H27" s="414">
        <v>40</v>
      </c>
      <c r="I27" s="414">
        <v>40</v>
      </c>
      <c r="J27" s="414">
        <v>770</v>
      </c>
      <c r="K27" s="414">
        <v>854</v>
      </c>
      <c r="L27" s="414">
        <v>243</v>
      </c>
      <c r="M27" s="414">
        <v>122</v>
      </c>
      <c r="N27" s="414">
        <v>333</v>
      </c>
      <c r="O27" s="414">
        <v>41</v>
      </c>
      <c r="P27" s="410"/>
      <c r="Q27" s="410"/>
    </row>
    <row r="28" spans="1:17" ht="20.45" customHeight="1" x14ac:dyDescent="0.25">
      <c r="A28" s="879" t="s">
        <v>550</v>
      </c>
      <c r="B28" s="881" t="s">
        <v>408</v>
      </c>
      <c r="C28" s="413" t="s">
        <v>509</v>
      </c>
      <c r="D28" s="364">
        <v>23226</v>
      </c>
      <c r="E28" s="364">
        <v>23207</v>
      </c>
      <c r="F28" s="364">
        <v>5</v>
      </c>
      <c r="G28" s="364">
        <v>9</v>
      </c>
      <c r="H28" s="364">
        <v>109</v>
      </c>
      <c r="I28" s="364">
        <v>112</v>
      </c>
      <c r="J28" s="364">
        <v>1372</v>
      </c>
      <c r="K28" s="364">
        <v>2064</v>
      </c>
      <c r="L28" s="364">
        <v>583</v>
      </c>
      <c r="M28" s="364">
        <v>327</v>
      </c>
      <c r="N28" s="364">
        <v>353</v>
      </c>
      <c r="O28" s="364">
        <v>92</v>
      </c>
      <c r="P28" s="410"/>
      <c r="Q28" s="410"/>
    </row>
    <row r="29" spans="1:17" ht="20.45" customHeight="1" x14ac:dyDescent="0.25">
      <c r="A29" s="879"/>
      <c r="B29" s="881"/>
      <c r="C29" s="413" t="s">
        <v>508</v>
      </c>
      <c r="D29" s="365">
        <v>13436</v>
      </c>
      <c r="E29" s="364">
        <v>13424</v>
      </c>
      <c r="F29" s="364">
        <v>3</v>
      </c>
      <c r="G29" s="364">
        <v>3</v>
      </c>
      <c r="H29" s="364">
        <v>54</v>
      </c>
      <c r="I29" s="364">
        <v>51</v>
      </c>
      <c r="J29" s="364">
        <v>761</v>
      </c>
      <c r="K29" s="364">
        <v>1240</v>
      </c>
      <c r="L29" s="364">
        <v>316</v>
      </c>
      <c r="M29" s="364">
        <v>194</v>
      </c>
      <c r="N29" s="364">
        <v>181</v>
      </c>
      <c r="O29" s="364">
        <v>49</v>
      </c>
      <c r="P29" s="410"/>
      <c r="Q29" s="410"/>
    </row>
    <row r="30" spans="1:17" ht="20.45" customHeight="1" x14ac:dyDescent="0.25">
      <c r="A30" s="879"/>
      <c r="B30" s="881"/>
      <c r="C30" s="413" t="s">
        <v>547</v>
      </c>
      <c r="D30" s="365">
        <v>9790</v>
      </c>
      <c r="E30" s="364">
        <v>9783</v>
      </c>
      <c r="F30" s="364">
        <v>2</v>
      </c>
      <c r="G30" s="364">
        <v>6</v>
      </c>
      <c r="H30" s="364">
        <v>55</v>
      </c>
      <c r="I30" s="364">
        <v>61</v>
      </c>
      <c r="J30" s="364">
        <v>611</v>
      </c>
      <c r="K30" s="364">
        <v>824</v>
      </c>
      <c r="L30" s="364">
        <v>267</v>
      </c>
      <c r="M30" s="364">
        <v>133</v>
      </c>
      <c r="N30" s="364">
        <v>172</v>
      </c>
      <c r="O30" s="364">
        <v>43</v>
      </c>
      <c r="P30" s="410"/>
      <c r="Q30" s="410"/>
    </row>
    <row r="31" spans="1:17" ht="20.45" customHeight="1" x14ac:dyDescent="0.25">
      <c r="A31" s="879"/>
      <c r="B31" s="881" t="s">
        <v>505</v>
      </c>
      <c r="C31" s="413" t="s">
        <v>509</v>
      </c>
      <c r="D31" s="365">
        <v>26316</v>
      </c>
      <c r="E31" s="364">
        <v>26222</v>
      </c>
      <c r="F31" s="364">
        <v>3</v>
      </c>
      <c r="G31" s="364">
        <v>6</v>
      </c>
      <c r="H31" s="364">
        <v>87</v>
      </c>
      <c r="I31" s="364">
        <v>105</v>
      </c>
      <c r="J31" s="364">
        <v>1904</v>
      </c>
      <c r="K31" s="364">
        <v>2050</v>
      </c>
      <c r="L31" s="364">
        <v>586</v>
      </c>
      <c r="M31" s="364">
        <v>296</v>
      </c>
      <c r="N31" s="364">
        <v>666</v>
      </c>
      <c r="O31" s="364">
        <v>81</v>
      </c>
      <c r="P31" s="410"/>
      <c r="Q31" s="410"/>
    </row>
    <row r="32" spans="1:17" ht="20.45" customHeight="1" x14ac:dyDescent="0.25">
      <c r="A32" s="879"/>
      <c r="B32" s="881"/>
      <c r="C32" s="413" t="s">
        <v>508</v>
      </c>
      <c r="D32" s="365">
        <v>14280</v>
      </c>
      <c r="E32" s="364">
        <v>14215</v>
      </c>
      <c r="F32" s="3">
        <v>2</v>
      </c>
      <c r="G32" s="3" t="s">
        <v>646</v>
      </c>
      <c r="H32" s="3">
        <v>42</v>
      </c>
      <c r="I32" s="3">
        <v>52</v>
      </c>
      <c r="J32" s="3">
        <v>1015</v>
      </c>
      <c r="K32" s="3">
        <v>1168</v>
      </c>
      <c r="L32" s="3">
        <v>333</v>
      </c>
      <c r="M32" s="3">
        <v>174</v>
      </c>
      <c r="N32" s="3">
        <v>323</v>
      </c>
      <c r="O32" s="3">
        <v>43</v>
      </c>
      <c r="P32" s="410"/>
      <c r="Q32" s="410"/>
    </row>
    <row r="33" spans="1:17" ht="20.45" customHeight="1" thickBot="1" x14ac:dyDescent="0.3">
      <c r="A33" s="880"/>
      <c r="B33" s="882"/>
      <c r="C33" s="412" t="s">
        <v>547</v>
      </c>
      <c r="D33" s="411">
        <v>12036</v>
      </c>
      <c r="E33" s="411">
        <v>12007</v>
      </c>
      <c r="F33" s="5">
        <v>1</v>
      </c>
      <c r="G33" s="5">
        <v>6</v>
      </c>
      <c r="H33" s="5">
        <v>45</v>
      </c>
      <c r="I33" s="5">
        <v>53</v>
      </c>
      <c r="J33" s="5">
        <v>889</v>
      </c>
      <c r="K33" s="5">
        <v>882</v>
      </c>
      <c r="L33" s="5">
        <v>253</v>
      </c>
      <c r="M33" s="5">
        <v>122</v>
      </c>
      <c r="N33" s="162">
        <v>343</v>
      </c>
      <c r="O33" s="5">
        <v>38</v>
      </c>
      <c r="P33" s="410"/>
      <c r="Q33" s="410"/>
    </row>
    <row r="34" spans="1:17" s="409" customFormat="1" ht="12.95" customHeight="1" x14ac:dyDescent="0.25">
      <c r="A34" s="344"/>
      <c r="B34" s="344"/>
      <c r="C34" s="344"/>
    </row>
    <row r="35" spans="1:17" x14ac:dyDescent="0.25">
      <c r="B35" s="347"/>
      <c r="C35" s="346"/>
      <c r="D35" s="345"/>
      <c r="E35" s="345"/>
      <c r="F35" s="345"/>
      <c r="G35" s="345"/>
      <c r="H35" s="345"/>
      <c r="I35" s="345"/>
      <c r="K35" s="345"/>
      <c r="L35" s="345"/>
      <c r="M35" s="345"/>
    </row>
    <row r="36" spans="1:17" x14ac:dyDescent="0.25">
      <c r="B36" s="344"/>
      <c r="C36" s="344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</row>
    <row r="37" spans="1:17" x14ac:dyDescent="0.25">
      <c r="D37" s="343"/>
      <c r="E37" s="342"/>
      <c r="F37" s="343"/>
      <c r="G37" s="343"/>
      <c r="H37" s="343"/>
      <c r="I37" s="343"/>
      <c r="J37" s="343"/>
      <c r="K37" s="343"/>
      <c r="L37" s="343"/>
      <c r="M37" s="343"/>
      <c r="N37" s="343"/>
      <c r="O37" s="343"/>
    </row>
    <row r="38" spans="1:17" x14ac:dyDescent="0.25">
      <c r="D38" s="343"/>
      <c r="E38" s="342"/>
      <c r="F38" s="343"/>
      <c r="G38" s="343"/>
      <c r="H38" s="343"/>
      <c r="I38" s="343"/>
      <c r="J38" s="343"/>
      <c r="K38" s="343"/>
      <c r="L38" s="343"/>
      <c r="M38" s="343"/>
      <c r="N38" s="343"/>
      <c r="O38" s="343"/>
    </row>
    <row r="39" spans="1:17" x14ac:dyDescent="0.25">
      <c r="D39" s="343"/>
      <c r="E39" s="342"/>
      <c r="F39" s="343"/>
      <c r="G39" s="343"/>
      <c r="H39" s="343"/>
      <c r="I39" s="343"/>
      <c r="J39" s="343"/>
      <c r="K39" s="343"/>
      <c r="L39" s="343"/>
      <c r="M39" s="343"/>
      <c r="N39" s="343"/>
      <c r="O39" s="343"/>
    </row>
    <row r="40" spans="1:17" x14ac:dyDescent="0.25">
      <c r="E40" s="342"/>
    </row>
  </sheetData>
  <sheetProtection selectLockedCells="1" selectUnlockedCells="1"/>
  <mergeCells count="27">
    <mergeCell ref="A2:G2"/>
    <mergeCell ref="H2:O2"/>
    <mergeCell ref="E4:G4"/>
    <mergeCell ref="H4:O4"/>
    <mergeCell ref="A5:A6"/>
    <mergeCell ref="C5:C6"/>
    <mergeCell ref="D5:D6"/>
    <mergeCell ref="E5:E6"/>
    <mergeCell ref="F5:G6"/>
    <mergeCell ref="H5:I6"/>
    <mergeCell ref="J5:K6"/>
    <mergeCell ref="L5:M6"/>
    <mergeCell ref="N5:O6"/>
    <mergeCell ref="B5:B6"/>
    <mergeCell ref="O8:O9"/>
    <mergeCell ref="A28:A33"/>
    <mergeCell ref="B28:B30"/>
    <mergeCell ref="B31:B33"/>
    <mergeCell ref="A10:A15"/>
    <mergeCell ref="B10:B12"/>
    <mergeCell ref="B13:B15"/>
    <mergeCell ref="A16:A21"/>
    <mergeCell ref="B16:B18"/>
    <mergeCell ref="B19:B21"/>
    <mergeCell ref="A22:A27"/>
    <mergeCell ref="B22:B24"/>
    <mergeCell ref="B25:B27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view="pageBreakPreview" zoomScale="85" zoomScaleNormal="120" zoomScaleSheetLayoutView="85" workbookViewId="0">
      <selection activeCell="A10" sqref="A1:XFD1048576"/>
    </sheetView>
  </sheetViews>
  <sheetFormatPr defaultRowHeight="13.5" x14ac:dyDescent="0.25"/>
  <cols>
    <col min="1" max="1" width="10.625" style="341" customWidth="1"/>
    <col min="2" max="2" width="6.125" style="341" customWidth="1"/>
    <col min="3" max="3" width="15.625" style="341" customWidth="1"/>
    <col min="4" max="4" width="10.625" style="340" customWidth="1"/>
    <col min="5" max="8" width="8.125" style="340" customWidth="1"/>
    <col min="9" max="10" width="13.875" style="340" customWidth="1"/>
    <col min="11" max="12" width="12.125" style="340" customWidth="1"/>
    <col min="13" max="13" width="11.625" style="340" customWidth="1"/>
    <col min="14" max="14" width="12.625" style="340" customWidth="1"/>
    <col min="15" max="16384" width="9" style="340"/>
  </cols>
  <sheetData>
    <row r="1" spans="1:14" s="398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4"/>
      <c r="L1" s="54"/>
      <c r="M1" s="54"/>
      <c r="N1" s="15" t="s">
        <v>0</v>
      </c>
    </row>
    <row r="2" spans="1:14" s="495" customFormat="1" ht="35.1" customHeight="1" x14ac:dyDescent="0.25">
      <c r="A2" s="867" t="s">
        <v>600</v>
      </c>
      <c r="B2" s="867"/>
      <c r="C2" s="867"/>
      <c r="D2" s="867"/>
      <c r="E2" s="867"/>
      <c r="F2" s="867"/>
      <c r="G2" s="867"/>
      <c r="H2" s="867"/>
      <c r="I2" s="831" t="s">
        <v>656</v>
      </c>
      <c r="J2" s="831"/>
      <c r="K2" s="831"/>
      <c r="L2" s="831"/>
      <c r="M2" s="831"/>
      <c r="N2" s="831"/>
    </row>
    <row r="3" spans="1:14" s="341" customFormat="1" ht="15" customHeight="1" thickBot="1" x14ac:dyDescent="0.3">
      <c r="A3" s="397"/>
      <c r="B3" s="397"/>
      <c r="C3" s="396"/>
      <c r="D3" s="408"/>
      <c r="E3" s="408"/>
      <c r="F3" s="407"/>
      <c r="G3" s="406"/>
      <c r="H3" s="395" t="s">
        <v>594</v>
      </c>
      <c r="I3" s="272"/>
      <c r="J3" s="272"/>
      <c r="K3" s="279"/>
      <c r="L3" s="279"/>
      <c r="M3" s="279"/>
      <c r="N3" s="16" t="s">
        <v>11</v>
      </c>
    </row>
    <row r="4" spans="1:14" s="386" customFormat="1" ht="15" customHeight="1" x14ac:dyDescent="0.25">
      <c r="A4" s="381"/>
      <c r="B4" s="380"/>
      <c r="C4" s="379"/>
      <c r="D4" s="868" t="s">
        <v>498</v>
      </c>
      <c r="E4" s="869"/>
      <c r="F4" s="869"/>
      <c r="G4" s="869"/>
      <c r="H4" s="869"/>
      <c r="I4" s="869" t="s">
        <v>99</v>
      </c>
      <c r="J4" s="869"/>
      <c r="K4" s="869"/>
      <c r="L4" s="869"/>
      <c r="M4" s="870"/>
      <c r="N4" s="891" t="s">
        <v>792</v>
      </c>
    </row>
    <row r="5" spans="1:14" s="386" customFormat="1" ht="15" customHeight="1" x14ac:dyDescent="0.25">
      <c r="A5" s="884" t="s">
        <v>800</v>
      </c>
      <c r="B5" s="888" t="s">
        <v>799</v>
      </c>
      <c r="C5" s="871" t="s">
        <v>415</v>
      </c>
      <c r="D5" s="872" t="s">
        <v>504</v>
      </c>
      <c r="E5" s="840" t="s">
        <v>794</v>
      </c>
      <c r="F5" s="841"/>
      <c r="G5" s="840" t="s">
        <v>793</v>
      </c>
      <c r="H5" s="841"/>
      <c r="I5" s="844" t="s">
        <v>513</v>
      </c>
      <c r="J5" s="841"/>
      <c r="K5" s="840" t="s">
        <v>795</v>
      </c>
      <c r="L5" s="841"/>
      <c r="M5" s="555" t="s">
        <v>512</v>
      </c>
      <c r="N5" s="851"/>
    </row>
    <row r="6" spans="1:14" s="386" customFormat="1" ht="15" customHeight="1" x14ac:dyDescent="0.25">
      <c r="A6" s="885"/>
      <c r="B6" s="850"/>
      <c r="C6" s="871"/>
      <c r="D6" s="873"/>
      <c r="E6" s="842"/>
      <c r="F6" s="843"/>
      <c r="G6" s="842"/>
      <c r="H6" s="843"/>
      <c r="I6" s="845"/>
      <c r="J6" s="843"/>
      <c r="K6" s="842"/>
      <c r="L6" s="843"/>
      <c r="M6" s="556"/>
      <c r="N6" s="851"/>
    </row>
    <row r="7" spans="1:14" s="386" customFormat="1" ht="15" customHeight="1" x14ac:dyDescent="0.25">
      <c r="A7" s="571"/>
      <c r="B7" s="570"/>
      <c r="C7" s="582"/>
      <c r="D7" s="425" t="s">
        <v>511</v>
      </c>
      <c r="E7" s="555" t="s">
        <v>490</v>
      </c>
      <c r="F7" s="555" t="s">
        <v>491</v>
      </c>
      <c r="G7" s="555" t="s">
        <v>490</v>
      </c>
      <c r="H7" s="555" t="s">
        <v>491</v>
      </c>
      <c r="I7" s="561" t="s">
        <v>490</v>
      </c>
      <c r="J7" s="555" t="s">
        <v>491</v>
      </c>
      <c r="K7" s="555" t="s">
        <v>490</v>
      </c>
      <c r="L7" s="555" t="s">
        <v>491</v>
      </c>
      <c r="M7" s="556"/>
      <c r="N7" s="851"/>
    </row>
    <row r="8" spans="1:14" s="386" customFormat="1" ht="15" customHeight="1" x14ac:dyDescent="0.25">
      <c r="A8" s="551" t="s">
        <v>635</v>
      </c>
      <c r="B8" s="559" t="s">
        <v>642</v>
      </c>
      <c r="C8" s="813" t="s">
        <v>503</v>
      </c>
      <c r="D8" s="877" t="s">
        <v>502</v>
      </c>
      <c r="E8" s="576" t="s">
        <v>102</v>
      </c>
      <c r="F8" s="575" t="s">
        <v>104</v>
      </c>
      <c r="G8" s="576" t="s">
        <v>102</v>
      </c>
      <c r="H8" s="576" t="s">
        <v>104</v>
      </c>
      <c r="I8" s="575" t="s">
        <v>102</v>
      </c>
      <c r="J8" s="575" t="s">
        <v>104</v>
      </c>
      <c r="K8" s="575" t="s">
        <v>102</v>
      </c>
      <c r="L8" s="575" t="s">
        <v>104</v>
      </c>
      <c r="M8" s="557" t="s">
        <v>107</v>
      </c>
      <c r="N8" s="580" t="s">
        <v>796</v>
      </c>
    </row>
    <row r="9" spans="1:14" s="386" customFormat="1" ht="15" customHeight="1" thickBot="1" x14ac:dyDescent="0.3">
      <c r="A9" s="374"/>
      <c r="B9" s="123"/>
      <c r="C9" s="814"/>
      <c r="D9" s="890"/>
      <c r="E9" s="423"/>
      <c r="F9" s="423"/>
      <c r="G9" s="424"/>
      <c r="H9" s="424"/>
      <c r="I9" s="423"/>
      <c r="J9" s="423"/>
      <c r="K9" s="423"/>
      <c r="L9" s="423"/>
      <c r="M9" s="558"/>
      <c r="N9" s="422"/>
    </row>
    <row r="10" spans="1:14" ht="20.100000000000001" customHeight="1" x14ac:dyDescent="0.25">
      <c r="A10" s="883" t="s">
        <v>546</v>
      </c>
      <c r="B10" s="889" t="s">
        <v>408</v>
      </c>
      <c r="C10" s="413" t="s">
        <v>509</v>
      </c>
      <c r="D10" s="415">
        <v>37</v>
      </c>
      <c r="E10" s="415">
        <v>1541</v>
      </c>
      <c r="F10" s="415">
        <v>1199</v>
      </c>
      <c r="G10" s="415">
        <v>3986</v>
      </c>
      <c r="H10" s="415">
        <v>2769</v>
      </c>
      <c r="I10" s="415">
        <v>4723</v>
      </c>
      <c r="J10" s="415">
        <v>1225</v>
      </c>
      <c r="K10" s="415">
        <v>1843</v>
      </c>
      <c r="L10" s="415">
        <v>382</v>
      </c>
      <c r="M10" s="415">
        <v>14</v>
      </c>
      <c r="N10" s="414">
        <v>24</v>
      </c>
    </row>
    <row r="11" spans="1:14" ht="20.100000000000001" customHeight="1" x14ac:dyDescent="0.25">
      <c r="A11" s="879"/>
      <c r="B11" s="881"/>
      <c r="C11" s="413" t="s">
        <v>508</v>
      </c>
      <c r="D11" s="415">
        <v>18</v>
      </c>
      <c r="E11" s="415">
        <v>858</v>
      </c>
      <c r="F11" s="415">
        <v>689</v>
      </c>
      <c r="G11" s="415">
        <v>2275</v>
      </c>
      <c r="H11" s="415">
        <v>1588</v>
      </c>
      <c r="I11" s="415">
        <v>2903</v>
      </c>
      <c r="J11" s="415">
        <v>655</v>
      </c>
      <c r="K11" s="415">
        <v>1132</v>
      </c>
      <c r="L11" s="415">
        <v>240</v>
      </c>
      <c r="M11" s="415">
        <v>10</v>
      </c>
      <c r="N11" s="414">
        <v>16</v>
      </c>
    </row>
    <row r="12" spans="1:14" ht="20.100000000000001" customHeight="1" x14ac:dyDescent="0.25">
      <c r="A12" s="879"/>
      <c r="B12" s="881"/>
      <c r="C12" s="413" t="s">
        <v>547</v>
      </c>
      <c r="D12" s="415">
        <v>19</v>
      </c>
      <c r="E12" s="415">
        <v>683</v>
      </c>
      <c r="F12" s="415">
        <v>510</v>
      </c>
      <c r="G12" s="415">
        <v>1711</v>
      </c>
      <c r="H12" s="415">
        <v>1181</v>
      </c>
      <c r="I12" s="415">
        <v>1820</v>
      </c>
      <c r="J12" s="415">
        <v>570</v>
      </c>
      <c r="K12" s="415">
        <v>711</v>
      </c>
      <c r="L12" s="415">
        <v>142</v>
      </c>
      <c r="M12" s="415">
        <v>4</v>
      </c>
      <c r="N12" s="415">
        <v>8</v>
      </c>
    </row>
    <row r="13" spans="1:14" ht="20.100000000000001" customHeight="1" x14ac:dyDescent="0.25">
      <c r="A13" s="879"/>
      <c r="B13" s="881" t="s">
        <v>505</v>
      </c>
      <c r="C13" s="413" t="s">
        <v>509</v>
      </c>
      <c r="D13" s="415">
        <v>369</v>
      </c>
      <c r="E13" s="415">
        <v>1575</v>
      </c>
      <c r="F13" s="415">
        <v>1175</v>
      </c>
      <c r="G13" s="415">
        <v>4136</v>
      </c>
      <c r="H13" s="415">
        <v>2388</v>
      </c>
      <c r="I13" s="415">
        <v>5203</v>
      </c>
      <c r="J13" s="415">
        <v>1052</v>
      </c>
      <c r="K13" s="415">
        <v>3572</v>
      </c>
      <c r="L13" s="415">
        <v>549</v>
      </c>
      <c r="M13" s="415">
        <v>28</v>
      </c>
      <c r="N13" s="414">
        <v>100</v>
      </c>
    </row>
    <row r="14" spans="1:14" ht="20.100000000000001" customHeight="1" x14ac:dyDescent="0.25">
      <c r="A14" s="879"/>
      <c r="B14" s="881"/>
      <c r="C14" s="413" t="s">
        <v>508</v>
      </c>
      <c r="D14" s="414">
        <v>178</v>
      </c>
      <c r="E14" s="414">
        <v>924</v>
      </c>
      <c r="F14" s="414">
        <v>639</v>
      </c>
      <c r="G14" s="414">
        <v>2385</v>
      </c>
      <c r="H14" s="414">
        <v>1298</v>
      </c>
      <c r="I14" s="414">
        <v>2819</v>
      </c>
      <c r="J14" s="414">
        <v>545</v>
      </c>
      <c r="K14" s="414">
        <v>1706</v>
      </c>
      <c r="L14" s="414">
        <v>314</v>
      </c>
      <c r="M14" s="414">
        <v>19</v>
      </c>
      <c r="N14" s="414">
        <v>66</v>
      </c>
    </row>
    <row r="15" spans="1:14" ht="20.100000000000001" customHeight="1" x14ac:dyDescent="0.25">
      <c r="A15" s="879"/>
      <c r="B15" s="881"/>
      <c r="C15" s="413" t="s">
        <v>547</v>
      </c>
      <c r="D15" s="414">
        <v>191</v>
      </c>
      <c r="E15" s="414">
        <v>651</v>
      </c>
      <c r="F15" s="414">
        <v>536</v>
      </c>
      <c r="G15" s="414">
        <v>1751</v>
      </c>
      <c r="H15" s="414">
        <v>1090</v>
      </c>
      <c r="I15" s="414">
        <v>2384</v>
      </c>
      <c r="J15" s="414">
        <v>507</v>
      </c>
      <c r="K15" s="414">
        <v>1866</v>
      </c>
      <c r="L15" s="414">
        <v>235</v>
      </c>
      <c r="M15" s="414">
        <v>9</v>
      </c>
      <c r="N15" s="415">
        <v>34</v>
      </c>
    </row>
    <row r="16" spans="1:14" ht="20.100000000000001" customHeight="1" x14ac:dyDescent="0.25">
      <c r="A16" s="879" t="s">
        <v>548</v>
      </c>
      <c r="B16" s="881" t="s">
        <v>408</v>
      </c>
      <c r="C16" s="413" t="s">
        <v>509</v>
      </c>
      <c r="D16" s="415">
        <v>51</v>
      </c>
      <c r="E16" s="415">
        <v>1556</v>
      </c>
      <c r="F16" s="415">
        <v>1217</v>
      </c>
      <c r="G16" s="415">
        <v>4239</v>
      </c>
      <c r="H16" s="415">
        <v>3045</v>
      </c>
      <c r="I16" s="415">
        <v>4344</v>
      </c>
      <c r="J16" s="415">
        <v>1180</v>
      </c>
      <c r="K16" s="415">
        <v>1820</v>
      </c>
      <c r="L16" s="415">
        <v>368</v>
      </c>
      <c r="M16" s="415">
        <v>13</v>
      </c>
      <c r="N16" s="414">
        <v>24</v>
      </c>
    </row>
    <row r="17" spans="1:15" ht="20.100000000000001" customHeight="1" x14ac:dyDescent="0.25">
      <c r="A17" s="879"/>
      <c r="B17" s="881"/>
      <c r="C17" s="413" t="s">
        <v>508</v>
      </c>
      <c r="D17" s="415">
        <v>26</v>
      </c>
      <c r="E17" s="415">
        <v>865</v>
      </c>
      <c r="F17" s="415">
        <v>677</v>
      </c>
      <c r="G17" s="415">
        <v>2420</v>
      </c>
      <c r="H17" s="415">
        <v>1740</v>
      </c>
      <c r="I17" s="415">
        <v>2649</v>
      </c>
      <c r="J17" s="415">
        <v>658</v>
      </c>
      <c r="K17" s="415">
        <v>1116</v>
      </c>
      <c r="L17" s="415">
        <v>229</v>
      </c>
      <c r="M17" s="415">
        <v>9</v>
      </c>
      <c r="N17" s="414">
        <v>16</v>
      </c>
    </row>
    <row r="18" spans="1:15" ht="20.100000000000001" customHeight="1" x14ac:dyDescent="0.25">
      <c r="A18" s="879"/>
      <c r="B18" s="881"/>
      <c r="C18" s="413" t="s">
        <v>547</v>
      </c>
      <c r="D18" s="415">
        <v>25</v>
      </c>
      <c r="E18" s="415">
        <v>691</v>
      </c>
      <c r="F18" s="415">
        <v>540</v>
      </c>
      <c r="G18" s="415">
        <v>1819</v>
      </c>
      <c r="H18" s="415">
        <v>1305</v>
      </c>
      <c r="I18" s="415">
        <v>1695</v>
      </c>
      <c r="J18" s="415">
        <v>522</v>
      </c>
      <c r="K18" s="415">
        <v>704</v>
      </c>
      <c r="L18" s="415">
        <v>139</v>
      </c>
      <c r="M18" s="415">
        <v>4</v>
      </c>
      <c r="N18" s="415">
        <v>8</v>
      </c>
    </row>
    <row r="19" spans="1:15" ht="20.100000000000001" customHeight="1" x14ac:dyDescent="0.25">
      <c r="A19" s="879"/>
      <c r="B19" s="881" t="s">
        <v>505</v>
      </c>
      <c r="C19" s="413" t="s">
        <v>509</v>
      </c>
      <c r="D19" s="415">
        <v>451</v>
      </c>
      <c r="E19" s="415">
        <v>1601</v>
      </c>
      <c r="F19" s="415">
        <v>1106</v>
      </c>
      <c r="G19" s="415">
        <v>4354</v>
      </c>
      <c r="H19" s="415">
        <v>2507</v>
      </c>
      <c r="I19" s="415">
        <v>4868</v>
      </c>
      <c r="J19" s="415">
        <v>1078</v>
      </c>
      <c r="K19" s="415">
        <v>3559</v>
      </c>
      <c r="L19" s="415">
        <v>526</v>
      </c>
      <c r="M19" s="415">
        <v>36</v>
      </c>
      <c r="N19" s="414">
        <v>84</v>
      </c>
    </row>
    <row r="20" spans="1:15" ht="20.100000000000001" customHeight="1" x14ac:dyDescent="0.25">
      <c r="A20" s="879"/>
      <c r="B20" s="881"/>
      <c r="C20" s="413" t="s">
        <v>508</v>
      </c>
      <c r="D20" s="414">
        <v>214</v>
      </c>
      <c r="E20" s="414">
        <v>946</v>
      </c>
      <c r="F20" s="414">
        <v>616</v>
      </c>
      <c r="G20" s="414">
        <v>2499</v>
      </c>
      <c r="H20" s="414">
        <v>1368</v>
      </c>
      <c r="I20" s="414">
        <v>2593</v>
      </c>
      <c r="J20" s="414">
        <v>557</v>
      </c>
      <c r="K20" s="414">
        <v>1709</v>
      </c>
      <c r="L20" s="414">
        <v>310</v>
      </c>
      <c r="M20" s="414">
        <v>27</v>
      </c>
      <c r="N20" s="414">
        <v>55</v>
      </c>
    </row>
    <row r="21" spans="1:15" ht="20.100000000000001" customHeight="1" x14ac:dyDescent="0.25">
      <c r="A21" s="879"/>
      <c r="B21" s="881"/>
      <c r="C21" s="413" t="s">
        <v>547</v>
      </c>
      <c r="D21" s="414">
        <v>237</v>
      </c>
      <c r="E21" s="414">
        <v>655</v>
      </c>
      <c r="F21" s="414">
        <v>490</v>
      </c>
      <c r="G21" s="414">
        <v>1855</v>
      </c>
      <c r="H21" s="414">
        <v>1139</v>
      </c>
      <c r="I21" s="414">
        <v>2275</v>
      </c>
      <c r="J21" s="414">
        <v>521</v>
      </c>
      <c r="K21" s="414">
        <v>1850</v>
      </c>
      <c r="L21" s="414">
        <v>216</v>
      </c>
      <c r="M21" s="414">
        <v>9</v>
      </c>
      <c r="N21" s="415">
        <v>29</v>
      </c>
    </row>
    <row r="22" spans="1:15" ht="20.100000000000001" customHeight="1" x14ac:dyDescent="0.25">
      <c r="A22" s="879" t="s">
        <v>549</v>
      </c>
      <c r="B22" s="881" t="s">
        <v>408</v>
      </c>
      <c r="C22" s="413" t="s">
        <v>509</v>
      </c>
      <c r="D22" s="415">
        <v>64</v>
      </c>
      <c r="E22" s="415">
        <v>1607</v>
      </c>
      <c r="F22" s="415">
        <v>1262</v>
      </c>
      <c r="G22" s="415">
        <v>4423</v>
      </c>
      <c r="H22" s="415">
        <v>3087</v>
      </c>
      <c r="I22" s="415">
        <v>4356</v>
      </c>
      <c r="J22" s="415">
        <v>1142</v>
      </c>
      <c r="K22" s="415">
        <v>1755</v>
      </c>
      <c r="L22" s="415">
        <v>355</v>
      </c>
      <c r="M22" s="415">
        <v>13</v>
      </c>
      <c r="N22" s="414">
        <v>21</v>
      </c>
    </row>
    <row r="23" spans="1:15" ht="20.100000000000001" customHeight="1" x14ac:dyDescent="0.25">
      <c r="A23" s="879"/>
      <c r="B23" s="881"/>
      <c r="C23" s="413" t="s">
        <v>508</v>
      </c>
      <c r="D23" s="415">
        <v>32</v>
      </c>
      <c r="E23" s="415">
        <v>906</v>
      </c>
      <c r="F23" s="415">
        <v>688</v>
      </c>
      <c r="G23" s="415">
        <v>2536</v>
      </c>
      <c r="H23" s="415">
        <v>1733</v>
      </c>
      <c r="I23" s="415">
        <v>2662</v>
      </c>
      <c r="J23" s="415">
        <v>639</v>
      </c>
      <c r="K23" s="415">
        <v>1084</v>
      </c>
      <c r="L23" s="415">
        <v>214</v>
      </c>
      <c r="M23" s="415">
        <v>9</v>
      </c>
      <c r="N23" s="414">
        <v>14</v>
      </c>
    </row>
    <row r="24" spans="1:15" ht="20.100000000000001" customHeight="1" x14ac:dyDescent="0.25">
      <c r="A24" s="879"/>
      <c r="B24" s="881"/>
      <c r="C24" s="413" t="s">
        <v>547</v>
      </c>
      <c r="D24" s="415">
        <v>32</v>
      </c>
      <c r="E24" s="415">
        <v>701</v>
      </c>
      <c r="F24" s="415">
        <v>574</v>
      </c>
      <c r="G24" s="415">
        <v>1887</v>
      </c>
      <c r="H24" s="415">
        <v>1354</v>
      </c>
      <c r="I24" s="415">
        <v>1694</v>
      </c>
      <c r="J24" s="415">
        <v>503</v>
      </c>
      <c r="K24" s="415">
        <v>671</v>
      </c>
      <c r="L24" s="415">
        <v>141</v>
      </c>
      <c r="M24" s="415">
        <v>4</v>
      </c>
      <c r="N24" s="415">
        <v>7</v>
      </c>
    </row>
    <row r="25" spans="1:15" ht="20.100000000000001" customHeight="1" x14ac:dyDescent="0.25">
      <c r="A25" s="879"/>
      <c r="B25" s="881" t="s">
        <v>505</v>
      </c>
      <c r="C25" s="413" t="s">
        <v>509</v>
      </c>
      <c r="D25" s="415">
        <v>512</v>
      </c>
      <c r="E25" s="415">
        <v>1624</v>
      </c>
      <c r="F25" s="415">
        <v>1081</v>
      </c>
      <c r="G25" s="415">
        <v>4496</v>
      </c>
      <c r="H25" s="415">
        <v>2559</v>
      </c>
      <c r="I25" s="415">
        <v>4891</v>
      </c>
      <c r="J25" s="415">
        <v>1029</v>
      </c>
      <c r="K25" s="415">
        <v>3509</v>
      </c>
      <c r="L25" s="415">
        <v>539</v>
      </c>
      <c r="M25" s="415">
        <v>27</v>
      </c>
      <c r="N25" s="414">
        <v>95</v>
      </c>
    </row>
    <row r="26" spans="1:15" ht="20.100000000000001" customHeight="1" x14ac:dyDescent="0.25">
      <c r="A26" s="879"/>
      <c r="B26" s="881"/>
      <c r="C26" s="413" t="s">
        <v>508</v>
      </c>
      <c r="D26" s="414">
        <v>231</v>
      </c>
      <c r="E26" s="414">
        <v>956</v>
      </c>
      <c r="F26" s="414">
        <v>598</v>
      </c>
      <c r="G26" s="414">
        <v>2604</v>
      </c>
      <c r="H26" s="414">
        <v>1396</v>
      </c>
      <c r="I26" s="414">
        <v>2613</v>
      </c>
      <c r="J26" s="414">
        <v>525</v>
      </c>
      <c r="K26" s="414">
        <v>1707</v>
      </c>
      <c r="L26" s="414">
        <v>314</v>
      </c>
      <c r="M26" s="414">
        <v>18</v>
      </c>
      <c r="N26" s="414">
        <v>66</v>
      </c>
    </row>
    <row r="27" spans="1:15" ht="20.100000000000001" customHeight="1" x14ac:dyDescent="0.25">
      <c r="A27" s="879"/>
      <c r="B27" s="881"/>
      <c r="C27" s="413" t="s">
        <v>547</v>
      </c>
      <c r="D27" s="414">
        <v>281</v>
      </c>
      <c r="E27" s="414">
        <v>668</v>
      </c>
      <c r="F27" s="414">
        <v>483</v>
      </c>
      <c r="G27" s="414">
        <v>1892</v>
      </c>
      <c r="H27" s="414">
        <v>1163</v>
      </c>
      <c r="I27" s="414">
        <v>2278</v>
      </c>
      <c r="J27" s="414">
        <v>504</v>
      </c>
      <c r="K27" s="414">
        <v>1802</v>
      </c>
      <c r="L27" s="414">
        <v>225</v>
      </c>
      <c r="M27" s="414">
        <v>9</v>
      </c>
      <c r="N27" s="415">
        <v>29</v>
      </c>
    </row>
    <row r="28" spans="1:15" ht="20.100000000000001" customHeight="1" x14ac:dyDescent="0.25">
      <c r="A28" s="879" t="s">
        <v>510</v>
      </c>
      <c r="B28" s="881" t="s">
        <v>408</v>
      </c>
      <c r="C28" s="413" t="s">
        <v>509</v>
      </c>
      <c r="D28" s="364">
        <v>67</v>
      </c>
      <c r="E28" s="364">
        <v>1626</v>
      </c>
      <c r="F28" s="364">
        <v>1267</v>
      </c>
      <c r="G28" s="364">
        <v>4558</v>
      </c>
      <c r="H28" s="364">
        <v>3127</v>
      </c>
      <c r="I28" s="364">
        <v>4321</v>
      </c>
      <c r="J28" s="364">
        <v>1148</v>
      </c>
      <c r="K28" s="364">
        <v>1711</v>
      </c>
      <c r="L28" s="364">
        <v>343</v>
      </c>
      <c r="M28" s="364">
        <v>13</v>
      </c>
      <c r="N28" s="364">
        <v>19</v>
      </c>
      <c r="O28" s="421"/>
    </row>
    <row r="29" spans="1:15" ht="20.100000000000001" customHeight="1" x14ac:dyDescent="0.25">
      <c r="A29" s="879"/>
      <c r="B29" s="881"/>
      <c r="C29" s="413" t="s">
        <v>508</v>
      </c>
      <c r="D29" s="364">
        <v>33</v>
      </c>
      <c r="E29" s="364">
        <v>930</v>
      </c>
      <c r="F29" s="364">
        <v>689</v>
      </c>
      <c r="G29" s="364">
        <v>2611</v>
      </c>
      <c r="H29" s="364">
        <v>1736</v>
      </c>
      <c r="I29" s="364">
        <v>2632</v>
      </c>
      <c r="J29" s="364">
        <v>658</v>
      </c>
      <c r="K29" s="364">
        <v>1064</v>
      </c>
      <c r="L29" s="364">
        <v>210</v>
      </c>
      <c r="M29" s="364">
        <v>9</v>
      </c>
      <c r="N29" s="96">
        <v>12</v>
      </c>
      <c r="O29" s="421"/>
    </row>
    <row r="30" spans="1:15" ht="20.100000000000001" customHeight="1" x14ac:dyDescent="0.25">
      <c r="A30" s="879"/>
      <c r="B30" s="881"/>
      <c r="C30" s="413" t="s">
        <v>507</v>
      </c>
      <c r="D30" s="364">
        <v>34</v>
      </c>
      <c r="E30" s="364">
        <v>696</v>
      </c>
      <c r="F30" s="364">
        <v>578</v>
      </c>
      <c r="G30" s="364">
        <v>1947</v>
      </c>
      <c r="H30" s="364">
        <v>1391</v>
      </c>
      <c r="I30" s="364">
        <v>1689</v>
      </c>
      <c r="J30" s="364">
        <v>490</v>
      </c>
      <c r="K30" s="364">
        <v>647</v>
      </c>
      <c r="L30" s="364">
        <v>133</v>
      </c>
      <c r="M30" s="364">
        <v>4</v>
      </c>
      <c r="N30" s="364">
        <v>7</v>
      </c>
      <c r="O30" s="421"/>
    </row>
    <row r="31" spans="1:15" ht="20.100000000000001" customHeight="1" x14ac:dyDescent="0.25">
      <c r="A31" s="879"/>
      <c r="B31" s="881" t="s">
        <v>505</v>
      </c>
      <c r="C31" s="413" t="s">
        <v>509</v>
      </c>
      <c r="D31" s="364">
        <v>556</v>
      </c>
      <c r="E31" s="364">
        <v>1634</v>
      </c>
      <c r="F31" s="364">
        <v>1069</v>
      </c>
      <c r="G31" s="364">
        <v>4589</v>
      </c>
      <c r="H31" s="364">
        <v>2686</v>
      </c>
      <c r="I31" s="364">
        <v>4874</v>
      </c>
      <c r="J31" s="364">
        <v>1011</v>
      </c>
      <c r="K31" s="364">
        <v>3470</v>
      </c>
      <c r="L31" s="364">
        <v>521</v>
      </c>
      <c r="M31" s="364">
        <v>28</v>
      </c>
      <c r="N31" s="364">
        <v>94</v>
      </c>
      <c r="O31" s="421"/>
    </row>
    <row r="32" spans="1:15" ht="20.100000000000001" customHeight="1" x14ac:dyDescent="0.25">
      <c r="A32" s="879"/>
      <c r="B32" s="881"/>
      <c r="C32" s="413" t="s">
        <v>508</v>
      </c>
      <c r="D32" s="3">
        <v>241</v>
      </c>
      <c r="E32" s="3">
        <v>949</v>
      </c>
      <c r="F32" s="3">
        <v>566</v>
      </c>
      <c r="G32" s="3">
        <v>2654</v>
      </c>
      <c r="H32" s="3">
        <v>1473</v>
      </c>
      <c r="I32" s="3">
        <v>2631</v>
      </c>
      <c r="J32" s="96">
        <v>529</v>
      </c>
      <c r="K32" s="3">
        <v>1692</v>
      </c>
      <c r="L32" s="3">
        <v>309</v>
      </c>
      <c r="M32" s="3">
        <v>19</v>
      </c>
      <c r="N32" s="96">
        <v>65</v>
      </c>
      <c r="O32" s="421"/>
    </row>
    <row r="33" spans="1:15" ht="20.100000000000001" customHeight="1" thickBot="1" x14ac:dyDescent="0.3">
      <c r="A33" s="880"/>
      <c r="B33" s="882"/>
      <c r="C33" s="412" t="s">
        <v>507</v>
      </c>
      <c r="D33" s="5">
        <v>315</v>
      </c>
      <c r="E33" s="5">
        <v>685</v>
      </c>
      <c r="F33" s="5">
        <v>503</v>
      </c>
      <c r="G33" s="5">
        <v>1935</v>
      </c>
      <c r="H33" s="5">
        <v>1213</v>
      </c>
      <c r="I33" s="5">
        <v>2243</v>
      </c>
      <c r="J33" s="5">
        <v>482</v>
      </c>
      <c r="K33" s="411">
        <v>1778</v>
      </c>
      <c r="L33" s="5">
        <v>212</v>
      </c>
      <c r="M33" s="5">
        <v>9</v>
      </c>
      <c r="N33" s="5">
        <v>29</v>
      </c>
      <c r="O33" s="421"/>
    </row>
    <row r="35" spans="1:15" x14ac:dyDescent="0.25"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</row>
    <row r="36" spans="1:15" x14ac:dyDescent="0.25"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</row>
    <row r="37" spans="1:15" x14ac:dyDescent="0.25"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</row>
    <row r="38" spans="1:15" x14ac:dyDescent="0.25"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</row>
  </sheetData>
  <sheetProtection selectLockedCells="1" selectUnlockedCells="1"/>
  <mergeCells count="27">
    <mergeCell ref="G5:H6"/>
    <mergeCell ref="K5:L6"/>
    <mergeCell ref="D5:D6"/>
    <mergeCell ref="D8:D9"/>
    <mergeCell ref="A2:H2"/>
    <mergeCell ref="I2:N2"/>
    <mergeCell ref="D4:H4"/>
    <mergeCell ref="I4:M4"/>
    <mergeCell ref="N4:N7"/>
    <mergeCell ref="A5:A6"/>
    <mergeCell ref="B5:B6"/>
    <mergeCell ref="C5:C6"/>
    <mergeCell ref="I5:J6"/>
    <mergeCell ref="E5:F6"/>
    <mergeCell ref="A10:A15"/>
    <mergeCell ref="B10:B12"/>
    <mergeCell ref="B13:B15"/>
    <mergeCell ref="C8:C9"/>
    <mergeCell ref="A28:A33"/>
    <mergeCell ref="B28:B30"/>
    <mergeCell ref="B31:B33"/>
    <mergeCell ref="A16:A21"/>
    <mergeCell ref="B16:B18"/>
    <mergeCell ref="B19:B21"/>
    <mergeCell ref="A22:A27"/>
    <mergeCell ref="B22:B24"/>
    <mergeCell ref="B25:B27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view="pageBreakPreview" zoomScale="85" zoomScaleNormal="120" zoomScaleSheetLayoutView="85" workbookViewId="0">
      <selection activeCell="A11" sqref="A1:XFD1048576"/>
    </sheetView>
  </sheetViews>
  <sheetFormatPr defaultRowHeight="13.5" x14ac:dyDescent="0.25"/>
  <cols>
    <col min="1" max="1" width="10.625" style="428" customWidth="1"/>
    <col min="2" max="2" width="4.625" style="428" customWidth="1"/>
    <col min="3" max="3" width="13.375" style="428" customWidth="1"/>
    <col min="4" max="5" width="4.875" style="427" customWidth="1"/>
    <col min="6" max="6" width="3.875" style="426" customWidth="1"/>
    <col min="7" max="7" width="5.125" style="426" customWidth="1"/>
    <col min="8" max="8" width="3.875" style="426" customWidth="1"/>
    <col min="9" max="9" width="5.125" style="426" customWidth="1"/>
    <col min="10" max="10" width="4.375" style="426" customWidth="1"/>
    <col min="11" max="11" width="5.125" style="426" customWidth="1"/>
    <col min="12" max="12" width="4.125" style="426" customWidth="1"/>
    <col min="13" max="13" width="5.125" style="426" customWidth="1"/>
    <col min="14" max="14" width="4.875" style="426" customWidth="1"/>
    <col min="15" max="16" width="7.375" style="426" customWidth="1"/>
    <col min="17" max="24" width="5.875" style="426" customWidth="1"/>
    <col min="25" max="26" width="4.125" style="426" customWidth="1"/>
    <col min="27" max="16384" width="9" style="426"/>
  </cols>
  <sheetData>
    <row r="1" spans="1:30" s="54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Z1" s="15" t="s">
        <v>0</v>
      </c>
    </row>
    <row r="2" spans="1:30" s="497" customFormat="1" ht="27.75" customHeight="1" x14ac:dyDescent="0.25">
      <c r="A2" s="867" t="s">
        <v>598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31" t="s">
        <v>657</v>
      </c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</row>
    <row r="3" spans="1:30" s="345" customFormat="1" ht="12.6" customHeight="1" thickBot="1" x14ac:dyDescent="0.3">
      <c r="A3" s="458"/>
      <c r="B3" s="458"/>
      <c r="C3" s="457"/>
      <c r="D3" s="456"/>
      <c r="E3" s="455"/>
      <c r="K3" s="454"/>
      <c r="M3" s="453" t="s">
        <v>599</v>
      </c>
      <c r="N3" s="452"/>
      <c r="P3" s="451"/>
      <c r="Q3" s="451"/>
      <c r="R3" s="450"/>
      <c r="S3" s="449"/>
      <c r="T3" s="448"/>
      <c r="W3" s="447"/>
      <c r="X3" s="447"/>
      <c r="Y3" s="447"/>
      <c r="Z3" s="446" t="s">
        <v>11</v>
      </c>
    </row>
    <row r="4" spans="1:30" s="44" customFormat="1" ht="12.2" customHeight="1" x14ac:dyDescent="0.25">
      <c r="A4" s="521"/>
      <c r="B4" s="522"/>
      <c r="C4" s="523"/>
      <c r="D4" s="524"/>
      <c r="E4" s="910" t="s">
        <v>649</v>
      </c>
      <c r="F4" s="911"/>
      <c r="G4" s="911"/>
      <c r="H4" s="911"/>
      <c r="I4" s="911"/>
      <c r="J4" s="911"/>
      <c r="K4" s="911"/>
      <c r="L4" s="911"/>
      <c r="M4" s="911"/>
      <c r="N4" s="912" t="s">
        <v>99</v>
      </c>
      <c r="O4" s="912"/>
      <c r="P4" s="912"/>
      <c r="Q4" s="912"/>
      <c r="R4" s="912"/>
      <c r="S4" s="912"/>
      <c r="T4" s="912"/>
      <c r="U4" s="912"/>
      <c r="V4" s="912"/>
      <c r="W4" s="912"/>
      <c r="X4" s="912"/>
      <c r="Y4" s="912"/>
      <c r="Z4" s="546"/>
    </row>
    <row r="5" spans="1:30" s="44" customFormat="1" ht="12" customHeight="1" x14ac:dyDescent="0.25">
      <c r="A5" s="913" t="s">
        <v>748</v>
      </c>
      <c r="B5" s="914" t="s">
        <v>650</v>
      </c>
      <c r="C5" s="915" t="s">
        <v>729</v>
      </c>
      <c r="D5" s="916" t="s">
        <v>730</v>
      </c>
      <c r="E5" s="892" t="s">
        <v>731</v>
      </c>
      <c r="F5" s="893" t="s">
        <v>732</v>
      </c>
      <c r="G5" s="894"/>
      <c r="H5" s="893" t="s">
        <v>733</v>
      </c>
      <c r="I5" s="894"/>
      <c r="J5" s="893" t="s">
        <v>734</v>
      </c>
      <c r="K5" s="894"/>
      <c r="L5" s="893" t="s">
        <v>735</v>
      </c>
      <c r="M5" s="894"/>
      <c r="N5" s="917" t="s">
        <v>736</v>
      </c>
      <c r="O5" s="917"/>
      <c r="P5" s="894"/>
      <c r="Q5" s="893" t="s">
        <v>737</v>
      </c>
      <c r="R5" s="894"/>
      <c r="S5" s="893" t="s">
        <v>738</v>
      </c>
      <c r="T5" s="894"/>
      <c r="U5" s="893" t="s">
        <v>739</v>
      </c>
      <c r="V5" s="894"/>
      <c r="W5" s="893" t="s">
        <v>740</v>
      </c>
      <c r="X5" s="894"/>
      <c r="Y5" s="892" t="s">
        <v>741</v>
      </c>
      <c r="Z5" s="895" t="s">
        <v>742</v>
      </c>
    </row>
    <row r="6" spans="1:30" s="44" customFormat="1" ht="10.35" customHeight="1" x14ac:dyDescent="0.25">
      <c r="A6" s="913"/>
      <c r="B6" s="914"/>
      <c r="C6" s="915"/>
      <c r="D6" s="916"/>
      <c r="E6" s="892"/>
      <c r="F6" s="900" t="s">
        <v>668</v>
      </c>
      <c r="G6" s="901"/>
      <c r="H6" s="900" t="s">
        <v>669</v>
      </c>
      <c r="I6" s="901"/>
      <c r="J6" s="900" t="s">
        <v>670</v>
      </c>
      <c r="K6" s="901"/>
      <c r="L6" s="900" t="s">
        <v>676</v>
      </c>
      <c r="M6" s="901"/>
      <c r="N6" s="898" t="s">
        <v>674</v>
      </c>
      <c r="O6" s="898"/>
      <c r="P6" s="899"/>
      <c r="Q6" s="900" t="s">
        <v>671</v>
      </c>
      <c r="R6" s="901"/>
      <c r="S6" s="900" t="s">
        <v>678</v>
      </c>
      <c r="T6" s="901"/>
      <c r="U6" s="900" t="s">
        <v>672</v>
      </c>
      <c r="V6" s="901"/>
      <c r="W6" s="900" t="s">
        <v>673</v>
      </c>
      <c r="X6" s="901"/>
      <c r="Y6" s="892"/>
      <c r="Z6" s="895"/>
    </row>
    <row r="7" spans="1:30" s="44" customFormat="1" ht="10.35" customHeight="1" x14ac:dyDescent="0.25">
      <c r="A7" s="913"/>
      <c r="B7" s="914"/>
      <c r="C7" s="915"/>
      <c r="D7" s="916"/>
      <c r="E7" s="892"/>
      <c r="F7" s="896"/>
      <c r="G7" s="897"/>
      <c r="H7" s="896"/>
      <c r="I7" s="897"/>
      <c r="J7" s="896"/>
      <c r="K7" s="897"/>
      <c r="L7" s="896" t="s">
        <v>675</v>
      </c>
      <c r="M7" s="897"/>
      <c r="N7" s="902"/>
      <c r="O7" s="902"/>
      <c r="P7" s="903"/>
      <c r="Q7" s="896"/>
      <c r="R7" s="897"/>
      <c r="S7" s="896" t="s">
        <v>677</v>
      </c>
      <c r="T7" s="897"/>
      <c r="U7" s="896" t="s">
        <v>679</v>
      </c>
      <c r="V7" s="897"/>
      <c r="W7" s="896"/>
      <c r="X7" s="897"/>
      <c r="Y7" s="892"/>
      <c r="Z7" s="895"/>
    </row>
    <row r="8" spans="1:30" s="44" customFormat="1" ht="21.6" customHeight="1" x14ac:dyDescent="0.25">
      <c r="A8" s="918" t="s">
        <v>514</v>
      </c>
      <c r="C8" s="545"/>
      <c r="D8" s="534"/>
      <c r="E8" s="535"/>
      <c r="F8" s="526" t="s">
        <v>651</v>
      </c>
      <c r="G8" s="526" t="s">
        <v>652</v>
      </c>
      <c r="H8" s="526" t="s">
        <v>651</v>
      </c>
      <c r="I8" s="526" t="s">
        <v>652</v>
      </c>
      <c r="J8" s="526" t="s">
        <v>651</v>
      </c>
      <c r="K8" s="526" t="s">
        <v>652</v>
      </c>
      <c r="L8" s="526" t="s">
        <v>651</v>
      </c>
      <c r="M8" s="526" t="s">
        <v>652</v>
      </c>
      <c r="N8" s="532" t="s">
        <v>651</v>
      </c>
      <c r="O8" s="527" t="s">
        <v>743</v>
      </c>
      <c r="P8" s="533" t="s">
        <v>744</v>
      </c>
      <c r="Q8" s="526" t="s">
        <v>651</v>
      </c>
      <c r="R8" s="526" t="s">
        <v>652</v>
      </c>
      <c r="S8" s="526" t="s">
        <v>651</v>
      </c>
      <c r="T8" s="526" t="s">
        <v>652</v>
      </c>
      <c r="U8" s="526" t="s">
        <v>651</v>
      </c>
      <c r="V8" s="526" t="s">
        <v>652</v>
      </c>
      <c r="W8" s="526" t="s">
        <v>651</v>
      </c>
      <c r="X8" s="526" t="s">
        <v>652</v>
      </c>
      <c r="Y8" s="538"/>
      <c r="Z8" s="566"/>
    </row>
    <row r="9" spans="1:30" s="44" customFormat="1" ht="11.65" customHeight="1" x14ac:dyDescent="0.25">
      <c r="A9" s="918"/>
      <c r="B9" s="564" t="s">
        <v>65</v>
      </c>
      <c r="C9" s="545" t="s">
        <v>680</v>
      </c>
      <c r="D9" s="536" t="s">
        <v>660</v>
      </c>
      <c r="E9" s="565" t="s">
        <v>659</v>
      </c>
      <c r="F9" s="525" t="s">
        <v>662</v>
      </c>
      <c r="G9" s="525" t="s">
        <v>663</v>
      </c>
      <c r="H9" s="525" t="s">
        <v>662</v>
      </c>
      <c r="I9" s="525" t="s">
        <v>663</v>
      </c>
      <c r="J9" s="525" t="s">
        <v>662</v>
      </c>
      <c r="K9" s="525" t="s">
        <v>663</v>
      </c>
      <c r="L9" s="525" t="s">
        <v>662</v>
      </c>
      <c r="M9" s="525" t="s">
        <v>663</v>
      </c>
      <c r="N9" s="567" t="s">
        <v>662</v>
      </c>
      <c r="O9" s="525" t="s">
        <v>664</v>
      </c>
      <c r="P9" s="525" t="s">
        <v>665</v>
      </c>
      <c r="Q9" s="525" t="s">
        <v>662</v>
      </c>
      <c r="R9" s="525" t="s">
        <v>663</v>
      </c>
      <c r="S9" s="525" t="s">
        <v>662</v>
      </c>
      <c r="T9" s="525" t="s">
        <v>663</v>
      </c>
      <c r="U9" s="525" t="s">
        <v>662</v>
      </c>
      <c r="V9" s="525" t="s">
        <v>663</v>
      </c>
      <c r="W9" s="525" t="s">
        <v>662</v>
      </c>
      <c r="X9" s="525" t="s">
        <v>663</v>
      </c>
      <c r="Y9" s="525" t="s">
        <v>666</v>
      </c>
      <c r="Z9" s="541" t="s">
        <v>108</v>
      </c>
    </row>
    <row r="10" spans="1:30" s="44" customFormat="1" ht="11.65" customHeight="1" thickBot="1" x14ac:dyDescent="0.3">
      <c r="A10" s="528"/>
      <c r="B10" s="215"/>
      <c r="C10" s="529" t="s">
        <v>681</v>
      </c>
      <c r="D10" s="537" t="s">
        <v>15</v>
      </c>
      <c r="E10" s="544"/>
      <c r="F10" s="539" t="s">
        <v>661</v>
      </c>
      <c r="G10" s="539" t="s">
        <v>661</v>
      </c>
      <c r="H10" s="539" t="s">
        <v>661</v>
      </c>
      <c r="I10" s="539" t="s">
        <v>661</v>
      </c>
      <c r="J10" s="539" t="s">
        <v>661</v>
      </c>
      <c r="K10" s="539" t="s">
        <v>661</v>
      </c>
      <c r="L10" s="539" t="s">
        <v>661</v>
      </c>
      <c r="M10" s="539" t="s">
        <v>661</v>
      </c>
      <c r="N10" s="543" t="s">
        <v>661</v>
      </c>
      <c r="O10" s="540" t="s">
        <v>104</v>
      </c>
      <c r="P10" s="540" t="s">
        <v>104</v>
      </c>
      <c r="Q10" s="539" t="s">
        <v>661</v>
      </c>
      <c r="R10" s="539" t="s">
        <v>661</v>
      </c>
      <c r="S10" s="539" t="s">
        <v>661</v>
      </c>
      <c r="T10" s="539" t="s">
        <v>661</v>
      </c>
      <c r="U10" s="539" t="s">
        <v>661</v>
      </c>
      <c r="V10" s="539" t="s">
        <v>661</v>
      </c>
      <c r="W10" s="539" t="s">
        <v>661</v>
      </c>
      <c r="X10" s="539" t="s">
        <v>661</v>
      </c>
      <c r="Y10" s="540" t="s">
        <v>667</v>
      </c>
      <c r="Z10" s="542"/>
    </row>
    <row r="11" spans="1:30" s="432" customFormat="1" ht="12" customHeight="1" x14ac:dyDescent="0.25">
      <c r="A11" s="908" t="s">
        <v>749</v>
      </c>
      <c r="B11" s="909" t="s">
        <v>653</v>
      </c>
      <c r="C11" s="530" t="s">
        <v>432</v>
      </c>
      <c r="D11" s="440">
        <f>SUM(E11,Z11)</f>
        <v>24167</v>
      </c>
      <c r="E11" s="440">
        <f>SUM(F11:Y11)</f>
        <v>24149</v>
      </c>
      <c r="F11" s="440">
        <f>SUM(F17,F23,F29,F35,F41,F47,'2-11 續5完'!F11,'2-11 續5完'!F17,'2-11 續5完'!F23,'2-11 續5完'!F29,'2-11 續5完'!F35,'2-11 續5完'!F41,'2-11 續5完'!F47)</f>
        <v>7</v>
      </c>
      <c r="G11" s="440">
        <f>SUM(G17,G23,G29,G35,G41,G47,'2-11 續5完'!G11,'2-11 續5完'!G17,'2-11 續5完'!G23,'2-11 續5完'!G29,'2-11 續5完'!G35,'2-11 續5完'!G41,'2-11 續5完'!G47)</f>
        <v>10</v>
      </c>
      <c r="H11" s="440">
        <f>SUM(H17,H23,H29,H35,H41,H47,'2-11 續5完'!H11,'2-11 續5完'!H17,'2-11 續5完'!H23,'2-11 續5完'!H29,'2-11 續5完'!H35,'2-11 續5完'!H41,'2-11 續5完'!H47)</f>
        <v>125</v>
      </c>
      <c r="I11" s="440">
        <f>SUM(I17,I23,I29,I35,I41,I47,'2-11 續5完'!I11,'2-11 續5完'!I17,'2-11 續5完'!I23,'2-11 續5完'!I29,'2-11 續5完'!I35,'2-11 續5完'!I41,'2-11 續5完'!I47)</f>
        <v>131</v>
      </c>
      <c r="J11" s="440">
        <f>SUM(J17,J23,J29,J35,J41,J47,'2-11 續5完'!J11,'2-11 續5完'!J17,'2-11 續5完'!J23,'2-11 續5完'!J29,'2-11 續5完'!J35,'2-11 續5完'!J41,'2-11 續5完'!J47)</f>
        <v>1559</v>
      </c>
      <c r="K11" s="440">
        <f>SUM(K17,K23,K29,K35,K41,K47,'2-11 續5完'!K11,'2-11 續5完'!K17,'2-11 續5完'!K23,'2-11 續5完'!K29,'2-11 續5完'!K35,'2-11 續5完'!K41,'2-11 續5完'!K47)</f>
        <v>2238</v>
      </c>
      <c r="L11" s="440">
        <f>SUM(L17,L23,L29,L35,L41,L47,'2-11 續5完'!L11,'2-11 續5完'!L17,'2-11 續5完'!L23,'2-11 續5完'!L29,'2-11 續5完'!L35,'2-11 續5完'!L41,'2-11 續5完'!L47)</f>
        <v>614</v>
      </c>
      <c r="M11" s="440">
        <f>SUM(M17,M23,M29,M35,M41,M47,'2-11 續5完'!M11,'2-11 續5完'!M17,'2-11 續5完'!M23,'2-11 續5完'!M29,'2-11 續5完'!M35,'2-11 續5完'!M41,'2-11 續5完'!M47)</f>
        <v>335</v>
      </c>
      <c r="N11" s="440">
        <f>SUM(N17,N23,N29,N35,N41,N47,'2-11 續5完'!N11,'2-11 續5完'!N17,'2-11 續5完'!N23,'2-11 續5完'!N29,'2-11 續5完'!N35,'2-11 續5完'!N41,'2-11 續5完'!N47)</f>
        <v>352</v>
      </c>
      <c r="O11" s="440">
        <f>SUM(O17,O23,O29,O35,O41,O47,'2-11 續5完'!O11,'2-11 續5完'!O17,'2-11 續5完'!O23,'2-11 續5完'!O29,'2-11 續5完'!O35,'2-11 續5完'!O41,'2-11 續5完'!O47)</f>
        <v>99</v>
      </c>
      <c r="P11" s="440">
        <f>SUM(P17,P23,P29,P35,P41,P47,'2-11 續5完'!P11,'2-11 續5完'!P17,'2-11 續5完'!P23,'2-11 續5完'!P29,'2-11 續5完'!P35,'2-11 續5完'!P41,'2-11 續5完'!P47)</f>
        <v>75</v>
      </c>
      <c r="Q11" s="440">
        <f>SUM(Q17,Q23,Q29,Q35,Q41,Q47,'2-11 續5完'!Q11,'2-11 續5完'!Q17,'2-11 續5完'!Q23,'2-11 續5完'!Q29,'2-11 續5完'!Q35,'2-11 續5完'!Q41,'2-11 續5完'!Q47)</f>
        <v>1701</v>
      </c>
      <c r="R11" s="440">
        <f>SUM(R17,R23,R29,R35,R41,R47,'2-11 續5完'!R11,'2-11 續5完'!R17,'2-11 續5完'!R23,'2-11 續5完'!R29,'2-11 續5完'!R35,'2-11 續5完'!R41,'2-11 續5完'!R47)</f>
        <v>1263</v>
      </c>
      <c r="S11" s="440">
        <f>SUM(S17,S23,S29,S35,S41,S47,'2-11 續5完'!S11,'2-11 續5完'!S17,'2-11 續5完'!S23,'2-11 續5完'!S29,'2-11 續5完'!S35,'2-11 續5完'!S41,'2-11 續5完'!S47)</f>
        <v>4823</v>
      </c>
      <c r="T11" s="440">
        <f>SUM(T17,T23,T29,T35,T41,T47,'2-11 續5完'!T11,'2-11 續5完'!T17,'2-11 續5完'!T23,'2-11 續5完'!T29,'2-11 續5完'!T35,'2-11 續5完'!T41,'2-11 續5完'!T47)</f>
        <v>3253</v>
      </c>
      <c r="U11" s="440">
        <f>SUM(U17,U23,U29,U35,U41,U47,'2-11 續5完'!U11,'2-11 續5完'!U17,'2-11 續5完'!U23,'2-11 續5完'!U29,'2-11 續5完'!U35,'2-11 續5完'!U41,'2-11 續5完'!U47)</f>
        <v>4350</v>
      </c>
      <c r="V11" s="440">
        <f>SUM(V17,V23,V29,V35,V41,V47,'2-11 續5完'!V11,'2-11 續5完'!V17,'2-11 續5完'!V23,'2-11 續5完'!V29,'2-11 續5完'!V35,'2-11 續5完'!V41,'2-11 續5完'!V47)</f>
        <v>1179</v>
      </c>
      <c r="W11" s="440">
        <f>SUM(W17,W23,W29,W35,W41,W47,'2-11 續5完'!W11,'2-11 續5完'!W17,'2-11 續5完'!W23,'2-11 續5完'!W29,'2-11 續5完'!W35,'2-11 續5完'!W41,'2-11 續5完'!W47)</f>
        <v>1678</v>
      </c>
      <c r="X11" s="440">
        <f>SUM(X17,X23,X29,X35,X41,X47,'2-11 續5完'!X11,'2-11 續5完'!X17,'2-11 續5完'!X23,'2-11 續5完'!X29,'2-11 續5完'!X35,'2-11 續5完'!X41,'2-11 續5完'!X47)</f>
        <v>344</v>
      </c>
      <c r="Y11" s="440">
        <f>SUM(Y17,Y23,Y29,Y35,Y41,Y47,'2-11 續5完'!Y11,'2-11 續5完'!Y17,'2-11 續5完'!Y23,'2-11 續5完'!Y29,'2-11 續5完'!Y35,'2-11 續5完'!Y41,'2-11 續5完'!Y47)</f>
        <v>13</v>
      </c>
      <c r="Z11" s="440">
        <f>SUM(Z17,Z23,Z29,Z35,Z41,Z47,'2-11 續5完'!Z11,'2-11 續5完'!Z17,'2-11 續5完'!Z23,'2-11 續5完'!Z29,'2-11 續5完'!Z35,'2-11 續5完'!Z41,'2-11 續5完'!Z47)</f>
        <v>18</v>
      </c>
    </row>
    <row r="12" spans="1:30" s="444" customFormat="1" ht="12" customHeight="1" x14ac:dyDescent="0.25">
      <c r="A12" s="904"/>
      <c r="B12" s="906"/>
      <c r="C12" s="530" t="s">
        <v>431</v>
      </c>
      <c r="D12" s="440">
        <f t="shared" ref="D12:D52" si="0">SUM(E12,Z12)</f>
        <v>13991</v>
      </c>
      <c r="E12" s="440">
        <f t="shared" ref="E12:E52" si="1">SUM(F12:Y12)</f>
        <v>13980</v>
      </c>
      <c r="F12" s="440">
        <f>SUM(F18,F24,F30,F36,F42,F48,'2-11 續5完'!F12,'2-11 續5完'!F18,'2-11 續5完'!F24,'2-11 續5完'!F30,'2-11 續5完'!F36,'2-11 續5完'!F42,'2-11 續5完'!F48)</f>
        <v>5</v>
      </c>
      <c r="G12" s="440">
        <f>SUM(G18,G24,G30,G36,G42,G48,'2-11 續5完'!G12,'2-11 續5完'!G18,'2-11 續5完'!G24,'2-11 續5完'!G30,'2-11 續5完'!G36,'2-11 續5完'!G42,'2-11 續5完'!G48)</f>
        <v>3</v>
      </c>
      <c r="H12" s="440">
        <f>SUM(H18,H24,H30,H36,H42,H48,'2-11 續5完'!H12,'2-11 續5完'!H18,'2-11 續5完'!H24,'2-11 續5完'!H30,'2-11 續5完'!H36,'2-11 續5完'!H42,'2-11 續5完'!H48)</f>
        <v>65</v>
      </c>
      <c r="I12" s="440">
        <f>SUM(I18,I24,I30,I36,I42,I48,'2-11 續5完'!I12,'2-11 續5完'!I18,'2-11 續5完'!I24,'2-11 續5完'!I30,'2-11 續5完'!I36,'2-11 續5完'!I42,'2-11 續5完'!I48)</f>
        <v>63</v>
      </c>
      <c r="J12" s="440">
        <f>SUM(J18,J24,J30,J36,J42,J48,'2-11 續5完'!J12,'2-11 續5完'!J18,'2-11 續5完'!J24,'2-11 續5完'!J30,'2-11 續5完'!J36,'2-11 續5完'!J42,'2-11 續5完'!J48)</f>
        <v>877</v>
      </c>
      <c r="K12" s="440">
        <f>SUM(K18,K24,K30,K36,K42,K48,'2-11 續5完'!K12,'2-11 續5完'!K18,'2-11 續5完'!K24,'2-11 續5完'!K30,'2-11 續5完'!K36,'2-11 續5完'!K42,'2-11 續5完'!K48)</f>
        <v>1320</v>
      </c>
      <c r="L12" s="440">
        <f>SUM(L18,L24,L30,L36,L42,L48,'2-11 續5完'!L12,'2-11 續5完'!L18,'2-11 續5完'!L24,'2-11 續5完'!L30,'2-11 續5完'!L36,'2-11 續5完'!L42,'2-11 續5完'!L48)</f>
        <v>336</v>
      </c>
      <c r="M12" s="440">
        <f>SUM(M18,M24,M30,M36,M42,M48,'2-11 續5完'!M12,'2-11 續5完'!M18,'2-11 續5完'!M24,'2-11 續5完'!M30,'2-11 續5完'!M36,'2-11 續5完'!M42,'2-11 續5完'!M48)</f>
        <v>198</v>
      </c>
      <c r="N12" s="440">
        <f>SUM(N18,N24,N30,N36,N42,N48,'2-11 續5完'!N12,'2-11 續5完'!N18,'2-11 續5完'!N24,'2-11 續5完'!N30,'2-11 續5完'!N36,'2-11 續5完'!N42,'2-11 續5完'!N48)</f>
        <v>181</v>
      </c>
      <c r="O12" s="440">
        <f>SUM(O18,O24,O30,O36,O42,O48,'2-11 續5完'!O12,'2-11 續5完'!O18,'2-11 續5完'!O24,'2-11 續5完'!O30,'2-11 續5完'!O36,'2-11 續5完'!O42,'2-11 續5完'!O48)</f>
        <v>52</v>
      </c>
      <c r="P12" s="440">
        <f>SUM(P18,P24,P30,P36,P42,P48,'2-11 續5完'!P12,'2-11 續5完'!P18,'2-11 續5完'!P24,'2-11 續5完'!P30,'2-11 續5完'!P36,'2-11 續5完'!P42,'2-11 續5完'!P48)</f>
        <v>34</v>
      </c>
      <c r="Q12" s="440">
        <f>SUM(Q18,Q24,Q30,Q36,Q42,Q48,'2-11 續5完'!Q12,'2-11 續5完'!Q18,'2-11 續5完'!Q24,'2-11 續5完'!Q30,'2-11 續5完'!Q36,'2-11 續5完'!Q42,'2-11 續5完'!Q48)</f>
        <v>959</v>
      </c>
      <c r="R12" s="440">
        <f>SUM(R18,R24,R30,R36,R42,R48,'2-11 續5完'!R12,'2-11 續5完'!R18,'2-11 續5完'!R24,'2-11 續5完'!R30,'2-11 續5完'!R36,'2-11 續5完'!R42,'2-11 續5完'!R48)</f>
        <v>687</v>
      </c>
      <c r="S12" s="440">
        <f>SUM(S18,S24,S30,S36,S42,S48,'2-11 續5完'!S12,'2-11 續5完'!S18,'2-11 續5完'!S24,'2-11 續5完'!S30,'2-11 續5完'!S36,'2-11 續5完'!S42,'2-11 續5完'!S48)</f>
        <v>2773</v>
      </c>
      <c r="T12" s="440">
        <f>SUM(T18,T24,T30,T36,T42,T48,'2-11 續5完'!T12,'2-11 續5完'!T18,'2-11 續5完'!T24,'2-11 續5完'!T30,'2-11 續5完'!T36,'2-11 續5完'!T42,'2-11 續5完'!T48)</f>
        <v>1832</v>
      </c>
      <c r="U12" s="440">
        <f>SUM(U18,U24,U30,U36,U42,U48,'2-11 續5完'!U12,'2-11 續5完'!U18,'2-11 續5完'!U24,'2-11 續5完'!U30,'2-11 續5完'!U36,'2-11 續5完'!U42,'2-11 續5完'!U48)</f>
        <v>2646</v>
      </c>
      <c r="V12" s="440">
        <f>SUM(V18,V24,V30,V36,V42,V48,'2-11 續5完'!V12,'2-11 續5完'!V18,'2-11 續5完'!V24,'2-11 續5完'!V30,'2-11 續5完'!V36,'2-11 續5完'!V42,'2-11 續5完'!V48)</f>
        <v>673</v>
      </c>
      <c r="W12" s="440">
        <f>SUM(W18,W24,W30,W36,W42,W48,'2-11 續5完'!W12,'2-11 續5完'!W18,'2-11 續5完'!W24,'2-11 續5完'!W30,'2-11 續5完'!W36,'2-11 續5完'!W42,'2-11 續5完'!W48)</f>
        <v>1051</v>
      </c>
      <c r="X12" s="440">
        <f>SUM(X18,X24,X30,X36,X42,X48,'2-11 續5完'!X12,'2-11 續5完'!X18,'2-11 續5完'!X24,'2-11 續5完'!X30,'2-11 續5完'!X36,'2-11 續5完'!X42,'2-11 續5完'!X48)</f>
        <v>216</v>
      </c>
      <c r="Y12" s="440">
        <f>SUM(Y18,Y24,Y30,Y36,Y42,Y48,'2-11 續5完'!Y12,'2-11 續5完'!Y18,'2-11 續5完'!Y24,'2-11 續5完'!Y30,'2-11 續5完'!Y36,'2-11 續5完'!Y42,'2-11 續5完'!Y48)</f>
        <v>9</v>
      </c>
      <c r="Z12" s="440">
        <f>SUM(Z18,Z24,Z30,Z36,Z42,Z48,'2-11 續5完'!Z12,'2-11 續5完'!Z18,'2-11 續5完'!Z24,'2-11 續5完'!Z30,'2-11 續5完'!Z36,'2-11 續5完'!Z42,'2-11 續5完'!Z48)</f>
        <v>11</v>
      </c>
      <c r="AA12" s="432"/>
      <c r="AB12" s="432"/>
      <c r="AC12" s="445"/>
      <c r="AD12" s="445"/>
    </row>
    <row r="13" spans="1:30" s="443" customFormat="1" ht="12" customHeight="1" x14ac:dyDescent="0.25">
      <c r="A13" s="904"/>
      <c r="B13" s="906"/>
      <c r="C13" s="530" t="s">
        <v>430</v>
      </c>
      <c r="D13" s="440">
        <f t="shared" si="0"/>
        <v>10176</v>
      </c>
      <c r="E13" s="440">
        <f t="shared" si="1"/>
        <v>10169</v>
      </c>
      <c r="F13" s="440">
        <f>SUM(F19,F25,F31,F37,F43,F49,'2-11 續5完'!F13,'2-11 續5完'!F19,'2-11 續5完'!F25,'2-11 續5完'!F31,'2-11 續5完'!F37,'2-11 續5完'!F43,'2-11 續5完'!F49)</f>
        <v>2</v>
      </c>
      <c r="G13" s="440">
        <f>SUM(G19,G25,G31,G37,G43,G49,'2-11 續5完'!G13,'2-11 續5完'!G19,'2-11 續5完'!G25,'2-11 續5完'!G31,'2-11 續5完'!G37,'2-11 續5完'!G43,'2-11 續5完'!G49)</f>
        <v>7</v>
      </c>
      <c r="H13" s="440">
        <f>SUM(H19,H25,H31,H37,H43,H49,'2-11 續5完'!H13,'2-11 續5完'!H19,'2-11 續5完'!H25,'2-11 續5完'!H31,'2-11 續5完'!H37,'2-11 續5完'!H43,'2-11 續5完'!H49)</f>
        <v>60</v>
      </c>
      <c r="I13" s="440">
        <f>SUM(I19,I25,I31,I37,I43,I49,'2-11 續5完'!I13,'2-11 續5完'!I19,'2-11 續5完'!I25,'2-11 續5完'!I31,'2-11 續5完'!I37,'2-11 續5完'!I43,'2-11 續5完'!I49)</f>
        <v>68</v>
      </c>
      <c r="J13" s="440">
        <f>SUM(J19,J25,J31,J37,J43,J49,'2-11 續5完'!J13,'2-11 續5完'!J19,'2-11 續5完'!J25,'2-11 續5完'!J31,'2-11 續5完'!J37,'2-11 續5完'!J43,'2-11 續5完'!J49)</f>
        <v>682</v>
      </c>
      <c r="K13" s="440">
        <f>SUM(K19,K25,K31,K37,K43,K49,'2-11 續5完'!K13,'2-11 續5完'!K19,'2-11 續5完'!K25,'2-11 續5完'!K31,'2-11 續5完'!K37,'2-11 續5完'!K43,'2-11 續5完'!K49)</f>
        <v>918</v>
      </c>
      <c r="L13" s="440">
        <f>SUM(L19,L25,L31,L37,L43,L49,'2-11 續5完'!L13,'2-11 續5完'!L19,'2-11 續5完'!L25,'2-11 續5完'!L31,'2-11 續5完'!L37,'2-11 續5完'!L43,'2-11 續5完'!L49)</f>
        <v>278</v>
      </c>
      <c r="M13" s="440">
        <f>SUM(M19,M25,M31,M37,M43,M49,'2-11 續5完'!M13,'2-11 續5完'!M19,'2-11 續5完'!M25,'2-11 續5完'!M31,'2-11 續5完'!M37,'2-11 續5完'!M43,'2-11 續5完'!M49)</f>
        <v>137</v>
      </c>
      <c r="N13" s="440">
        <f>SUM(N19,N25,N31,N37,N43,N49,'2-11 續5完'!N13,'2-11 續5完'!N19,'2-11 續5完'!N25,'2-11 續5完'!N31,'2-11 續5完'!N37,'2-11 續5完'!N43,'2-11 續5完'!N49)</f>
        <v>171</v>
      </c>
      <c r="O13" s="440">
        <f>SUM(O19,O25,O31,O37,O43,O49,'2-11 續5完'!O13,'2-11 續5完'!O19,'2-11 續5完'!O25,'2-11 續5完'!O31,'2-11 續5完'!O37,'2-11 續5完'!O43,'2-11 續5完'!O49)</f>
        <v>47</v>
      </c>
      <c r="P13" s="440">
        <f>SUM(P19,P25,P31,P37,P43,P49,'2-11 續5完'!P13,'2-11 續5完'!P19,'2-11 續5完'!P25,'2-11 續5完'!P31,'2-11 續5完'!P37,'2-11 續5完'!P43,'2-11 續5完'!P49)</f>
        <v>41</v>
      </c>
      <c r="Q13" s="440">
        <f>SUM(Q19,Q25,Q31,Q37,Q43,Q49,'2-11 續5完'!Q13,'2-11 續5完'!Q19,'2-11 續5完'!Q25,'2-11 續5完'!Q31,'2-11 續5完'!Q37,'2-11 續5完'!Q43,'2-11 續5完'!Q49)</f>
        <v>742</v>
      </c>
      <c r="R13" s="440">
        <f>SUM(R19,R25,R31,R37,R43,R49,'2-11 續5完'!R13,'2-11 續5完'!R19,'2-11 續5完'!R25,'2-11 續5完'!R31,'2-11 續5完'!R37,'2-11 續5完'!R43,'2-11 續5完'!R49)</f>
        <v>576</v>
      </c>
      <c r="S13" s="440">
        <f>SUM(S19,S25,S31,S37,S43,S49,'2-11 續5完'!S13,'2-11 續5完'!S19,'2-11 續5完'!S25,'2-11 續5完'!S31,'2-11 續5完'!S37,'2-11 續5完'!S43,'2-11 續5完'!S49)</f>
        <v>2050</v>
      </c>
      <c r="T13" s="440">
        <f>SUM(T19,T25,T31,T37,T43,T49,'2-11 續5完'!T13,'2-11 續5完'!T19,'2-11 續5完'!T25,'2-11 續5完'!T31,'2-11 續5完'!T37,'2-11 續5完'!T43,'2-11 續5完'!T49)</f>
        <v>1421</v>
      </c>
      <c r="U13" s="440">
        <f>SUM(U19,U25,U31,U37,U43,U49,'2-11 續5完'!U13,'2-11 續5完'!U19,'2-11 續5完'!U25,'2-11 續5完'!U31,'2-11 續5完'!U37,'2-11 續5完'!U43,'2-11 續5完'!U49)</f>
        <v>1704</v>
      </c>
      <c r="V13" s="440">
        <f>SUM(V19,V25,V31,V37,V43,V49,'2-11 續5完'!V13,'2-11 續5完'!V19,'2-11 續5完'!V25,'2-11 續5完'!V31,'2-11 續5完'!V37,'2-11 續5完'!V43,'2-11 續5完'!V49)</f>
        <v>506</v>
      </c>
      <c r="W13" s="440">
        <f>SUM(W19,W25,W31,W37,W43,W49,'2-11 續5完'!W13,'2-11 續5完'!W19,'2-11 續5完'!W25,'2-11 續5完'!W31,'2-11 續5完'!W37,'2-11 續5完'!W43,'2-11 續5完'!W49)</f>
        <v>627</v>
      </c>
      <c r="X13" s="440">
        <f>SUM(X19,X25,X31,X37,X43,X49,'2-11 續5完'!X13,'2-11 續5完'!X19,'2-11 續5完'!X25,'2-11 續5完'!X31,'2-11 續5完'!X37,'2-11 續5完'!X43,'2-11 續5完'!X49)</f>
        <v>128</v>
      </c>
      <c r="Y13" s="440">
        <f>SUM(Y19,Y25,Y31,Y37,Y43,Y49,'2-11 續5完'!Y13,'2-11 續5完'!Y19,'2-11 續5完'!Y25,'2-11 續5完'!Y31,'2-11 續5完'!Y37,'2-11 續5完'!Y43,'2-11 續5完'!Y49)</f>
        <v>4</v>
      </c>
      <c r="Z13" s="440">
        <f>SUM(Z19,Z25,Z31,Z37,Z43,Z49,'2-11 續5完'!Z13,'2-11 續5完'!Z19,'2-11 續5完'!Z25,'2-11 續5完'!Z31,'2-11 續5完'!Z37,'2-11 續5完'!Z43,'2-11 續5完'!Z49)</f>
        <v>7</v>
      </c>
      <c r="AA13" s="432"/>
      <c r="AB13" s="432"/>
      <c r="AC13" s="445"/>
      <c r="AD13" s="445"/>
    </row>
    <row r="14" spans="1:30" s="441" customFormat="1" ht="12" customHeight="1" x14ac:dyDescent="0.25">
      <c r="A14" s="904"/>
      <c r="B14" s="906" t="s">
        <v>654</v>
      </c>
      <c r="C14" s="530" t="s">
        <v>432</v>
      </c>
      <c r="D14" s="440">
        <f t="shared" si="0"/>
        <v>27389</v>
      </c>
      <c r="E14" s="440">
        <f t="shared" si="1"/>
        <v>27295</v>
      </c>
      <c r="F14" s="440">
        <f>SUM(F20,F26,F32,F38,F44,F50,'2-11 續5完'!F14,'2-11 續5完'!F20,'2-11 續5完'!F26,'2-11 續5完'!F32,'2-11 續5完'!F38,'2-11 續5完'!F44,'2-11 續5完'!F50)</f>
        <v>3</v>
      </c>
      <c r="G14" s="440">
        <f>SUM(G20,G26,G32,G38,G44,G50,'2-11 續5完'!G14,'2-11 續5完'!G20,'2-11 續5完'!G26,'2-11 續5完'!G32,'2-11 續5完'!G38,'2-11 續5完'!G44,'2-11 續5完'!G50)</f>
        <v>6</v>
      </c>
      <c r="H14" s="440">
        <f>SUM(H20,H26,H32,H38,H44,H50,'2-11 續5完'!H14,'2-11 續5完'!H20,'2-11 續5完'!H26,'2-11 續5完'!H32,'2-11 續5完'!H38,'2-11 續5完'!H44,'2-11 續5完'!H50)</f>
        <v>104</v>
      </c>
      <c r="I14" s="440">
        <f>SUM(I20,I26,I32,I38,I44,I50,'2-11 續5完'!I14,'2-11 續5完'!I20,'2-11 續5完'!I26,'2-11 續5完'!I32,'2-11 續5完'!I38,'2-11 續5完'!I44,'2-11 續5完'!I50)</f>
        <v>114</v>
      </c>
      <c r="J14" s="440">
        <f>SUM(J20,J26,J32,J38,J44,J50,'2-11 續5完'!J14,'2-11 續5完'!J20,'2-11 續5完'!J26,'2-11 續5完'!J32,'2-11 續5完'!J38,'2-11 續5完'!J44,'2-11 續5完'!J50)</f>
        <v>2231</v>
      </c>
      <c r="K14" s="440">
        <f>SUM(K20,K26,K32,K38,K44,K50,'2-11 續5完'!K14,'2-11 續5完'!K20,'2-11 續5完'!K26,'2-11 續5完'!K32,'2-11 續5完'!K38,'2-11 續5完'!K44,'2-11 續5完'!K50)</f>
        <v>2181</v>
      </c>
      <c r="L14" s="440">
        <f>SUM(L20,L26,L32,L38,L44,L50,'2-11 續5完'!L14,'2-11 續5完'!L20,'2-11 續5完'!L26,'2-11 續5完'!L32,'2-11 續5完'!L38,'2-11 續5完'!L44,'2-11 續5完'!L50)</f>
        <v>615</v>
      </c>
      <c r="M14" s="440">
        <f>SUM(M20,M26,M32,M38,M44,M50,'2-11 續5完'!M14,'2-11 續5完'!M20,'2-11 續5完'!M26,'2-11 續5完'!M32,'2-11 續5完'!M38,'2-11 續5完'!M44,'2-11 續5完'!M50)</f>
        <v>314</v>
      </c>
      <c r="N14" s="440">
        <f>SUM(N20,N26,N32,N38,N44,N50,'2-11 續5完'!N14,'2-11 續5完'!N20,'2-11 續5完'!N26,'2-11 續5完'!N32,'2-11 續5完'!N38,'2-11 續5完'!N44,'2-11 續5完'!N50)</f>
        <v>708</v>
      </c>
      <c r="O14" s="440">
        <f>SUM(O20,O26,O32,O38,O44,O50,'2-11 續5完'!O14,'2-11 續5完'!O20,'2-11 續5完'!O26,'2-11 續5完'!O32,'2-11 續5完'!O38,'2-11 續5完'!O44,'2-11 續5完'!O50)</f>
        <v>93</v>
      </c>
      <c r="P14" s="440">
        <f>SUM(P20,P26,P32,P38,P44,P50,'2-11 續5完'!P14,'2-11 續5完'!P20,'2-11 續5完'!P26,'2-11 續5完'!P32,'2-11 續5完'!P38,'2-11 續5完'!P44,'2-11 續5完'!P50)</f>
        <v>603</v>
      </c>
      <c r="Q14" s="440">
        <f>SUM(Q20,Q26,Q32,Q38,Q44,Q50,'2-11 續5完'!Q14,'2-11 續5完'!Q20,'2-11 續5完'!Q26,'2-11 續5完'!Q32,'2-11 續5完'!Q38,'2-11 續5完'!Q44,'2-11 續5完'!Q50)</f>
        <v>1667</v>
      </c>
      <c r="R14" s="440">
        <f>SUM(R20,R26,R32,R38,R44,R50,'2-11 續5完'!R14,'2-11 續5完'!R20,'2-11 續5完'!R26,'2-11 續5完'!R32,'2-11 續5完'!R38,'2-11 續5完'!R44,'2-11 續5完'!R50)</f>
        <v>1086</v>
      </c>
      <c r="S14" s="440">
        <f>SUM(S20,S26,S32,S38,S44,S50,'2-11 續5完'!S14,'2-11 續5完'!S20,'2-11 續5完'!S26,'2-11 續5完'!S32,'2-11 續5完'!S38,'2-11 續5完'!S44,'2-11 續5完'!S50)</f>
        <v>4851</v>
      </c>
      <c r="T14" s="440">
        <f>SUM(T20,T26,T32,T38,T44,T50,'2-11 續5完'!T14,'2-11 續5完'!T20,'2-11 續5完'!T26,'2-11 續5完'!T32,'2-11 續5完'!T38,'2-11 續5完'!T44,'2-11 續5完'!T50)</f>
        <v>2847</v>
      </c>
      <c r="U14" s="440">
        <f>SUM(U20,U26,U32,U38,U44,U50,'2-11 續5完'!U14,'2-11 續5完'!U20,'2-11 續5完'!U26,'2-11 續5完'!U32,'2-11 續5完'!U38,'2-11 續5完'!U44,'2-11 續5完'!U50)</f>
        <v>4894</v>
      </c>
      <c r="V14" s="440">
        <f>SUM(V20,V26,V32,V38,V44,V50,'2-11 續5完'!V14,'2-11 續5完'!V20,'2-11 續5完'!V26,'2-11 續5完'!V32,'2-11 續5完'!V38,'2-11 續5完'!V44,'2-11 續5完'!V50)</f>
        <v>999</v>
      </c>
      <c r="W14" s="440">
        <f>SUM(W20,W26,W32,W38,W44,W50,'2-11 續5完'!W14,'2-11 續5完'!W20,'2-11 續5完'!W26,'2-11 續5完'!W32,'2-11 續5完'!W38,'2-11 續5完'!W44,'2-11 續5完'!W50)</f>
        <v>3421</v>
      </c>
      <c r="X14" s="440">
        <f>SUM(X20,X26,X32,X38,X44,X50,'2-11 續5完'!X14,'2-11 續5完'!X20,'2-11 續5完'!X26,'2-11 續5完'!X32,'2-11 續5完'!X38,'2-11 續5完'!X44,'2-11 續5完'!X50)</f>
        <v>530</v>
      </c>
      <c r="Y14" s="440">
        <f>SUM(Y20,Y26,Y32,Y38,Y44,Y50,'2-11 續5完'!Y14,'2-11 續5完'!Y20,'2-11 續5完'!Y26,'2-11 續5完'!Y32,'2-11 續5完'!Y38,'2-11 續5完'!Y44,'2-11 續5完'!Y50)</f>
        <v>28</v>
      </c>
      <c r="Z14" s="440">
        <f>SUM(Z20,Z26,Z32,Z38,Z44,Z50,'2-11 續5完'!Z14,'2-11 續5完'!Z20,'2-11 續5完'!Z26,'2-11 續5完'!Z32,'2-11 續5完'!Z38,'2-11 續5完'!Z44,'2-11 續5完'!Z50)</f>
        <v>94</v>
      </c>
      <c r="AA14" s="432"/>
      <c r="AB14" s="432"/>
    </row>
    <row r="15" spans="1:30" s="437" customFormat="1" ht="12" customHeight="1" x14ac:dyDescent="0.25">
      <c r="A15" s="904"/>
      <c r="B15" s="906"/>
      <c r="C15" s="530" t="s">
        <v>431</v>
      </c>
      <c r="D15" s="440">
        <f t="shared" si="0"/>
        <v>14918</v>
      </c>
      <c r="E15" s="440">
        <f t="shared" si="1"/>
        <v>14853</v>
      </c>
      <c r="F15" s="440">
        <f>SUM(F21,F27,F33,F39,F45,F51,'2-11 續5完'!F15,'2-11 續5完'!F21,'2-11 續5完'!F27,'2-11 續5完'!F33,'2-11 續5完'!F39,'2-11 續5完'!F45,'2-11 續5完'!F51)</f>
        <v>2</v>
      </c>
      <c r="G15" s="440">
        <f>SUM(G21,G27,G33,G39,G45,G51,'2-11 續5完'!G15,'2-11 續5完'!G21,'2-11 續5完'!G27,'2-11 續5完'!G33,'2-11 續5完'!G39,'2-11 續5完'!G45,'2-11 續5完'!G51)</f>
        <v>0</v>
      </c>
      <c r="H15" s="440">
        <f>SUM(H21,H27,H33,H39,H45,H51,'2-11 續5完'!H15,'2-11 續5完'!H21,'2-11 續5完'!H27,'2-11 續5完'!H33,'2-11 續5完'!H39,'2-11 續5完'!H45,'2-11 續5完'!H51)</f>
        <v>53</v>
      </c>
      <c r="I15" s="440">
        <f>SUM(I21,I27,I33,I39,I45,I51,'2-11 續5完'!I15,'2-11 續5完'!I21,'2-11 續5完'!I27,'2-11 續5完'!I33,'2-11 續5完'!I39,'2-11 續5完'!I45,'2-11 續5完'!I51)</f>
        <v>50</v>
      </c>
      <c r="J15" s="440">
        <f>SUM(J21,J27,J33,J39,J45,J51,'2-11 續5完'!J15,'2-11 續5完'!J21,'2-11 續5完'!J27,'2-11 續5完'!J33,'2-11 續5完'!J39,'2-11 續5完'!J45,'2-11 續5完'!J51)</f>
        <v>1199</v>
      </c>
      <c r="K15" s="440">
        <f>SUM(K21,K27,K33,K39,K45,K51,'2-11 續5完'!K15,'2-11 續5完'!K21,'2-11 續5完'!K27,'2-11 續5完'!K33,'2-11 續5完'!K39,'2-11 續5完'!K45,'2-11 續5完'!K51)</f>
        <v>1239</v>
      </c>
      <c r="L15" s="440">
        <f>SUM(L21,L27,L33,L39,L45,L51,'2-11 續5完'!L15,'2-11 續5完'!L21,'2-11 續5完'!L27,'2-11 續5完'!L33,'2-11 續5完'!L39,'2-11 續5完'!L45,'2-11 續5完'!L51)</f>
        <v>361</v>
      </c>
      <c r="M15" s="440">
        <f>SUM(M21,M27,M33,M39,M45,M51,'2-11 續5完'!M15,'2-11 續5完'!M21,'2-11 續5完'!M27,'2-11 續5完'!M33,'2-11 續5完'!M39,'2-11 續5完'!M45,'2-11 續5完'!M51)</f>
        <v>188</v>
      </c>
      <c r="N15" s="440">
        <f>SUM(N21,N27,N33,N39,N45,N51,'2-11 續5完'!N15,'2-11 續5完'!N21,'2-11 續5完'!N27,'2-11 續5完'!N33,'2-11 續5完'!N39,'2-11 續5完'!N45,'2-11 續5完'!N51)</f>
        <v>339</v>
      </c>
      <c r="O15" s="440">
        <f>SUM(O21,O27,O33,O39,O45,O51,'2-11 續5完'!O15,'2-11 續5完'!O21,'2-11 續5完'!O27,'2-11 續5完'!O33,'2-11 續5完'!O39,'2-11 續5完'!O45,'2-11 續5完'!O51)</f>
        <v>50</v>
      </c>
      <c r="P15" s="440">
        <f>SUM(P21,P27,P33,P39,P45,P51,'2-11 續5完'!P15,'2-11 續5完'!P21,'2-11 續5完'!P27,'2-11 續5完'!P33,'2-11 續5完'!P39,'2-11 續5完'!P45,'2-11 續5完'!P51)</f>
        <v>268</v>
      </c>
      <c r="Q15" s="440">
        <f>SUM(Q21,Q27,Q33,Q39,Q45,Q51,'2-11 續5完'!Q15,'2-11 續5完'!Q21,'2-11 續5完'!Q27,'2-11 續5完'!Q33,'2-11 續5完'!Q39,'2-11 續5完'!Q45,'2-11 續5完'!Q51)</f>
        <v>972</v>
      </c>
      <c r="R15" s="440">
        <f>SUM(R21,R27,R33,R39,R45,R51,'2-11 續5完'!R15,'2-11 續5完'!R21,'2-11 續5完'!R27,'2-11 續5完'!R33,'2-11 續5完'!R39,'2-11 續5完'!R45,'2-11 續5完'!R51)</f>
        <v>571</v>
      </c>
      <c r="S15" s="440">
        <f>SUM(S21,S27,S33,S39,S45,S51,'2-11 續5完'!S15,'2-11 續5完'!S21,'2-11 續5完'!S27,'2-11 續5完'!S33,'2-11 續5完'!S39,'2-11 續5完'!S45,'2-11 續5完'!S51)</f>
        <v>2792</v>
      </c>
      <c r="T15" s="440">
        <f>SUM(T21,T27,T33,T39,T45,T51,'2-11 續5完'!T15,'2-11 續5完'!T21,'2-11 續5完'!T27,'2-11 續5完'!T33,'2-11 續5完'!T39,'2-11 續5完'!T45,'2-11 續5完'!T51)</f>
        <v>1575</v>
      </c>
      <c r="U15" s="440">
        <f>SUM(U21,U27,U33,U39,U45,U51,'2-11 續5完'!U15,'2-11 續5完'!U21,'2-11 續5完'!U27,'2-11 續5完'!U33,'2-11 續5完'!U39,'2-11 續5完'!U45,'2-11 續5完'!U51)</f>
        <v>2649</v>
      </c>
      <c r="V15" s="440">
        <f>SUM(V21,V27,V33,V39,V45,V51,'2-11 續5完'!V15,'2-11 續5完'!V21,'2-11 續5完'!V27,'2-11 續5完'!V33,'2-11 續5完'!V39,'2-11 續5完'!V45,'2-11 續5完'!V51)</f>
        <v>528</v>
      </c>
      <c r="W15" s="440">
        <f>SUM(W21,W27,W33,W39,W45,W51,'2-11 續5完'!W15,'2-11 續5完'!W21,'2-11 續5完'!W27,'2-11 續5完'!W33,'2-11 續5完'!W39,'2-11 續5完'!W45,'2-11 續5完'!W51)</f>
        <v>1677</v>
      </c>
      <c r="X15" s="440">
        <f>SUM(X21,X27,X33,X39,X45,X51,'2-11 續5完'!X15,'2-11 續5完'!X21,'2-11 續5完'!X27,'2-11 續5完'!X33,'2-11 續5完'!X39,'2-11 續5完'!X45,'2-11 續5完'!X51)</f>
        <v>321</v>
      </c>
      <c r="Y15" s="440">
        <f>SUM(Y21,Y27,Y33,Y39,Y45,Y51,'2-11 續5完'!Y15,'2-11 續5完'!Y21,'2-11 續5完'!Y27,'2-11 續5完'!Y33,'2-11 續5完'!Y39,'2-11 續5完'!Y45,'2-11 續5完'!Y51)</f>
        <v>19</v>
      </c>
      <c r="Z15" s="440">
        <f>SUM(Z21,Z27,Z33,Z39,Z45,Z51,'2-11 續5完'!Z15,'2-11 續5完'!Z21,'2-11 續5完'!Z27,'2-11 續5完'!Z33,'2-11 續5完'!Z39,'2-11 續5完'!Z45,'2-11 續5完'!Z51)</f>
        <v>65</v>
      </c>
      <c r="AA15" s="432"/>
      <c r="AB15" s="432"/>
    </row>
    <row r="16" spans="1:30" s="442" customFormat="1" ht="12" customHeight="1" x14ac:dyDescent="0.25">
      <c r="A16" s="904"/>
      <c r="B16" s="906"/>
      <c r="C16" s="530" t="s">
        <v>430</v>
      </c>
      <c r="D16" s="440">
        <f t="shared" si="0"/>
        <v>12471</v>
      </c>
      <c r="E16" s="440">
        <f t="shared" si="1"/>
        <v>12442</v>
      </c>
      <c r="F16" s="440">
        <f>SUM(F22,F28,F34,F40,F46,F52,'2-11 續5完'!F16,'2-11 續5完'!F22,'2-11 續5完'!F28,'2-11 續5完'!F34,'2-11 續5完'!F40,'2-11 續5完'!F46,'2-11 續5完'!F52)</f>
        <v>1</v>
      </c>
      <c r="G16" s="440">
        <f>SUM(G22,G28,G34,G40,G46,G52,'2-11 續5完'!G16,'2-11 續5完'!G22,'2-11 續5完'!G28,'2-11 續5完'!G34,'2-11 續5完'!G40,'2-11 續5完'!G46,'2-11 續5完'!G52)</f>
        <v>6</v>
      </c>
      <c r="H16" s="440">
        <f>SUM(H22,H28,H34,H40,H46,H52,'2-11 續5完'!H16,'2-11 續5完'!H22,'2-11 續5完'!H28,'2-11 續5完'!H34,'2-11 續5完'!H40,'2-11 續5完'!H46,'2-11 續5完'!H52)</f>
        <v>51</v>
      </c>
      <c r="I16" s="440">
        <f>SUM(I22,I28,I34,I40,I46,I52,'2-11 續5完'!I16,'2-11 續5完'!I22,'2-11 續5完'!I28,'2-11 續5完'!I34,'2-11 續5完'!I40,'2-11 續5完'!I46,'2-11 續5完'!I52)</f>
        <v>64</v>
      </c>
      <c r="J16" s="440">
        <f>SUM(J22,J28,J34,J40,J46,J52,'2-11 續5完'!J16,'2-11 續5完'!J22,'2-11 續5完'!J28,'2-11 續5完'!J34,'2-11 續5完'!J40,'2-11 續5完'!J46,'2-11 續5完'!J52)</f>
        <v>1032</v>
      </c>
      <c r="K16" s="440">
        <f>SUM(K22,K28,K34,K40,K46,K52,'2-11 續5完'!K16,'2-11 續5完'!K22,'2-11 續5完'!K28,'2-11 續5完'!K34,'2-11 續5完'!K40,'2-11 續5完'!K46,'2-11 續5完'!K52)</f>
        <v>942</v>
      </c>
      <c r="L16" s="440">
        <f>SUM(L22,L28,L34,L40,L46,L52,'2-11 續5完'!L16,'2-11 續5完'!L22,'2-11 續5完'!L28,'2-11 續5完'!L34,'2-11 續5完'!L40,'2-11 續5完'!L46,'2-11 續5完'!L52)</f>
        <v>254</v>
      </c>
      <c r="M16" s="440">
        <f>SUM(M22,M28,M34,M40,M46,M52,'2-11 續5完'!M16,'2-11 續5完'!M22,'2-11 續5完'!M28,'2-11 續5完'!M34,'2-11 續5完'!M40,'2-11 續5完'!M46,'2-11 續5完'!M52)</f>
        <v>126</v>
      </c>
      <c r="N16" s="440">
        <f>SUM(N22,N28,N34,N40,N46,N52,'2-11 續5完'!N16,'2-11 續5完'!N22,'2-11 續5完'!N28,'2-11 續5完'!N34,'2-11 續5完'!N40,'2-11 續5完'!N46,'2-11 續5完'!N52)</f>
        <v>369</v>
      </c>
      <c r="O16" s="440">
        <f>SUM(O22,O28,O34,O40,O46,O52,'2-11 續5完'!O16,'2-11 續5完'!O22,'2-11 續5完'!O28,'2-11 續5完'!O34,'2-11 續5完'!O40,'2-11 續5完'!O46,'2-11 續5完'!O52)</f>
        <v>43</v>
      </c>
      <c r="P16" s="440">
        <f>SUM(P22,P28,P34,P40,P46,P52,'2-11 續5完'!P16,'2-11 續5完'!P22,'2-11 續5完'!P28,'2-11 續5完'!P34,'2-11 續5完'!P40,'2-11 續5完'!P46,'2-11 續5完'!P52)</f>
        <v>335</v>
      </c>
      <c r="Q16" s="440">
        <f>SUM(Q22,Q28,Q34,Q40,Q46,Q52,'2-11 續5完'!Q16,'2-11 續5完'!Q22,'2-11 續5完'!Q28,'2-11 續5完'!Q34,'2-11 續5完'!Q40,'2-11 續5完'!Q46,'2-11 續5完'!Q52)</f>
        <v>695</v>
      </c>
      <c r="R16" s="440">
        <f>SUM(R22,R28,R34,R40,R46,R52,'2-11 續5完'!R16,'2-11 續5完'!R22,'2-11 續5完'!R28,'2-11 續5完'!R34,'2-11 續5完'!R40,'2-11 續5完'!R46,'2-11 續5完'!R52)</f>
        <v>515</v>
      </c>
      <c r="S16" s="440">
        <f>SUM(S22,S28,S34,S40,S46,S52,'2-11 續5完'!S16,'2-11 續5完'!S22,'2-11 續5完'!S28,'2-11 續5完'!S34,'2-11 續5完'!S40,'2-11 續5完'!S46,'2-11 續5完'!S52)</f>
        <v>2059</v>
      </c>
      <c r="T16" s="440">
        <f>SUM(T22,T28,T34,T40,T46,T52,'2-11 續5完'!T16,'2-11 續5完'!T22,'2-11 續5完'!T28,'2-11 續5完'!T34,'2-11 續5完'!T40,'2-11 續5完'!T46,'2-11 續5完'!T52)</f>
        <v>1272</v>
      </c>
      <c r="U16" s="440">
        <f>SUM(U22,U28,U34,U40,U46,U52,'2-11 續5完'!U16,'2-11 續5完'!U22,'2-11 續5完'!U28,'2-11 續5完'!U34,'2-11 續5完'!U40,'2-11 續5完'!U46,'2-11 續5完'!U52)</f>
        <v>2245</v>
      </c>
      <c r="V16" s="440">
        <f>SUM(V22,V28,V34,V40,V46,V52,'2-11 續5完'!V16,'2-11 續5完'!V22,'2-11 續5完'!V28,'2-11 續5完'!V34,'2-11 續5完'!V40,'2-11 續5完'!V46,'2-11 續5完'!V52)</f>
        <v>471</v>
      </c>
      <c r="W16" s="440">
        <f>SUM(W22,W28,W34,W40,W46,W52,'2-11 續5完'!W16,'2-11 續5完'!W22,'2-11 續5完'!W28,'2-11 續5完'!W34,'2-11 續5完'!W40,'2-11 續5完'!W46,'2-11 續5完'!W52)</f>
        <v>1744</v>
      </c>
      <c r="X16" s="440">
        <f>SUM(X22,X28,X34,X40,X46,X52,'2-11 續5完'!X16,'2-11 續5完'!X22,'2-11 續5完'!X28,'2-11 續5完'!X34,'2-11 續5完'!X40,'2-11 續5完'!X46,'2-11 續5完'!X52)</f>
        <v>209</v>
      </c>
      <c r="Y16" s="440">
        <f>SUM(Y22,Y28,Y34,Y40,Y46,Y52,'2-11 續5完'!Y16,'2-11 續5完'!Y22,'2-11 續5完'!Y28,'2-11 續5完'!Y34,'2-11 續5完'!Y40,'2-11 續5完'!Y46,'2-11 續5完'!Y52)</f>
        <v>9</v>
      </c>
      <c r="Z16" s="440">
        <f>SUM(Z22,Z28,Z34,Z40,Z46,Z52,'2-11 續5完'!Z16,'2-11 續5完'!Z22,'2-11 續5完'!Z28,'2-11 續5完'!Z34,'2-11 續5完'!Z40,'2-11 續5完'!Z46,'2-11 續5完'!Z52)</f>
        <v>29</v>
      </c>
      <c r="AA16" s="432"/>
      <c r="AB16" s="432"/>
    </row>
    <row r="17" spans="1:28" s="441" customFormat="1" ht="12" customHeight="1" x14ac:dyDescent="0.25">
      <c r="A17" s="904" t="s">
        <v>750</v>
      </c>
      <c r="B17" s="906" t="s">
        <v>653</v>
      </c>
      <c r="C17" s="530" t="s">
        <v>432</v>
      </c>
      <c r="D17" s="440">
        <f t="shared" si="0"/>
        <v>2305</v>
      </c>
      <c r="E17" s="439">
        <f t="shared" si="1"/>
        <v>2304</v>
      </c>
      <c r="F17" s="439">
        <f t="shared" ref="F17:Z17" si="2">SUM(F18:F19)</f>
        <v>4</v>
      </c>
      <c r="G17" s="439">
        <f t="shared" si="2"/>
        <v>0</v>
      </c>
      <c r="H17" s="439">
        <f t="shared" si="2"/>
        <v>24</v>
      </c>
      <c r="I17" s="439">
        <f t="shared" si="2"/>
        <v>15</v>
      </c>
      <c r="J17" s="439">
        <f t="shared" si="2"/>
        <v>197</v>
      </c>
      <c r="K17" s="439">
        <f t="shared" si="2"/>
        <v>293</v>
      </c>
      <c r="L17" s="439">
        <f t="shared" si="2"/>
        <v>98</v>
      </c>
      <c r="M17" s="439">
        <f t="shared" si="2"/>
        <v>31</v>
      </c>
      <c r="N17" s="439">
        <f t="shared" si="2"/>
        <v>43</v>
      </c>
      <c r="O17" s="439">
        <f t="shared" si="2"/>
        <v>11</v>
      </c>
      <c r="P17" s="439">
        <f t="shared" si="2"/>
        <v>13</v>
      </c>
      <c r="Q17" s="439">
        <f t="shared" si="2"/>
        <v>161</v>
      </c>
      <c r="R17" s="439">
        <f t="shared" si="2"/>
        <v>127</v>
      </c>
      <c r="S17" s="439">
        <f t="shared" si="2"/>
        <v>477</v>
      </c>
      <c r="T17" s="439">
        <f t="shared" si="2"/>
        <v>308</v>
      </c>
      <c r="U17" s="439">
        <f t="shared" si="2"/>
        <v>295</v>
      </c>
      <c r="V17" s="439">
        <f t="shared" si="2"/>
        <v>87</v>
      </c>
      <c r="W17" s="439">
        <f t="shared" si="2"/>
        <v>92</v>
      </c>
      <c r="X17" s="439">
        <f t="shared" si="2"/>
        <v>26</v>
      </c>
      <c r="Y17" s="439">
        <f t="shared" si="2"/>
        <v>2</v>
      </c>
      <c r="Z17" s="439">
        <f t="shared" si="2"/>
        <v>1</v>
      </c>
      <c r="AA17" s="432"/>
      <c r="AB17" s="432"/>
    </row>
    <row r="18" spans="1:28" s="437" customFormat="1" ht="12" customHeight="1" x14ac:dyDescent="0.25">
      <c r="A18" s="904"/>
      <c r="B18" s="906"/>
      <c r="C18" s="530" t="s">
        <v>431</v>
      </c>
      <c r="D18" s="440">
        <f t="shared" si="0"/>
        <v>1630</v>
      </c>
      <c r="E18" s="439">
        <f t="shared" si="1"/>
        <v>1630</v>
      </c>
      <c r="F18" s="439">
        <v>2</v>
      </c>
      <c r="G18" s="440">
        <v>0</v>
      </c>
      <c r="H18" s="440">
        <v>19</v>
      </c>
      <c r="I18" s="440">
        <v>8</v>
      </c>
      <c r="J18" s="440">
        <v>145</v>
      </c>
      <c r="K18" s="440">
        <v>203</v>
      </c>
      <c r="L18" s="440">
        <v>70</v>
      </c>
      <c r="M18" s="440">
        <v>24</v>
      </c>
      <c r="N18" s="440">
        <v>33</v>
      </c>
      <c r="O18" s="440">
        <v>10</v>
      </c>
      <c r="P18" s="440">
        <v>8</v>
      </c>
      <c r="Q18" s="440">
        <v>110</v>
      </c>
      <c r="R18" s="440">
        <v>85</v>
      </c>
      <c r="S18" s="440">
        <v>324</v>
      </c>
      <c r="T18" s="440">
        <v>207</v>
      </c>
      <c r="U18" s="440">
        <v>221</v>
      </c>
      <c r="V18" s="440">
        <v>65</v>
      </c>
      <c r="W18" s="440">
        <v>76</v>
      </c>
      <c r="X18" s="440">
        <v>19</v>
      </c>
      <c r="Y18" s="440">
        <v>1</v>
      </c>
      <c r="Z18" s="440">
        <v>0</v>
      </c>
      <c r="AA18" s="432"/>
      <c r="AB18" s="432"/>
    </row>
    <row r="19" spans="1:28" s="442" customFormat="1" ht="12" customHeight="1" x14ac:dyDescent="0.25">
      <c r="A19" s="904"/>
      <c r="B19" s="906"/>
      <c r="C19" s="530" t="s">
        <v>430</v>
      </c>
      <c r="D19" s="440">
        <f t="shared" si="0"/>
        <v>675</v>
      </c>
      <c r="E19" s="439">
        <f t="shared" si="1"/>
        <v>674</v>
      </c>
      <c r="F19" s="439">
        <v>2</v>
      </c>
      <c r="G19" s="440">
        <v>0</v>
      </c>
      <c r="H19" s="440">
        <v>5</v>
      </c>
      <c r="I19" s="440">
        <v>7</v>
      </c>
      <c r="J19" s="440">
        <v>52</v>
      </c>
      <c r="K19" s="440">
        <v>90</v>
      </c>
      <c r="L19" s="440">
        <v>28</v>
      </c>
      <c r="M19" s="440">
        <v>7</v>
      </c>
      <c r="N19" s="440">
        <v>10</v>
      </c>
      <c r="O19" s="440">
        <v>1</v>
      </c>
      <c r="P19" s="440">
        <v>5</v>
      </c>
      <c r="Q19" s="440">
        <v>51</v>
      </c>
      <c r="R19" s="440">
        <v>42</v>
      </c>
      <c r="S19" s="440">
        <v>153</v>
      </c>
      <c r="T19" s="440">
        <v>101</v>
      </c>
      <c r="U19" s="440">
        <v>74</v>
      </c>
      <c r="V19" s="440">
        <v>22</v>
      </c>
      <c r="W19" s="440">
        <v>16</v>
      </c>
      <c r="X19" s="440">
        <v>7</v>
      </c>
      <c r="Y19" s="440">
        <v>1</v>
      </c>
      <c r="Z19" s="440">
        <v>1</v>
      </c>
      <c r="AA19" s="432"/>
      <c r="AB19" s="432"/>
    </row>
    <row r="20" spans="1:28" s="441" customFormat="1" ht="12" customHeight="1" x14ac:dyDescent="0.25">
      <c r="A20" s="904"/>
      <c r="B20" s="906" t="s">
        <v>654</v>
      </c>
      <c r="C20" s="530" t="s">
        <v>432</v>
      </c>
      <c r="D20" s="440">
        <f t="shared" si="0"/>
        <v>3019</v>
      </c>
      <c r="E20" s="439">
        <f t="shared" si="1"/>
        <v>3006</v>
      </c>
      <c r="F20" s="439">
        <f t="shared" ref="F20:Z20" si="3">SUM(F21:F22)</f>
        <v>1</v>
      </c>
      <c r="G20" s="439">
        <f t="shared" si="3"/>
        <v>0</v>
      </c>
      <c r="H20" s="439">
        <f t="shared" si="3"/>
        <v>17</v>
      </c>
      <c r="I20" s="439">
        <f t="shared" si="3"/>
        <v>10</v>
      </c>
      <c r="J20" s="439">
        <f t="shared" si="3"/>
        <v>299</v>
      </c>
      <c r="K20" s="439">
        <f t="shared" si="3"/>
        <v>287</v>
      </c>
      <c r="L20" s="439">
        <f t="shared" si="3"/>
        <v>83</v>
      </c>
      <c r="M20" s="439">
        <f t="shared" si="3"/>
        <v>44</v>
      </c>
      <c r="N20" s="439">
        <f t="shared" si="3"/>
        <v>108</v>
      </c>
      <c r="O20" s="439">
        <f t="shared" si="3"/>
        <v>15</v>
      </c>
      <c r="P20" s="439">
        <f t="shared" si="3"/>
        <v>47</v>
      </c>
      <c r="Q20" s="439">
        <f t="shared" si="3"/>
        <v>217</v>
      </c>
      <c r="R20" s="439">
        <f t="shared" si="3"/>
        <v>134</v>
      </c>
      <c r="S20" s="439">
        <f t="shared" si="3"/>
        <v>633</v>
      </c>
      <c r="T20" s="439">
        <f t="shared" si="3"/>
        <v>323</v>
      </c>
      <c r="U20" s="439">
        <f t="shared" si="3"/>
        <v>438</v>
      </c>
      <c r="V20" s="439">
        <f t="shared" si="3"/>
        <v>87</v>
      </c>
      <c r="W20" s="439">
        <f t="shared" si="3"/>
        <v>228</v>
      </c>
      <c r="X20" s="439">
        <f t="shared" si="3"/>
        <v>35</v>
      </c>
      <c r="Y20" s="439">
        <f t="shared" si="3"/>
        <v>0</v>
      </c>
      <c r="Z20" s="439">
        <f t="shared" si="3"/>
        <v>13</v>
      </c>
      <c r="AA20" s="432"/>
      <c r="AB20" s="432"/>
    </row>
    <row r="21" spans="1:28" s="437" customFormat="1" ht="12" customHeight="1" x14ac:dyDescent="0.25">
      <c r="A21" s="904"/>
      <c r="B21" s="906"/>
      <c r="C21" s="530" t="s">
        <v>431</v>
      </c>
      <c r="D21" s="440">
        <f t="shared" si="0"/>
        <v>1946</v>
      </c>
      <c r="E21" s="439">
        <f t="shared" si="1"/>
        <v>1936</v>
      </c>
      <c r="F21" s="439">
        <v>0</v>
      </c>
      <c r="G21" s="440">
        <v>0</v>
      </c>
      <c r="H21" s="440">
        <v>11</v>
      </c>
      <c r="I21" s="440">
        <v>8</v>
      </c>
      <c r="J21" s="440">
        <v>188</v>
      </c>
      <c r="K21" s="440">
        <v>185</v>
      </c>
      <c r="L21" s="440">
        <v>57</v>
      </c>
      <c r="M21" s="440">
        <v>29</v>
      </c>
      <c r="N21" s="440">
        <v>57</v>
      </c>
      <c r="O21" s="440">
        <v>9</v>
      </c>
      <c r="P21" s="440">
        <v>30</v>
      </c>
      <c r="Q21" s="440">
        <v>146</v>
      </c>
      <c r="R21" s="440">
        <v>73</v>
      </c>
      <c r="S21" s="440">
        <v>408</v>
      </c>
      <c r="T21" s="440">
        <v>203</v>
      </c>
      <c r="U21" s="440">
        <v>295</v>
      </c>
      <c r="V21" s="440">
        <v>58</v>
      </c>
      <c r="W21" s="440">
        <v>153</v>
      </c>
      <c r="X21" s="440">
        <v>26</v>
      </c>
      <c r="Y21" s="440">
        <v>0</v>
      </c>
      <c r="Z21" s="440">
        <v>10</v>
      </c>
      <c r="AA21" s="432"/>
      <c r="AB21" s="432"/>
    </row>
    <row r="22" spans="1:28" s="442" customFormat="1" ht="12" customHeight="1" x14ac:dyDescent="0.25">
      <c r="A22" s="904"/>
      <c r="B22" s="906"/>
      <c r="C22" s="530" t="s">
        <v>430</v>
      </c>
      <c r="D22" s="440">
        <f t="shared" si="0"/>
        <v>1073</v>
      </c>
      <c r="E22" s="439">
        <f t="shared" si="1"/>
        <v>1070</v>
      </c>
      <c r="F22" s="439">
        <v>1</v>
      </c>
      <c r="G22" s="440">
        <v>0</v>
      </c>
      <c r="H22" s="440">
        <v>6</v>
      </c>
      <c r="I22" s="440">
        <v>2</v>
      </c>
      <c r="J22" s="440">
        <v>111</v>
      </c>
      <c r="K22" s="440">
        <v>102</v>
      </c>
      <c r="L22" s="440">
        <v>26</v>
      </c>
      <c r="M22" s="440">
        <v>15</v>
      </c>
      <c r="N22" s="440">
        <v>51</v>
      </c>
      <c r="O22" s="440">
        <v>6</v>
      </c>
      <c r="P22" s="440">
        <v>17</v>
      </c>
      <c r="Q22" s="440">
        <v>71</v>
      </c>
      <c r="R22" s="440">
        <v>61</v>
      </c>
      <c r="S22" s="440">
        <v>225</v>
      </c>
      <c r="T22" s="440">
        <v>120</v>
      </c>
      <c r="U22" s="440">
        <v>143</v>
      </c>
      <c r="V22" s="440">
        <v>29</v>
      </c>
      <c r="W22" s="440">
        <v>75</v>
      </c>
      <c r="X22" s="440">
        <v>9</v>
      </c>
      <c r="Y22" s="440">
        <v>0</v>
      </c>
      <c r="Z22" s="440">
        <v>3</v>
      </c>
      <c r="AA22" s="432"/>
      <c r="AB22" s="432"/>
    </row>
    <row r="23" spans="1:28" s="432" customFormat="1" ht="12" customHeight="1" x14ac:dyDescent="0.25">
      <c r="A23" s="904" t="s">
        <v>751</v>
      </c>
      <c r="B23" s="906" t="s">
        <v>653</v>
      </c>
      <c r="C23" s="530" t="s">
        <v>432</v>
      </c>
      <c r="D23" s="440">
        <f t="shared" si="0"/>
        <v>2650</v>
      </c>
      <c r="E23" s="439">
        <f t="shared" si="1"/>
        <v>2649</v>
      </c>
      <c r="F23" s="439">
        <f t="shared" ref="F23:Z23" si="4">SUM(F24:F25)</f>
        <v>0</v>
      </c>
      <c r="G23" s="439">
        <f t="shared" si="4"/>
        <v>2</v>
      </c>
      <c r="H23" s="439">
        <f t="shared" si="4"/>
        <v>14</v>
      </c>
      <c r="I23" s="439">
        <f t="shared" si="4"/>
        <v>23</v>
      </c>
      <c r="J23" s="439">
        <f t="shared" si="4"/>
        <v>204</v>
      </c>
      <c r="K23" s="439">
        <f t="shared" si="4"/>
        <v>321</v>
      </c>
      <c r="L23" s="439">
        <f t="shared" si="4"/>
        <v>77</v>
      </c>
      <c r="M23" s="439">
        <f t="shared" si="4"/>
        <v>47</v>
      </c>
      <c r="N23" s="439">
        <f t="shared" si="4"/>
        <v>52</v>
      </c>
      <c r="O23" s="439">
        <f t="shared" si="4"/>
        <v>10</v>
      </c>
      <c r="P23" s="439">
        <f t="shared" si="4"/>
        <v>6</v>
      </c>
      <c r="Q23" s="439">
        <f t="shared" si="4"/>
        <v>190</v>
      </c>
      <c r="R23" s="439">
        <f t="shared" si="4"/>
        <v>168</v>
      </c>
      <c r="S23" s="439">
        <f t="shared" si="4"/>
        <v>577</v>
      </c>
      <c r="T23" s="439">
        <f t="shared" si="4"/>
        <v>331</v>
      </c>
      <c r="U23" s="439">
        <f t="shared" si="4"/>
        <v>372</v>
      </c>
      <c r="V23" s="439">
        <f t="shared" si="4"/>
        <v>110</v>
      </c>
      <c r="W23" s="439">
        <f t="shared" si="4"/>
        <v>116</v>
      </c>
      <c r="X23" s="439">
        <f t="shared" si="4"/>
        <v>28</v>
      </c>
      <c r="Y23" s="439">
        <f t="shared" si="4"/>
        <v>1</v>
      </c>
      <c r="Z23" s="439">
        <f t="shared" si="4"/>
        <v>1</v>
      </c>
    </row>
    <row r="24" spans="1:28" s="444" customFormat="1" ht="12" customHeight="1" x14ac:dyDescent="0.25">
      <c r="A24" s="904"/>
      <c r="B24" s="906"/>
      <c r="C24" s="530" t="s">
        <v>431</v>
      </c>
      <c r="D24" s="440">
        <f t="shared" si="0"/>
        <v>1651</v>
      </c>
      <c r="E24" s="439">
        <f t="shared" si="1"/>
        <v>1651</v>
      </c>
      <c r="F24" s="439">
        <v>0</v>
      </c>
      <c r="G24" s="440">
        <v>1</v>
      </c>
      <c r="H24" s="440">
        <v>8</v>
      </c>
      <c r="I24" s="440">
        <v>13</v>
      </c>
      <c r="J24" s="440">
        <v>122</v>
      </c>
      <c r="K24" s="440">
        <v>192</v>
      </c>
      <c r="L24" s="440">
        <v>45</v>
      </c>
      <c r="M24" s="440">
        <v>30</v>
      </c>
      <c r="N24" s="440">
        <v>30</v>
      </c>
      <c r="O24" s="440">
        <v>6</v>
      </c>
      <c r="P24" s="440">
        <v>2</v>
      </c>
      <c r="Q24" s="440">
        <v>110</v>
      </c>
      <c r="R24" s="440">
        <v>96</v>
      </c>
      <c r="S24" s="440">
        <v>335</v>
      </c>
      <c r="T24" s="440">
        <v>210</v>
      </c>
      <c r="U24" s="440">
        <v>258</v>
      </c>
      <c r="V24" s="440">
        <v>81</v>
      </c>
      <c r="W24" s="440">
        <v>94</v>
      </c>
      <c r="X24" s="440">
        <v>17</v>
      </c>
      <c r="Y24" s="440">
        <v>1</v>
      </c>
      <c r="Z24" s="440">
        <v>0</v>
      </c>
      <c r="AA24" s="432"/>
      <c r="AB24" s="432"/>
    </row>
    <row r="25" spans="1:28" s="443" customFormat="1" ht="12" customHeight="1" x14ac:dyDescent="0.25">
      <c r="A25" s="904"/>
      <c r="B25" s="906"/>
      <c r="C25" s="530" t="s">
        <v>430</v>
      </c>
      <c r="D25" s="440">
        <f t="shared" si="0"/>
        <v>999</v>
      </c>
      <c r="E25" s="439">
        <f t="shared" si="1"/>
        <v>998</v>
      </c>
      <c r="F25" s="439">
        <v>0</v>
      </c>
      <c r="G25" s="440">
        <v>1</v>
      </c>
      <c r="H25" s="440">
        <v>6</v>
      </c>
      <c r="I25" s="440">
        <v>10</v>
      </c>
      <c r="J25" s="440">
        <v>82</v>
      </c>
      <c r="K25" s="440">
        <v>129</v>
      </c>
      <c r="L25" s="440">
        <v>32</v>
      </c>
      <c r="M25" s="440">
        <v>17</v>
      </c>
      <c r="N25" s="440">
        <v>22</v>
      </c>
      <c r="O25" s="440">
        <v>4</v>
      </c>
      <c r="P25" s="440">
        <v>4</v>
      </c>
      <c r="Q25" s="440">
        <v>80</v>
      </c>
      <c r="R25" s="440">
        <v>72</v>
      </c>
      <c r="S25" s="440">
        <v>242</v>
      </c>
      <c r="T25" s="440">
        <v>121</v>
      </c>
      <c r="U25" s="440">
        <v>114</v>
      </c>
      <c r="V25" s="440">
        <v>29</v>
      </c>
      <c r="W25" s="440">
        <v>22</v>
      </c>
      <c r="X25" s="440">
        <v>11</v>
      </c>
      <c r="Y25" s="440">
        <v>0</v>
      </c>
      <c r="Z25" s="440">
        <v>1</v>
      </c>
      <c r="AA25" s="432"/>
      <c r="AB25" s="432"/>
    </row>
    <row r="26" spans="1:28" s="441" customFormat="1" ht="12" customHeight="1" x14ac:dyDescent="0.25">
      <c r="A26" s="904"/>
      <c r="B26" s="906" t="s">
        <v>654</v>
      </c>
      <c r="C26" s="530" t="s">
        <v>432</v>
      </c>
      <c r="D26" s="440">
        <f t="shared" si="0"/>
        <v>3606</v>
      </c>
      <c r="E26" s="439">
        <f t="shared" si="1"/>
        <v>3600</v>
      </c>
      <c r="F26" s="439">
        <f t="shared" ref="F26:Z26" si="5">SUM(F27:F28)</f>
        <v>0</v>
      </c>
      <c r="G26" s="439">
        <f t="shared" si="5"/>
        <v>0</v>
      </c>
      <c r="H26" s="439">
        <f t="shared" si="5"/>
        <v>16</v>
      </c>
      <c r="I26" s="439">
        <f t="shared" si="5"/>
        <v>18</v>
      </c>
      <c r="J26" s="439">
        <f t="shared" si="5"/>
        <v>351</v>
      </c>
      <c r="K26" s="439">
        <f t="shared" si="5"/>
        <v>321</v>
      </c>
      <c r="L26" s="439">
        <f t="shared" si="5"/>
        <v>97</v>
      </c>
      <c r="M26" s="439">
        <f t="shared" si="5"/>
        <v>44</v>
      </c>
      <c r="N26" s="439">
        <f t="shared" si="5"/>
        <v>67</v>
      </c>
      <c r="O26" s="439">
        <f t="shared" si="5"/>
        <v>17</v>
      </c>
      <c r="P26" s="439">
        <f t="shared" si="5"/>
        <v>75</v>
      </c>
      <c r="Q26" s="439">
        <f t="shared" si="5"/>
        <v>250</v>
      </c>
      <c r="R26" s="439">
        <f t="shared" si="5"/>
        <v>169</v>
      </c>
      <c r="S26" s="439">
        <f t="shared" si="5"/>
        <v>678</v>
      </c>
      <c r="T26" s="439">
        <f t="shared" si="5"/>
        <v>336</v>
      </c>
      <c r="U26" s="439">
        <f t="shared" si="5"/>
        <v>588</v>
      </c>
      <c r="V26" s="439">
        <f t="shared" si="5"/>
        <v>117</v>
      </c>
      <c r="W26" s="439">
        <f t="shared" si="5"/>
        <v>397</v>
      </c>
      <c r="X26" s="439">
        <f t="shared" si="5"/>
        <v>57</v>
      </c>
      <c r="Y26" s="439">
        <f t="shared" si="5"/>
        <v>2</v>
      </c>
      <c r="Z26" s="439">
        <f t="shared" si="5"/>
        <v>6</v>
      </c>
      <c r="AA26" s="432"/>
      <c r="AB26" s="432"/>
    </row>
    <row r="27" spans="1:28" s="437" customFormat="1" ht="12" customHeight="1" x14ac:dyDescent="0.25">
      <c r="A27" s="904"/>
      <c r="B27" s="906"/>
      <c r="C27" s="530" t="s">
        <v>431</v>
      </c>
      <c r="D27" s="440">
        <f t="shared" si="0"/>
        <v>2040</v>
      </c>
      <c r="E27" s="439">
        <f t="shared" si="1"/>
        <v>2034</v>
      </c>
      <c r="F27" s="439">
        <v>0</v>
      </c>
      <c r="G27" s="439">
        <v>0</v>
      </c>
      <c r="H27" s="440">
        <v>8</v>
      </c>
      <c r="I27" s="440">
        <v>5</v>
      </c>
      <c r="J27" s="440">
        <v>203</v>
      </c>
      <c r="K27" s="440">
        <v>176</v>
      </c>
      <c r="L27" s="440">
        <v>56</v>
      </c>
      <c r="M27" s="440">
        <v>24</v>
      </c>
      <c r="N27" s="440">
        <v>34</v>
      </c>
      <c r="O27" s="440">
        <v>10</v>
      </c>
      <c r="P27" s="440">
        <v>24</v>
      </c>
      <c r="Q27" s="440">
        <v>152</v>
      </c>
      <c r="R27" s="440">
        <v>94</v>
      </c>
      <c r="S27" s="440">
        <v>406</v>
      </c>
      <c r="T27" s="440">
        <v>195</v>
      </c>
      <c r="U27" s="440">
        <v>346</v>
      </c>
      <c r="V27" s="440">
        <v>72</v>
      </c>
      <c r="W27" s="440">
        <v>193</v>
      </c>
      <c r="X27" s="440">
        <v>35</v>
      </c>
      <c r="Y27" s="440">
        <v>1</v>
      </c>
      <c r="Z27" s="440">
        <v>6</v>
      </c>
      <c r="AA27" s="432"/>
      <c r="AB27" s="432"/>
    </row>
    <row r="28" spans="1:28" s="442" customFormat="1" ht="12" customHeight="1" x14ac:dyDescent="0.25">
      <c r="A28" s="904"/>
      <c r="B28" s="906"/>
      <c r="C28" s="530" t="s">
        <v>430</v>
      </c>
      <c r="D28" s="440">
        <f t="shared" si="0"/>
        <v>1566</v>
      </c>
      <c r="E28" s="439">
        <f t="shared" si="1"/>
        <v>1566</v>
      </c>
      <c r="F28" s="439">
        <v>0</v>
      </c>
      <c r="G28" s="439">
        <v>0</v>
      </c>
      <c r="H28" s="440">
        <v>8</v>
      </c>
      <c r="I28" s="440">
        <v>13</v>
      </c>
      <c r="J28" s="440">
        <v>148</v>
      </c>
      <c r="K28" s="440">
        <v>145</v>
      </c>
      <c r="L28" s="440">
        <v>41</v>
      </c>
      <c r="M28" s="440">
        <v>20</v>
      </c>
      <c r="N28" s="440">
        <v>33</v>
      </c>
      <c r="O28" s="440">
        <v>7</v>
      </c>
      <c r="P28" s="440">
        <v>51</v>
      </c>
      <c r="Q28" s="440">
        <v>98</v>
      </c>
      <c r="R28" s="440">
        <v>75</v>
      </c>
      <c r="S28" s="440">
        <v>272</v>
      </c>
      <c r="T28" s="440">
        <v>141</v>
      </c>
      <c r="U28" s="440">
        <v>242</v>
      </c>
      <c r="V28" s="440">
        <v>45</v>
      </c>
      <c r="W28" s="440">
        <v>204</v>
      </c>
      <c r="X28" s="440">
        <v>22</v>
      </c>
      <c r="Y28" s="440">
        <v>1</v>
      </c>
      <c r="Z28" s="440">
        <v>0</v>
      </c>
      <c r="AA28" s="432"/>
      <c r="AB28" s="432"/>
    </row>
    <row r="29" spans="1:28" s="441" customFormat="1" ht="12" customHeight="1" x14ac:dyDescent="0.25">
      <c r="A29" s="904" t="s">
        <v>752</v>
      </c>
      <c r="B29" s="906" t="s">
        <v>653</v>
      </c>
      <c r="C29" s="530" t="s">
        <v>432</v>
      </c>
      <c r="D29" s="440">
        <f t="shared" si="0"/>
        <v>2543</v>
      </c>
      <c r="E29" s="439">
        <f t="shared" si="1"/>
        <v>2541</v>
      </c>
      <c r="F29" s="439">
        <f t="shared" ref="F29:Z29" si="6">SUM(F30:F31)</f>
        <v>0</v>
      </c>
      <c r="G29" s="439">
        <f t="shared" si="6"/>
        <v>3</v>
      </c>
      <c r="H29" s="439">
        <f t="shared" si="6"/>
        <v>14</v>
      </c>
      <c r="I29" s="439">
        <f t="shared" si="6"/>
        <v>12</v>
      </c>
      <c r="J29" s="439">
        <f t="shared" si="6"/>
        <v>156</v>
      </c>
      <c r="K29" s="439">
        <f t="shared" si="6"/>
        <v>215</v>
      </c>
      <c r="L29" s="439">
        <f t="shared" si="6"/>
        <v>64</v>
      </c>
      <c r="M29" s="439">
        <f t="shared" si="6"/>
        <v>33</v>
      </c>
      <c r="N29" s="439">
        <f t="shared" si="6"/>
        <v>27</v>
      </c>
      <c r="O29" s="439">
        <f t="shared" si="6"/>
        <v>9</v>
      </c>
      <c r="P29" s="439">
        <f t="shared" si="6"/>
        <v>5</v>
      </c>
      <c r="Q29" s="439">
        <f t="shared" si="6"/>
        <v>141</v>
      </c>
      <c r="R29" s="439">
        <f t="shared" si="6"/>
        <v>117</v>
      </c>
      <c r="S29" s="439">
        <f t="shared" si="6"/>
        <v>526</v>
      </c>
      <c r="T29" s="439">
        <f t="shared" si="6"/>
        <v>433</v>
      </c>
      <c r="U29" s="439">
        <f t="shared" si="6"/>
        <v>415</v>
      </c>
      <c r="V29" s="439">
        <f t="shared" si="6"/>
        <v>143</v>
      </c>
      <c r="W29" s="439">
        <f t="shared" si="6"/>
        <v>187</v>
      </c>
      <c r="X29" s="439">
        <f t="shared" si="6"/>
        <v>38</v>
      </c>
      <c r="Y29" s="439">
        <f t="shared" si="6"/>
        <v>3</v>
      </c>
      <c r="Z29" s="439">
        <f t="shared" si="6"/>
        <v>2</v>
      </c>
      <c r="AA29" s="432"/>
      <c r="AB29" s="432"/>
    </row>
    <row r="30" spans="1:28" s="437" customFormat="1" ht="12" customHeight="1" x14ac:dyDescent="0.25">
      <c r="A30" s="904"/>
      <c r="B30" s="906"/>
      <c r="C30" s="530" t="s">
        <v>431</v>
      </c>
      <c r="D30" s="440">
        <f t="shared" si="0"/>
        <v>1466</v>
      </c>
      <c r="E30" s="439">
        <f t="shared" si="1"/>
        <v>1464</v>
      </c>
      <c r="F30" s="439">
        <v>0</v>
      </c>
      <c r="G30" s="440">
        <v>1</v>
      </c>
      <c r="H30" s="440">
        <v>6</v>
      </c>
      <c r="I30" s="440">
        <v>7</v>
      </c>
      <c r="J30" s="440">
        <v>83</v>
      </c>
      <c r="K30" s="440">
        <v>102</v>
      </c>
      <c r="L30" s="440">
        <v>22</v>
      </c>
      <c r="M30" s="440">
        <v>21</v>
      </c>
      <c r="N30" s="440">
        <v>14</v>
      </c>
      <c r="O30" s="440">
        <v>5</v>
      </c>
      <c r="P30" s="440">
        <v>4</v>
      </c>
      <c r="Q30" s="440">
        <v>87</v>
      </c>
      <c r="R30" s="440">
        <v>48</v>
      </c>
      <c r="S30" s="440">
        <v>307</v>
      </c>
      <c r="T30" s="440">
        <v>221</v>
      </c>
      <c r="U30" s="440">
        <v>270</v>
      </c>
      <c r="V30" s="440">
        <v>89</v>
      </c>
      <c r="W30" s="440">
        <v>148</v>
      </c>
      <c r="X30" s="440">
        <v>26</v>
      </c>
      <c r="Y30" s="440">
        <v>3</v>
      </c>
      <c r="Z30" s="440">
        <v>2</v>
      </c>
      <c r="AA30" s="432"/>
      <c r="AB30" s="432"/>
    </row>
    <row r="31" spans="1:28" s="442" customFormat="1" ht="12" customHeight="1" x14ac:dyDescent="0.25">
      <c r="A31" s="904"/>
      <c r="B31" s="906"/>
      <c r="C31" s="530" t="s">
        <v>430</v>
      </c>
      <c r="D31" s="440">
        <f t="shared" si="0"/>
        <v>1077</v>
      </c>
      <c r="E31" s="439">
        <f t="shared" si="1"/>
        <v>1077</v>
      </c>
      <c r="F31" s="439">
        <v>0</v>
      </c>
      <c r="G31" s="440">
        <v>2</v>
      </c>
      <c r="H31" s="440">
        <v>8</v>
      </c>
      <c r="I31" s="440">
        <v>5</v>
      </c>
      <c r="J31" s="440">
        <v>73</v>
      </c>
      <c r="K31" s="440">
        <v>113</v>
      </c>
      <c r="L31" s="440">
        <v>42</v>
      </c>
      <c r="M31" s="440">
        <v>12</v>
      </c>
      <c r="N31" s="440">
        <v>13</v>
      </c>
      <c r="O31" s="440">
        <v>4</v>
      </c>
      <c r="P31" s="440">
        <v>1</v>
      </c>
      <c r="Q31" s="440">
        <v>54</v>
      </c>
      <c r="R31" s="440">
        <v>69</v>
      </c>
      <c r="S31" s="440">
        <v>219</v>
      </c>
      <c r="T31" s="440">
        <v>212</v>
      </c>
      <c r="U31" s="440">
        <v>145</v>
      </c>
      <c r="V31" s="440">
        <v>54</v>
      </c>
      <c r="W31" s="440">
        <v>39</v>
      </c>
      <c r="X31" s="440">
        <v>12</v>
      </c>
      <c r="Y31" s="440">
        <v>0</v>
      </c>
      <c r="Z31" s="440">
        <v>0</v>
      </c>
      <c r="AA31" s="432"/>
      <c r="AB31" s="432"/>
    </row>
    <row r="32" spans="1:28" s="441" customFormat="1" ht="12" customHeight="1" x14ac:dyDescent="0.25">
      <c r="A32" s="904"/>
      <c r="B32" s="906" t="s">
        <v>654</v>
      </c>
      <c r="C32" s="530" t="s">
        <v>432</v>
      </c>
      <c r="D32" s="440">
        <f t="shared" si="0"/>
        <v>2801</v>
      </c>
      <c r="E32" s="439">
        <f t="shared" si="1"/>
        <v>2786</v>
      </c>
      <c r="F32" s="439">
        <f t="shared" ref="F32:Z32" si="7">SUM(F33:F34)</f>
        <v>0</v>
      </c>
      <c r="G32" s="439">
        <f t="shared" si="7"/>
        <v>2</v>
      </c>
      <c r="H32" s="439">
        <f t="shared" si="7"/>
        <v>8</v>
      </c>
      <c r="I32" s="439">
        <f t="shared" si="7"/>
        <v>19</v>
      </c>
      <c r="J32" s="439">
        <f t="shared" si="7"/>
        <v>205</v>
      </c>
      <c r="K32" s="439">
        <f t="shared" si="7"/>
        <v>200</v>
      </c>
      <c r="L32" s="439">
        <f t="shared" si="7"/>
        <v>56</v>
      </c>
      <c r="M32" s="439">
        <f t="shared" si="7"/>
        <v>30</v>
      </c>
      <c r="N32" s="439">
        <f t="shared" si="7"/>
        <v>80</v>
      </c>
      <c r="O32" s="439">
        <f t="shared" si="7"/>
        <v>11</v>
      </c>
      <c r="P32" s="439">
        <f t="shared" si="7"/>
        <v>65</v>
      </c>
      <c r="Q32" s="439">
        <f t="shared" si="7"/>
        <v>111</v>
      </c>
      <c r="R32" s="439">
        <f t="shared" si="7"/>
        <v>98</v>
      </c>
      <c r="S32" s="439">
        <f t="shared" si="7"/>
        <v>480</v>
      </c>
      <c r="T32" s="439">
        <f t="shared" si="7"/>
        <v>351</v>
      </c>
      <c r="U32" s="439">
        <f t="shared" si="7"/>
        <v>500</v>
      </c>
      <c r="V32" s="439">
        <f t="shared" si="7"/>
        <v>121</v>
      </c>
      <c r="W32" s="439">
        <f t="shared" si="7"/>
        <v>388</v>
      </c>
      <c r="X32" s="439">
        <f t="shared" si="7"/>
        <v>58</v>
      </c>
      <c r="Y32" s="439">
        <f t="shared" si="7"/>
        <v>3</v>
      </c>
      <c r="Z32" s="439">
        <f t="shared" si="7"/>
        <v>15</v>
      </c>
      <c r="AA32" s="432"/>
      <c r="AB32" s="432"/>
    </row>
    <row r="33" spans="1:28" s="437" customFormat="1" ht="12" customHeight="1" x14ac:dyDescent="0.25">
      <c r="A33" s="904"/>
      <c r="B33" s="906"/>
      <c r="C33" s="530" t="s">
        <v>431</v>
      </c>
      <c r="D33" s="440">
        <f t="shared" si="0"/>
        <v>1380</v>
      </c>
      <c r="E33" s="439">
        <f t="shared" si="1"/>
        <v>1368</v>
      </c>
      <c r="F33" s="439">
        <v>0</v>
      </c>
      <c r="G33" s="440">
        <v>0</v>
      </c>
      <c r="H33" s="440">
        <v>5</v>
      </c>
      <c r="I33" s="440">
        <v>7</v>
      </c>
      <c r="J33" s="440">
        <v>92</v>
      </c>
      <c r="K33" s="440">
        <v>99</v>
      </c>
      <c r="L33" s="440">
        <v>30</v>
      </c>
      <c r="M33" s="440">
        <v>14</v>
      </c>
      <c r="N33" s="440">
        <v>30</v>
      </c>
      <c r="O33" s="440">
        <v>6</v>
      </c>
      <c r="P33" s="440">
        <v>23</v>
      </c>
      <c r="Q33" s="440">
        <v>50</v>
      </c>
      <c r="R33" s="440">
        <v>54</v>
      </c>
      <c r="S33" s="440">
        <v>234</v>
      </c>
      <c r="T33" s="440">
        <v>164</v>
      </c>
      <c r="U33" s="440">
        <v>242</v>
      </c>
      <c r="V33" s="440">
        <v>46</v>
      </c>
      <c r="W33" s="440">
        <v>232</v>
      </c>
      <c r="X33" s="440">
        <v>38</v>
      </c>
      <c r="Y33" s="440">
        <v>2</v>
      </c>
      <c r="Z33" s="440">
        <v>12</v>
      </c>
      <c r="AA33" s="432"/>
      <c r="AB33" s="432"/>
    </row>
    <row r="34" spans="1:28" s="442" customFormat="1" ht="12" customHeight="1" x14ac:dyDescent="0.25">
      <c r="A34" s="904"/>
      <c r="B34" s="906"/>
      <c r="C34" s="530" t="s">
        <v>430</v>
      </c>
      <c r="D34" s="440">
        <f t="shared" si="0"/>
        <v>1421</v>
      </c>
      <c r="E34" s="439">
        <f t="shared" si="1"/>
        <v>1418</v>
      </c>
      <c r="F34" s="439">
        <v>0</v>
      </c>
      <c r="G34" s="440">
        <v>2</v>
      </c>
      <c r="H34" s="440">
        <v>3</v>
      </c>
      <c r="I34" s="440">
        <v>12</v>
      </c>
      <c r="J34" s="440">
        <v>113</v>
      </c>
      <c r="K34" s="440">
        <v>101</v>
      </c>
      <c r="L34" s="440">
        <v>26</v>
      </c>
      <c r="M34" s="440">
        <v>16</v>
      </c>
      <c r="N34" s="440">
        <v>50</v>
      </c>
      <c r="O34" s="440">
        <v>5</v>
      </c>
      <c r="P34" s="440">
        <v>42</v>
      </c>
      <c r="Q34" s="440">
        <v>61</v>
      </c>
      <c r="R34" s="440">
        <v>44</v>
      </c>
      <c r="S34" s="440">
        <v>246</v>
      </c>
      <c r="T34" s="440">
        <v>187</v>
      </c>
      <c r="U34" s="440">
        <v>258</v>
      </c>
      <c r="V34" s="440">
        <v>75</v>
      </c>
      <c r="W34" s="440">
        <v>156</v>
      </c>
      <c r="X34" s="440">
        <v>20</v>
      </c>
      <c r="Y34" s="440">
        <v>1</v>
      </c>
      <c r="Z34" s="440">
        <v>3</v>
      </c>
      <c r="AA34" s="432"/>
      <c r="AB34" s="432"/>
    </row>
    <row r="35" spans="1:28" s="441" customFormat="1" ht="12" customHeight="1" x14ac:dyDescent="0.25">
      <c r="A35" s="904" t="s">
        <v>753</v>
      </c>
      <c r="B35" s="906" t="s">
        <v>653</v>
      </c>
      <c r="C35" s="530" t="s">
        <v>432</v>
      </c>
      <c r="D35" s="440">
        <f t="shared" si="0"/>
        <v>1290</v>
      </c>
      <c r="E35" s="439">
        <f t="shared" si="1"/>
        <v>1289</v>
      </c>
      <c r="F35" s="439">
        <f t="shared" ref="F35:Z35" si="8">SUM(F36:F37)</f>
        <v>0</v>
      </c>
      <c r="G35" s="439">
        <f t="shared" si="8"/>
        <v>0</v>
      </c>
      <c r="H35" s="439">
        <f t="shared" si="8"/>
        <v>10</v>
      </c>
      <c r="I35" s="439">
        <f t="shared" si="8"/>
        <v>5</v>
      </c>
      <c r="J35" s="439">
        <f t="shared" si="8"/>
        <v>86</v>
      </c>
      <c r="K35" s="439">
        <f t="shared" si="8"/>
        <v>130</v>
      </c>
      <c r="L35" s="439">
        <f t="shared" si="8"/>
        <v>47</v>
      </c>
      <c r="M35" s="439">
        <f t="shared" si="8"/>
        <v>17</v>
      </c>
      <c r="N35" s="439">
        <f t="shared" si="8"/>
        <v>20</v>
      </c>
      <c r="O35" s="439">
        <f t="shared" si="8"/>
        <v>7</v>
      </c>
      <c r="P35" s="439">
        <f t="shared" si="8"/>
        <v>2</v>
      </c>
      <c r="Q35" s="439">
        <f t="shared" si="8"/>
        <v>94</v>
      </c>
      <c r="R35" s="439">
        <f t="shared" si="8"/>
        <v>54</v>
      </c>
      <c r="S35" s="439">
        <f t="shared" si="8"/>
        <v>281</v>
      </c>
      <c r="T35" s="439">
        <f t="shared" si="8"/>
        <v>194</v>
      </c>
      <c r="U35" s="439">
        <f t="shared" si="8"/>
        <v>210</v>
      </c>
      <c r="V35" s="439">
        <f t="shared" si="8"/>
        <v>44</v>
      </c>
      <c r="W35" s="439">
        <f t="shared" si="8"/>
        <v>77</v>
      </c>
      <c r="X35" s="439">
        <f t="shared" si="8"/>
        <v>10</v>
      </c>
      <c r="Y35" s="439">
        <f t="shared" si="8"/>
        <v>1</v>
      </c>
      <c r="Z35" s="439">
        <f t="shared" si="8"/>
        <v>1</v>
      </c>
      <c r="AA35" s="432"/>
      <c r="AB35" s="432"/>
    </row>
    <row r="36" spans="1:28" s="437" customFormat="1" ht="12" customHeight="1" x14ac:dyDescent="0.25">
      <c r="A36" s="904"/>
      <c r="B36" s="906"/>
      <c r="C36" s="530" t="s">
        <v>431</v>
      </c>
      <c r="D36" s="440">
        <f t="shared" si="0"/>
        <v>834</v>
      </c>
      <c r="E36" s="439">
        <f t="shared" si="1"/>
        <v>833</v>
      </c>
      <c r="F36" s="439">
        <v>0</v>
      </c>
      <c r="G36" s="440">
        <v>0</v>
      </c>
      <c r="H36" s="440">
        <v>4</v>
      </c>
      <c r="I36" s="440">
        <v>2</v>
      </c>
      <c r="J36" s="440">
        <v>53</v>
      </c>
      <c r="K36" s="440">
        <v>83</v>
      </c>
      <c r="L36" s="440">
        <v>32</v>
      </c>
      <c r="M36" s="440">
        <v>11</v>
      </c>
      <c r="N36" s="440">
        <v>11</v>
      </c>
      <c r="O36" s="440">
        <v>2</v>
      </c>
      <c r="P36" s="440">
        <v>1</v>
      </c>
      <c r="Q36" s="440">
        <v>64</v>
      </c>
      <c r="R36" s="440">
        <v>35</v>
      </c>
      <c r="S36" s="440">
        <v>175</v>
      </c>
      <c r="T36" s="440">
        <v>121</v>
      </c>
      <c r="U36" s="440">
        <v>143</v>
      </c>
      <c r="V36" s="440">
        <v>31</v>
      </c>
      <c r="W36" s="440">
        <v>56</v>
      </c>
      <c r="X36" s="440">
        <v>8</v>
      </c>
      <c r="Y36" s="439">
        <v>1</v>
      </c>
      <c r="Z36" s="440">
        <v>1</v>
      </c>
      <c r="AA36" s="432"/>
      <c r="AB36" s="432"/>
    </row>
    <row r="37" spans="1:28" s="442" customFormat="1" ht="12" customHeight="1" x14ac:dyDescent="0.25">
      <c r="A37" s="904"/>
      <c r="B37" s="906"/>
      <c r="C37" s="530" t="s">
        <v>430</v>
      </c>
      <c r="D37" s="440">
        <f t="shared" si="0"/>
        <v>456</v>
      </c>
      <c r="E37" s="439">
        <f t="shared" si="1"/>
        <v>456</v>
      </c>
      <c r="F37" s="439">
        <v>0</v>
      </c>
      <c r="G37" s="440">
        <v>0</v>
      </c>
      <c r="H37" s="440">
        <v>6</v>
      </c>
      <c r="I37" s="440">
        <v>3</v>
      </c>
      <c r="J37" s="440">
        <v>33</v>
      </c>
      <c r="K37" s="440">
        <v>47</v>
      </c>
      <c r="L37" s="440">
        <v>15</v>
      </c>
      <c r="M37" s="440">
        <v>6</v>
      </c>
      <c r="N37" s="440">
        <v>9</v>
      </c>
      <c r="O37" s="440">
        <v>5</v>
      </c>
      <c r="P37" s="440">
        <v>1</v>
      </c>
      <c r="Q37" s="440">
        <v>30</v>
      </c>
      <c r="R37" s="440">
        <v>19</v>
      </c>
      <c r="S37" s="440">
        <v>106</v>
      </c>
      <c r="T37" s="440">
        <v>73</v>
      </c>
      <c r="U37" s="440">
        <v>67</v>
      </c>
      <c r="V37" s="440">
        <v>13</v>
      </c>
      <c r="W37" s="440">
        <v>21</v>
      </c>
      <c r="X37" s="440">
        <v>2</v>
      </c>
      <c r="Y37" s="439">
        <v>0</v>
      </c>
      <c r="Z37" s="440">
        <v>0</v>
      </c>
      <c r="AA37" s="432"/>
      <c r="AB37" s="432"/>
    </row>
    <row r="38" spans="1:28" s="441" customFormat="1" ht="12" customHeight="1" x14ac:dyDescent="0.25">
      <c r="A38" s="904"/>
      <c r="B38" s="906" t="s">
        <v>654</v>
      </c>
      <c r="C38" s="530" t="s">
        <v>432</v>
      </c>
      <c r="D38" s="440">
        <f t="shared" si="0"/>
        <v>1583</v>
      </c>
      <c r="E38" s="439">
        <f t="shared" si="1"/>
        <v>1579</v>
      </c>
      <c r="F38" s="439">
        <f t="shared" ref="F38:Z38" si="9">SUM(F39:F40)</f>
        <v>0</v>
      </c>
      <c r="G38" s="439">
        <f t="shared" si="9"/>
        <v>0</v>
      </c>
      <c r="H38" s="439">
        <f t="shared" si="9"/>
        <v>8</v>
      </c>
      <c r="I38" s="439">
        <f t="shared" si="9"/>
        <v>10</v>
      </c>
      <c r="J38" s="439">
        <f t="shared" si="9"/>
        <v>133</v>
      </c>
      <c r="K38" s="439">
        <f t="shared" si="9"/>
        <v>129</v>
      </c>
      <c r="L38" s="439">
        <f t="shared" si="9"/>
        <v>32</v>
      </c>
      <c r="M38" s="439">
        <f t="shared" si="9"/>
        <v>21</v>
      </c>
      <c r="N38" s="439">
        <f t="shared" si="9"/>
        <v>46</v>
      </c>
      <c r="O38" s="439">
        <f t="shared" si="9"/>
        <v>6</v>
      </c>
      <c r="P38" s="439">
        <f t="shared" si="9"/>
        <v>24</v>
      </c>
      <c r="Q38" s="439">
        <f t="shared" si="9"/>
        <v>123</v>
      </c>
      <c r="R38" s="439">
        <f t="shared" si="9"/>
        <v>53</v>
      </c>
      <c r="S38" s="439">
        <f t="shared" si="9"/>
        <v>343</v>
      </c>
      <c r="T38" s="439">
        <f t="shared" si="9"/>
        <v>174</v>
      </c>
      <c r="U38" s="439">
        <f t="shared" si="9"/>
        <v>268</v>
      </c>
      <c r="V38" s="439">
        <f t="shared" si="9"/>
        <v>34</v>
      </c>
      <c r="W38" s="439">
        <f t="shared" si="9"/>
        <v>147</v>
      </c>
      <c r="X38" s="439">
        <f t="shared" si="9"/>
        <v>27</v>
      </c>
      <c r="Y38" s="439">
        <f t="shared" si="9"/>
        <v>1</v>
      </c>
      <c r="Z38" s="439">
        <f t="shared" si="9"/>
        <v>4</v>
      </c>
      <c r="AA38" s="432"/>
      <c r="AB38" s="432"/>
    </row>
    <row r="39" spans="1:28" s="437" customFormat="1" ht="12" customHeight="1" x14ac:dyDescent="0.25">
      <c r="A39" s="904"/>
      <c r="B39" s="906"/>
      <c r="C39" s="530" t="s">
        <v>431</v>
      </c>
      <c r="D39" s="440">
        <f t="shared" si="0"/>
        <v>935</v>
      </c>
      <c r="E39" s="439">
        <f t="shared" si="1"/>
        <v>932</v>
      </c>
      <c r="F39" s="439">
        <v>0</v>
      </c>
      <c r="G39" s="440">
        <v>0</v>
      </c>
      <c r="H39" s="440">
        <v>4</v>
      </c>
      <c r="I39" s="440">
        <v>6</v>
      </c>
      <c r="J39" s="440">
        <v>78</v>
      </c>
      <c r="K39" s="440">
        <v>74</v>
      </c>
      <c r="L39" s="440">
        <v>18</v>
      </c>
      <c r="M39" s="440">
        <v>12</v>
      </c>
      <c r="N39" s="440">
        <v>21</v>
      </c>
      <c r="O39" s="440">
        <v>3</v>
      </c>
      <c r="P39" s="440">
        <v>16</v>
      </c>
      <c r="Q39" s="440">
        <v>65</v>
      </c>
      <c r="R39" s="440">
        <v>30</v>
      </c>
      <c r="S39" s="440">
        <v>216</v>
      </c>
      <c r="T39" s="440">
        <v>94</v>
      </c>
      <c r="U39" s="440">
        <v>165</v>
      </c>
      <c r="V39" s="440">
        <v>19</v>
      </c>
      <c r="W39" s="440">
        <v>92</v>
      </c>
      <c r="X39" s="440">
        <v>19</v>
      </c>
      <c r="Y39" s="440">
        <v>0</v>
      </c>
      <c r="Z39" s="440">
        <v>3</v>
      </c>
      <c r="AA39" s="432"/>
      <c r="AB39" s="432"/>
    </row>
    <row r="40" spans="1:28" s="442" customFormat="1" ht="12" customHeight="1" x14ac:dyDescent="0.25">
      <c r="A40" s="904"/>
      <c r="B40" s="906"/>
      <c r="C40" s="530" t="s">
        <v>430</v>
      </c>
      <c r="D40" s="440">
        <f t="shared" si="0"/>
        <v>648</v>
      </c>
      <c r="E40" s="439">
        <f t="shared" si="1"/>
        <v>647</v>
      </c>
      <c r="F40" s="439">
        <v>0</v>
      </c>
      <c r="G40" s="440">
        <v>0</v>
      </c>
      <c r="H40" s="440">
        <v>4</v>
      </c>
      <c r="I40" s="440">
        <v>4</v>
      </c>
      <c r="J40" s="440">
        <v>55</v>
      </c>
      <c r="K40" s="440">
        <v>55</v>
      </c>
      <c r="L40" s="440">
        <v>14</v>
      </c>
      <c r="M40" s="440">
        <v>9</v>
      </c>
      <c r="N40" s="440">
        <v>25</v>
      </c>
      <c r="O40" s="440">
        <v>3</v>
      </c>
      <c r="P40" s="440">
        <v>8</v>
      </c>
      <c r="Q40" s="440">
        <v>58</v>
      </c>
      <c r="R40" s="440">
        <v>23</v>
      </c>
      <c r="S40" s="440">
        <v>127</v>
      </c>
      <c r="T40" s="440">
        <v>80</v>
      </c>
      <c r="U40" s="440">
        <v>103</v>
      </c>
      <c r="V40" s="440">
        <v>15</v>
      </c>
      <c r="W40" s="440">
        <v>55</v>
      </c>
      <c r="X40" s="440">
        <v>8</v>
      </c>
      <c r="Y40" s="440">
        <v>1</v>
      </c>
      <c r="Z40" s="440">
        <v>1</v>
      </c>
      <c r="AA40" s="432"/>
      <c r="AB40" s="432"/>
    </row>
    <row r="41" spans="1:28" s="441" customFormat="1" ht="12" customHeight="1" x14ac:dyDescent="0.25">
      <c r="A41" s="904" t="s">
        <v>754</v>
      </c>
      <c r="B41" s="906" t="s">
        <v>653</v>
      </c>
      <c r="C41" s="530" t="s">
        <v>432</v>
      </c>
      <c r="D41" s="440">
        <f t="shared" si="0"/>
        <v>1479</v>
      </c>
      <c r="E41" s="439">
        <f t="shared" si="1"/>
        <v>1477</v>
      </c>
      <c r="F41" s="439">
        <f t="shared" ref="F41:Z41" si="10">SUM(F42:F43)</f>
        <v>1</v>
      </c>
      <c r="G41" s="439">
        <f t="shared" si="10"/>
        <v>0</v>
      </c>
      <c r="H41" s="439">
        <f t="shared" si="10"/>
        <v>11</v>
      </c>
      <c r="I41" s="439">
        <f t="shared" si="10"/>
        <v>5</v>
      </c>
      <c r="J41" s="439">
        <f t="shared" si="10"/>
        <v>95</v>
      </c>
      <c r="K41" s="439">
        <f t="shared" si="10"/>
        <v>117</v>
      </c>
      <c r="L41" s="439">
        <f t="shared" si="10"/>
        <v>48</v>
      </c>
      <c r="M41" s="439">
        <f t="shared" si="10"/>
        <v>22</v>
      </c>
      <c r="N41" s="439">
        <f t="shared" si="10"/>
        <v>26</v>
      </c>
      <c r="O41" s="439">
        <f t="shared" si="10"/>
        <v>6</v>
      </c>
      <c r="P41" s="439">
        <f t="shared" si="10"/>
        <v>7</v>
      </c>
      <c r="Q41" s="439">
        <f t="shared" si="10"/>
        <v>128</v>
      </c>
      <c r="R41" s="439">
        <f t="shared" si="10"/>
        <v>85</v>
      </c>
      <c r="S41" s="439">
        <f t="shared" si="10"/>
        <v>314</v>
      </c>
      <c r="T41" s="439">
        <f t="shared" si="10"/>
        <v>193</v>
      </c>
      <c r="U41" s="439">
        <f t="shared" si="10"/>
        <v>253</v>
      </c>
      <c r="V41" s="439">
        <f t="shared" si="10"/>
        <v>66</v>
      </c>
      <c r="W41" s="439">
        <f t="shared" si="10"/>
        <v>82</v>
      </c>
      <c r="X41" s="439">
        <f t="shared" si="10"/>
        <v>18</v>
      </c>
      <c r="Y41" s="439">
        <f t="shared" si="10"/>
        <v>0</v>
      </c>
      <c r="Z41" s="439">
        <f t="shared" si="10"/>
        <v>2</v>
      </c>
      <c r="AA41" s="432"/>
      <c r="AB41" s="432"/>
    </row>
    <row r="42" spans="1:28" s="437" customFormat="1" ht="12" customHeight="1" x14ac:dyDescent="0.25">
      <c r="A42" s="904"/>
      <c r="B42" s="906"/>
      <c r="C42" s="530" t="s">
        <v>431</v>
      </c>
      <c r="D42" s="440">
        <f t="shared" si="0"/>
        <v>1103</v>
      </c>
      <c r="E42" s="439">
        <f t="shared" si="1"/>
        <v>1101</v>
      </c>
      <c r="F42" s="439">
        <v>1</v>
      </c>
      <c r="G42" s="439">
        <v>0</v>
      </c>
      <c r="H42" s="440">
        <v>8</v>
      </c>
      <c r="I42" s="440">
        <v>4</v>
      </c>
      <c r="J42" s="440">
        <v>66</v>
      </c>
      <c r="K42" s="440">
        <v>86</v>
      </c>
      <c r="L42" s="440">
        <v>36</v>
      </c>
      <c r="M42" s="440">
        <v>16</v>
      </c>
      <c r="N42" s="440">
        <v>21</v>
      </c>
      <c r="O42" s="440">
        <v>5</v>
      </c>
      <c r="P42" s="440">
        <v>6</v>
      </c>
      <c r="Q42" s="440">
        <v>101</v>
      </c>
      <c r="R42" s="440">
        <v>59</v>
      </c>
      <c r="S42" s="440">
        <v>213</v>
      </c>
      <c r="T42" s="440">
        <v>138</v>
      </c>
      <c r="U42" s="440">
        <v>206</v>
      </c>
      <c r="V42" s="440">
        <v>48</v>
      </c>
      <c r="W42" s="440">
        <v>71</v>
      </c>
      <c r="X42" s="440">
        <v>16</v>
      </c>
      <c r="Y42" s="440">
        <v>0</v>
      </c>
      <c r="Z42" s="440">
        <v>2</v>
      </c>
      <c r="AA42" s="432"/>
      <c r="AB42" s="432"/>
    </row>
    <row r="43" spans="1:28" s="442" customFormat="1" ht="12" customHeight="1" x14ac:dyDescent="0.25">
      <c r="A43" s="904"/>
      <c r="B43" s="906"/>
      <c r="C43" s="530" t="s">
        <v>430</v>
      </c>
      <c r="D43" s="440">
        <f t="shared" si="0"/>
        <v>376</v>
      </c>
      <c r="E43" s="439">
        <f t="shared" si="1"/>
        <v>376</v>
      </c>
      <c r="F43" s="439">
        <v>0</v>
      </c>
      <c r="G43" s="439">
        <v>0</v>
      </c>
      <c r="H43" s="440">
        <v>3</v>
      </c>
      <c r="I43" s="440">
        <v>1</v>
      </c>
      <c r="J43" s="440">
        <v>29</v>
      </c>
      <c r="K43" s="440">
        <v>31</v>
      </c>
      <c r="L43" s="440">
        <v>12</v>
      </c>
      <c r="M43" s="440">
        <v>6</v>
      </c>
      <c r="N43" s="440">
        <v>5</v>
      </c>
      <c r="O43" s="440">
        <v>1</v>
      </c>
      <c r="P43" s="440">
        <v>1</v>
      </c>
      <c r="Q43" s="440">
        <v>27</v>
      </c>
      <c r="R43" s="440">
        <v>26</v>
      </c>
      <c r="S43" s="440">
        <v>101</v>
      </c>
      <c r="T43" s="440">
        <v>55</v>
      </c>
      <c r="U43" s="440">
        <v>47</v>
      </c>
      <c r="V43" s="440">
        <v>18</v>
      </c>
      <c r="W43" s="440">
        <v>11</v>
      </c>
      <c r="X43" s="440">
        <v>2</v>
      </c>
      <c r="Y43" s="440">
        <v>0</v>
      </c>
      <c r="Z43" s="440">
        <v>0</v>
      </c>
      <c r="AA43" s="432"/>
      <c r="AB43" s="432"/>
    </row>
    <row r="44" spans="1:28" s="441" customFormat="1" ht="12" customHeight="1" x14ac:dyDescent="0.25">
      <c r="A44" s="904"/>
      <c r="B44" s="906" t="s">
        <v>654</v>
      </c>
      <c r="C44" s="530" t="s">
        <v>432</v>
      </c>
      <c r="D44" s="440">
        <f t="shared" si="0"/>
        <v>1674</v>
      </c>
      <c r="E44" s="439">
        <f t="shared" si="1"/>
        <v>1672</v>
      </c>
      <c r="F44" s="439">
        <f t="shared" ref="F44:Z44" si="11">SUM(F45:F46)</f>
        <v>0</v>
      </c>
      <c r="G44" s="439">
        <f t="shared" si="11"/>
        <v>0</v>
      </c>
      <c r="H44" s="439">
        <f t="shared" si="11"/>
        <v>7</v>
      </c>
      <c r="I44" s="439">
        <f t="shared" si="11"/>
        <v>4</v>
      </c>
      <c r="J44" s="439">
        <f t="shared" si="11"/>
        <v>139</v>
      </c>
      <c r="K44" s="439">
        <f t="shared" si="11"/>
        <v>142</v>
      </c>
      <c r="L44" s="439">
        <f t="shared" si="11"/>
        <v>38</v>
      </c>
      <c r="M44" s="439">
        <f t="shared" si="11"/>
        <v>27</v>
      </c>
      <c r="N44" s="439">
        <f t="shared" si="11"/>
        <v>46</v>
      </c>
      <c r="O44" s="439">
        <f t="shared" si="11"/>
        <v>8</v>
      </c>
      <c r="P44" s="439">
        <f t="shared" si="11"/>
        <v>44</v>
      </c>
      <c r="Q44" s="439">
        <f t="shared" si="11"/>
        <v>128</v>
      </c>
      <c r="R44" s="439">
        <f t="shared" si="11"/>
        <v>52</v>
      </c>
      <c r="S44" s="439">
        <f t="shared" si="11"/>
        <v>355</v>
      </c>
      <c r="T44" s="439">
        <f t="shared" si="11"/>
        <v>186</v>
      </c>
      <c r="U44" s="439">
        <f t="shared" si="11"/>
        <v>285</v>
      </c>
      <c r="V44" s="439">
        <f t="shared" si="11"/>
        <v>64</v>
      </c>
      <c r="W44" s="439">
        <f t="shared" si="11"/>
        <v>126</v>
      </c>
      <c r="X44" s="439">
        <f t="shared" si="11"/>
        <v>19</v>
      </c>
      <c r="Y44" s="439">
        <f t="shared" si="11"/>
        <v>2</v>
      </c>
      <c r="Z44" s="439">
        <f t="shared" si="11"/>
        <v>2</v>
      </c>
      <c r="AA44" s="432"/>
      <c r="AB44" s="432"/>
    </row>
    <row r="45" spans="1:28" s="437" customFormat="1" ht="12" customHeight="1" x14ac:dyDescent="0.25">
      <c r="A45" s="904"/>
      <c r="B45" s="906"/>
      <c r="C45" s="530" t="s">
        <v>431</v>
      </c>
      <c r="D45" s="440">
        <f t="shared" si="0"/>
        <v>1179</v>
      </c>
      <c r="E45" s="439">
        <f t="shared" si="1"/>
        <v>1178</v>
      </c>
      <c r="F45" s="439">
        <v>0</v>
      </c>
      <c r="G45" s="439">
        <v>0</v>
      </c>
      <c r="H45" s="440">
        <v>5</v>
      </c>
      <c r="I45" s="440">
        <v>3</v>
      </c>
      <c r="J45" s="440">
        <v>102</v>
      </c>
      <c r="K45" s="440">
        <v>104</v>
      </c>
      <c r="L45" s="440">
        <v>29</v>
      </c>
      <c r="M45" s="440">
        <v>22</v>
      </c>
      <c r="N45" s="440">
        <v>31</v>
      </c>
      <c r="O45" s="440">
        <v>5</v>
      </c>
      <c r="P45" s="440">
        <v>28</v>
      </c>
      <c r="Q45" s="440">
        <v>95</v>
      </c>
      <c r="R45" s="440">
        <v>34</v>
      </c>
      <c r="S45" s="440">
        <v>239</v>
      </c>
      <c r="T45" s="440">
        <v>127</v>
      </c>
      <c r="U45" s="440">
        <v>203</v>
      </c>
      <c r="V45" s="440">
        <v>43</v>
      </c>
      <c r="W45" s="440">
        <v>93</v>
      </c>
      <c r="X45" s="440">
        <v>13</v>
      </c>
      <c r="Y45" s="440">
        <v>2</v>
      </c>
      <c r="Z45" s="440">
        <v>1</v>
      </c>
      <c r="AA45" s="432"/>
      <c r="AB45" s="432"/>
    </row>
    <row r="46" spans="1:28" s="442" customFormat="1" ht="12" customHeight="1" x14ac:dyDescent="0.25">
      <c r="A46" s="904"/>
      <c r="B46" s="906"/>
      <c r="C46" s="530" t="s">
        <v>430</v>
      </c>
      <c r="D46" s="440">
        <f t="shared" si="0"/>
        <v>495</v>
      </c>
      <c r="E46" s="439">
        <f t="shared" si="1"/>
        <v>494</v>
      </c>
      <c r="F46" s="439">
        <v>0</v>
      </c>
      <c r="G46" s="439">
        <v>0</v>
      </c>
      <c r="H46" s="440">
        <v>2</v>
      </c>
      <c r="I46" s="440">
        <v>1</v>
      </c>
      <c r="J46" s="440">
        <v>37</v>
      </c>
      <c r="K46" s="440">
        <v>38</v>
      </c>
      <c r="L46" s="440">
        <v>9</v>
      </c>
      <c r="M46" s="440">
        <v>5</v>
      </c>
      <c r="N46" s="440">
        <v>15</v>
      </c>
      <c r="O46" s="440">
        <v>3</v>
      </c>
      <c r="P46" s="440">
        <v>16</v>
      </c>
      <c r="Q46" s="440">
        <v>33</v>
      </c>
      <c r="R46" s="440">
        <v>18</v>
      </c>
      <c r="S46" s="440">
        <v>116</v>
      </c>
      <c r="T46" s="440">
        <v>59</v>
      </c>
      <c r="U46" s="440">
        <v>82</v>
      </c>
      <c r="V46" s="440">
        <v>21</v>
      </c>
      <c r="W46" s="440">
        <v>33</v>
      </c>
      <c r="X46" s="440">
        <v>6</v>
      </c>
      <c r="Y46" s="440">
        <v>0</v>
      </c>
      <c r="Z46" s="440">
        <v>1</v>
      </c>
      <c r="AA46" s="432"/>
      <c r="AB46" s="432"/>
    </row>
    <row r="47" spans="1:28" s="441" customFormat="1" ht="12" customHeight="1" x14ac:dyDescent="0.25">
      <c r="A47" s="904" t="s">
        <v>755</v>
      </c>
      <c r="B47" s="906" t="s">
        <v>653</v>
      </c>
      <c r="C47" s="530" t="s">
        <v>432</v>
      </c>
      <c r="D47" s="440">
        <f t="shared" si="0"/>
        <v>1273</v>
      </c>
      <c r="E47" s="439">
        <f t="shared" si="1"/>
        <v>1273</v>
      </c>
      <c r="F47" s="439">
        <f t="shared" ref="F47:Z47" si="12">SUM(F48:F49)</f>
        <v>0</v>
      </c>
      <c r="G47" s="439">
        <f t="shared" si="12"/>
        <v>0</v>
      </c>
      <c r="H47" s="439">
        <f t="shared" si="12"/>
        <v>3</v>
      </c>
      <c r="I47" s="439">
        <f t="shared" si="12"/>
        <v>4</v>
      </c>
      <c r="J47" s="439">
        <f t="shared" si="12"/>
        <v>64</v>
      </c>
      <c r="K47" s="439">
        <f t="shared" si="12"/>
        <v>91</v>
      </c>
      <c r="L47" s="439">
        <f t="shared" si="12"/>
        <v>19</v>
      </c>
      <c r="M47" s="439">
        <f t="shared" si="12"/>
        <v>16</v>
      </c>
      <c r="N47" s="439">
        <f t="shared" si="12"/>
        <v>9</v>
      </c>
      <c r="O47" s="439">
        <f t="shared" si="12"/>
        <v>2</v>
      </c>
      <c r="P47" s="439">
        <f t="shared" si="12"/>
        <v>1</v>
      </c>
      <c r="Q47" s="439">
        <f t="shared" si="12"/>
        <v>86</v>
      </c>
      <c r="R47" s="439">
        <f t="shared" si="12"/>
        <v>58</v>
      </c>
      <c r="S47" s="439">
        <f t="shared" si="12"/>
        <v>239</v>
      </c>
      <c r="T47" s="439">
        <f t="shared" si="12"/>
        <v>192</v>
      </c>
      <c r="U47" s="439">
        <f t="shared" si="12"/>
        <v>293</v>
      </c>
      <c r="V47" s="439">
        <f t="shared" si="12"/>
        <v>67</v>
      </c>
      <c r="W47" s="439">
        <f t="shared" si="12"/>
        <v>109</v>
      </c>
      <c r="X47" s="439">
        <f t="shared" si="12"/>
        <v>20</v>
      </c>
      <c r="Y47" s="439">
        <f t="shared" si="12"/>
        <v>0</v>
      </c>
      <c r="Z47" s="439">
        <f t="shared" si="12"/>
        <v>0</v>
      </c>
      <c r="AA47" s="432"/>
      <c r="AB47" s="432"/>
    </row>
    <row r="48" spans="1:28" s="437" customFormat="1" ht="12" customHeight="1" x14ac:dyDescent="0.25">
      <c r="A48" s="904"/>
      <c r="B48" s="906"/>
      <c r="C48" s="530" t="s">
        <v>431</v>
      </c>
      <c r="D48" s="440">
        <f t="shared" si="0"/>
        <v>1030</v>
      </c>
      <c r="E48" s="439">
        <f t="shared" si="1"/>
        <v>1030</v>
      </c>
      <c r="F48" s="439">
        <v>0</v>
      </c>
      <c r="G48" s="438">
        <v>0</v>
      </c>
      <c r="H48" s="438">
        <v>3</v>
      </c>
      <c r="I48" s="438">
        <v>3</v>
      </c>
      <c r="J48" s="438">
        <v>54</v>
      </c>
      <c r="K48" s="438">
        <v>73</v>
      </c>
      <c r="L48" s="438">
        <v>14</v>
      </c>
      <c r="M48" s="438">
        <v>13</v>
      </c>
      <c r="N48" s="438">
        <v>9</v>
      </c>
      <c r="O48" s="438">
        <v>1</v>
      </c>
      <c r="P48" s="438">
        <v>0</v>
      </c>
      <c r="Q48" s="438">
        <v>70</v>
      </c>
      <c r="R48" s="438">
        <v>44</v>
      </c>
      <c r="S48" s="438">
        <v>186</v>
      </c>
      <c r="T48" s="438">
        <v>144</v>
      </c>
      <c r="U48" s="438">
        <v>246</v>
      </c>
      <c r="V48" s="438">
        <v>53</v>
      </c>
      <c r="W48" s="438">
        <v>99</v>
      </c>
      <c r="X48" s="438">
        <v>18</v>
      </c>
      <c r="Y48" s="438">
        <v>0</v>
      </c>
      <c r="Z48" s="438">
        <v>0</v>
      </c>
      <c r="AA48" s="432"/>
      <c r="AB48" s="432"/>
    </row>
    <row r="49" spans="1:28" s="442" customFormat="1" ht="12" customHeight="1" x14ac:dyDescent="0.25">
      <c r="A49" s="904"/>
      <c r="B49" s="906"/>
      <c r="C49" s="530" t="s">
        <v>430</v>
      </c>
      <c r="D49" s="440">
        <f t="shared" si="0"/>
        <v>243</v>
      </c>
      <c r="E49" s="439">
        <f t="shared" si="1"/>
        <v>243</v>
      </c>
      <c r="F49" s="439">
        <v>0</v>
      </c>
      <c r="G49" s="438">
        <v>0</v>
      </c>
      <c r="H49" s="438">
        <v>0</v>
      </c>
      <c r="I49" s="438">
        <v>1</v>
      </c>
      <c r="J49" s="438">
        <v>10</v>
      </c>
      <c r="K49" s="438">
        <v>18</v>
      </c>
      <c r="L49" s="438">
        <v>5</v>
      </c>
      <c r="M49" s="438">
        <v>3</v>
      </c>
      <c r="N49" s="438">
        <v>0</v>
      </c>
      <c r="O49" s="438">
        <v>1</v>
      </c>
      <c r="P49" s="438">
        <v>1</v>
      </c>
      <c r="Q49" s="438">
        <v>16</v>
      </c>
      <c r="R49" s="438">
        <v>14</v>
      </c>
      <c r="S49" s="438">
        <v>53</v>
      </c>
      <c r="T49" s="438">
        <v>48</v>
      </c>
      <c r="U49" s="438">
        <v>47</v>
      </c>
      <c r="V49" s="438">
        <v>14</v>
      </c>
      <c r="W49" s="438">
        <v>10</v>
      </c>
      <c r="X49" s="438">
        <v>2</v>
      </c>
      <c r="Y49" s="438">
        <v>0</v>
      </c>
      <c r="Z49" s="438">
        <v>0</v>
      </c>
      <c r="AA49" s="432"/>
      <c r="AB49" s="432"/>
    </row>
    <row r="50" spans="1:28" s="441" customFormat="1" ht="12" customHeight="1" x14ac:dyDescent="0.25">
      <c r="A50" s="904"/>
      <c r="B50" s="906" t="s">
        <v>654</v>
      </c>
      <c r="C50" s="530" t="s">
        <v>432</v>
      </c>
      <c r="D50" s="440">
        <f t="shared" si="0"/>
        <v>1288</v>
      </c>
      <c r="E50" s="439">
        <f t="shared" si="1"/>
        <v>1284</v>
      </c>
      <c r="F50" s="439">
        <f t="shared" ref="F50:Z50" si="13">SUM(F51:F52)</f>
        <v>0</v>
      </c>
      <c r="G50" s="439">
        <f t="shared" si="13"/>
        <v>0</v>
      </c>
      <c r="H50" s="439">
        <f t="shared" si="13"/>
        <v>3</v>
      </c>
      <c r="I50" s="439">
        <f t="shared" si="13"/>
        <v>2</v>
      </c>
      <c r="J50" s="439">
        <f t="shared" si="13"/>
        <v>81</v>
      </c>
      <c r="K50" s="439">
        <f t="shared" si="13"/>
        <v>94</v>
      </c>
      <c r="L50" s="439">
        <f t="shared" si="13"/>
        <v>24</v>
      </c>
      <c r="M50" s="439">
        <f t="shared" si="13"/>
        <v>12</v>
      </c>
      <c r="N50" s="439">
        <f t="shared" si="13"/>
        <v>25</v>
      </c>
      <c r="O50" s="439">
        <f t="shared" si="13"/>
        <v>5</v>
      </c>
      <c r="P50" s="439">
        <f t="shared" si="13"/>
        <v>24</v>
      </c>
      <c r="Q50" s="439">
        <f t="shared" si="13"/>
        <v>89</v>
      </c>
      <c r="R50" s="439">
        <f t="shared" si="13"/>
        <v>55</v>
      </c>
      <c r="S50" s="439">
        <f t="shared" si="13"/>
        <v>216</v>
      </c>
      <c r="T50" s="439">
        <f t="shared" si="13"/>
        <v>143</v>
      </c>
      <c r="U50" s="439">
        <f t="shared" si="13"/>
        <v>254</v>
      </c>
      <c r="V50" s="439">
        <f t="shared" si="13"/>
        <v>58</v>
      </c>
      <c r="W50" s="439">
        <f t="shared" si="13"/>
        <v>160</v>
      </c>
      <c r="X50" s="439">
        <f t="shared" si="13"/>
        <v>37</v>
      </c>
      <c r="Y50" s="439">
        <f t="shared" si="13"/>
        <v>2</v>
      </c>
      <c r="Z50" s="439">
        <f t="shared" si="13"/>
        <v>4</v>
      </c>
      <c r="AA50" s="432"/>
      <c r="AB50" s="432"/>
    </row>
    <row r="51" spans="1:28" s="437" customFormat="1" ht="12" customHeight="1" x14ac:dyDescent="0.25">
      <c r="A51" s="904"/>
      <c r="B51" s="906"/>
      <c r="C51" s="530" t="s">
        <v>431</v>
      </c>
      <c r="D51" s="440">
        <f t="shared" si="0"/>
        <v>964</v>
      </c>
      <c r="E51" s="439">
        <f t="shared" si="1"/>
        <v>960</v>
      </c>
      <c r="F51" s="439">
        <v>0</v>
      </c>
      <c r="G51" s="438">
        <v>0</v>
      </c>
      <c r="H51" s="438">
        <v>3</v>
      </c>
      <c r="I51" s="438">
        <v>2</v>
      </c>
      <c r="J51" s="438">
        <v>62</v>
      </c>
      <c r="K51" s="438">
        <v>66</v>
      </c>
      <c r="L51" s="438">
        <v>20</v>
      </c>
      <c r="M51" s="438">
        <v>9</v>
      </c>
      <c r="N51" s="438">
        <v>15</v>
      </c>
      <c r="O51" s="438">
        <v>4</v>
      </c>
      <c r="P51" s="438">
        <v>15</v>
      </c>
      <c r="Q51" s="438">
        <v>71</v>
      </c>
      <c r="R51" s="438">
        <v>39</v>
      </c>
      <c r="S51" s="438">
        <v>161</v>
      </c>
      <c r="T51" s="438">
        <v>112</v>
      </c>
      <c r="U51" s="438">
        <v>185</v>
      </c>
      <c r="V51" s="438">
        <v>50</v>
      </c>
      <c r="W51" s="438">
        <v>116</v>
      </c>
      <c r="X51" s="438">
        <v>28</v>
      </c>
      <c r="Y51" s="438">
        <v>2</v>
      </c>
      <c r="Z51" s="438">
        <v>4</v>
      </c>
      <c r="AA51" s="432"/>
      <c r="AB51" s="432"/>
    </row>
    <row r="52" spans="1:28" s="431" customFormat="1" ht="12" customHeight="1" thickBot="1" x14ac:dyDescent="0.3">
      <c r="A52" s="905"/>
      <c r="B52" s="907"/>
      <c r="C52" s="531" t="s">
        <v>430</v>
      </c>
      <c r="D52" s="436">
        <f t="shared" si="0"/>
        <v>324</v>
      </c>
      <c r="E52" s="435">
        <f t="shared" si="1"/>
        <v>324</v>
      </c>
      <c r="F52" s="434">
        <v>0</v>
      </c>
      <c r="G52" s="433">
        <v>0</v>
      </c>
      <c r="H52" s="433">
        <v>0</v>
      </c>
      <c r="I52" s="433">
        <v>0</v>
      </c>
      <c r="J52" s="433">
        <v>19</v>
      </c>
      <c r="K52" s="433">
        <v>28</v>
      </c>
      <c r="L52" s="433">
        <v>4</v>
      </c>
      <c r="M52" s="433">
        <v>3</v>
      </c>
      <c r="N52" s="433">
        <v>10</v>
      </c>
      <c r="O52" s="433">
        <v>1</v>
      </c>
      <c r="P52" s="433">
        <v>9</v>
      </c>
      <c r="Q52" s="433">
        <v>18</v>
      </c>
      <c r="R52" s="433">
        <v>16</v>
      </c>
      <c r="S52" s="433">
        <v>55</v>
      </c>
      <c r="T52" s="433">
        <v>31</v>
      </c>
      <c r="U52" s="433">
        <v>69</v>
      </c>
      <c r="V52" s="433">
        <v>8</v>
      </c>
      <c r="W52" s="433">
        <v>44</v>
      </c>
      <c r="X52" s="433">
        <v>9</v>
      </c>
      <c r="Y52" s="433">
        <v>0</v>
      </c>
      <c r="Z52" s="433">
        <v>0</v>
      </c>
      <c r="AA52" s="432"/>
      <c r="AB52" s="432"/>
    </row>
    <row r="53" spans="1:28" s="429" customFormat="1" x14ac:dyDescent="0.25">
      <c r="A53" s="430"/>
      <c r="B53" s="430"/>
      <c r="C53" s="430"/>
      <c r="D53" s="147"/>
      <c r="E53" s="147"/>
    </row>
  </sheetData>
  <sheetProtection selectLockedCells="1" selectUnlockedCells="1"/>
  <mergeCells count="60">
    <mergeCell ref="F5:G5"/>
    <mergeCell ref="H5:I5"/>
    <mergeCell ref="J5:K5"/>
    <mergeCell ref="A8:A9"/>
    <mergeCell ref="A2:M2"/>
    <mergeCell ref="F7:G7"/>
    <mergeCell ref="H7:I7"/>
    <mergeCell ref="J7:K7"/>
    <mergeCell ref="L7:M7"/>
    <mergeCell ref="N2:Z2"/>
    <mergeCell ref="E4:M4"/>
    <mergeCell ref="N4:Y4"/>
    <mergeCell ref="A5:A7"/>
    <mergeCell ref="B5:B7"/>
    <mergeCell ref="C5:C7"/>
    <mergeCell ref="D5:D7"/>
    <mergeCell ref="E5:E7"/>
    <mergeCell ref="L5:M5"/>
    <mergeCell ref="N5:P5"/>
    <mergeCell ref="Q5:R5"/>
    <mergeCell ref="S5:T5"/>
    <mergeCell ref="F6:G6"/>
    <mergeCell ref="H6:I6"/>
    <mergeCell ref="J6:K6"/>
    <mergeCell ref="L6:M6"/>
    <mergeCell ref="A11:A16"/>
    <mergeCell ref="B11:B13"/>
    <mergeCell ref="B14:B16"/>
    <mergeCell ref="A17:A22"/>
    <mergeCell ref="B17:B19"/>
    <mergeCell ref="B20:B22"/>
    <mergeCell ref="A23:A28"/>
    <mergeCell ref="B23:B25"/>
    <mergeCell ref="B26:B28"/>
    <mergeCell ref="A29:A34"/>
    <mergeCell ref="B29:B31"/>
    <mergeCell ref="B32:B34"/>
    <mergeCell ref="A47:A52"/>
    <mergeCell ref="B47:B49"/>
    <mergeCell ref="B50:B52"/>
    <mergeCell ref="A35:A40"/>
    <mergeCell ref="B35:B37"/>
    <mergeCell ref="B38:B40"/>
    <mergeCell ref="A41:A46"/>
    <mergeCell ref="B41:B43"/>
    <mergeCell ref="B44:B46"/>
    <mergeCell ref="N6:P6"/>
    <mergeCell ref="Q6:R6"/>
    <mergeCell ref="U7:V7"/>
    <mergeCell ref="W7:X7"/>
    <mergeCell ref="S6:T6"/>
    <mergeCell ref="U6:V6"/>
    <mergeCell ref="N7:P7"/>
    <mergeCell ref="W6:X6"/>
    <mergeCell ref="S7:T7"/>
    <mergeCell ref="Y5:Y7"/>
    <mergeCell ref="U5:V5"/>
    <mergeCell ref="Z5:Z7"/>
    <mergeCell ref="W5:X5"/>
    <mergeCell ref="Q7:R7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view="pageBreakPreview" zoomScale="85" zoomScaleNormal="120" zoomScaleSheetLayoutView="85" workbookViewId="0">
      <selection activeCell="A11" sqref="A1:XFD1048576"/>
    </sheetView>
  </sheetViews>
  <sheetFormatPr defaultRowHeight="13.5" x14ac:dyDescent="0.25"/>
  <cols>
    <col min="1" max="1" width="10.625" style="428" customWidth="1"/>
    <col min="2" max="2" width="4.625" style="428" customWidth="1"/>
    <col min="3" max="3" width="13.375" style="428" customWidth="1"/>
    <col min="4" max="5" width="4.875" style="427" customWidth="1"/>
    <col min="6" max="6" width="3.875" style="426" customWidth="1"/>
    <col min="7" max="7" width="5.125" style="426" customWidth="1"/>
    <col min="8" max="8" width="3.875" style="426" customWidth="1"/>
    <col min="9" max="9" width="5.125" style="426" customWidth="1"/>
    <col min="10" max="10" width="4.375" style="426" customWidth="1"/>
    <col min="11" max="11" width="5.125" style="426" customWidth="1"/>
    <col min="12" max="12" width="4.125" style="426" customWidth="1"/>
    <col min="13" max="13" width="5.125" style="426" customWidth="1"/>
    <col min="14" max="14" width="4.875" style="426" customWidth="1"/>
    <col min="15" max="16" width="7.375" style="426" customWidth="1"/>
    <col min="17" max="24" width="5.875" style="426" customWidth="1"/>
    <col min="25" max="26" width="4.125" style="426" customWidth="1"/>
    <col min="27" max="16384" width="9" style="426"/>
  </cols>
  <sheetData>
    <row r="1" spans="1:30" s="54" customFormat="1" ht="18" customHeight="1" x14ac:dyDescent="0.25">
      <c r="A1" s="35" t="s">
        <v>399</v>
      </c>
      <c r="B1" s="35"/>
      <c r="C1" s="35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Z1" s="15" t="s">
        <v>0</v>
      </c>
    </row>
    <row r="2" spans="1:30" s="497" customFormat="1" ht="27.75" customHeight="1" x14ac:dyDescent="0.25">
      <c r="A2" s="867" t="s">
        <v>597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31" t="s">
        <v>658</v>
      </c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</row>
    <row r="3" spans="1:30" s="345" customFormat="1" ht="12.6" customHeight="1" thickBot="1" x14ac:dyDescent="0.3">
      <c r="A3" s="458"/>
      <c r="B3" s="458"/>
      <c r="C3" s="457"/>
      <c r="D3" s="456"/>
      <c r="E3" s="455"/>
      <c r="K3" s="454"/>
      <c r="M3" s="453" t="s">
        <v>599</v>
      </c>
      <c r="N3" s="452"/>
      <c r="P3" s="451"/>
      <c r="Q3" s="451"/>
      <c r="R3" s="450"/>
      <c r="S3" s="449"/>
      <c r="T3" s="448"/>
      <c r="W3" s="447"/>
      <c r="X3" s="447"/>
      <c r="Y3" s="447"/>
      <c r="Z3" s="446" t="s">
        <v>11</v>
      </c>
    </row>
    <row r="4" spans="1:30" s="44" customFormat="1" ht="12.2" customHeight="1" x14ac:dyDescent="0.25">
      <c r="A4" s="521"/>
      <c r="B4" s="522"/>
      <c r="C4" s="523"/>
      <c r="D4" s="524"/>
      <c r="E4" s="910" t="s">
        <v>649</v>
      </c>
      <c r="F4" s="911"/>
      <c r="G4" s="911"/>
      <c r="H4" s="911"/>
      <c r="I4" s="911"/>
      <c r="J4" s="911"/>
      <c r="K4" s="911"/>
      <c r="L4" s="911"/>
      <c r="M4" s="911"/>
      <c r="N4" s="912" t="s">
        <v>99</v>
      </c>
      <c r="O4" s="912"/>
      <c r="P4" s="912"/>
      <c r="Q4" s="912"/>
      <c r="R4" s="912"/>
      <c r="S4" s="912"/>
      <c r="T4" s="912"/>
      <c r="U4" s="912"/>
      <c r="V4" s="912"/>
      <c r="W4" s="912"/>
      <c r="X4" s="912"/>
      <c r="Y4" s="912"/>
      <c r="Z4" s="546"/>
    </row>
    <row r="5" spans="1:30" s="44" customFormat="1" ht="12" customHeight="1" x14ac:dyDescent="0.25">
      <c r="A5" s="913" t="s">
        <v>728</v>
      </c>
      <c r="B5" s="914" t="s">
        <v>650</v>
      </c>
      <c r="C5" s="915" t="s">
        <v>729</v>
      </c>
      <c r="D5" s="916" t="s">
        <v>730</v>
      </c>
      <c r="E5" s="892" t="s">
        <v>731</v>
      </c>
      <c r="F5" s="893" t="s">
        <v>732</v>
      </c>
      <c r="G5" s="894"/>
      <c r="H5" s="893" t="s">
        <v>733</v>
      </c>
      <c r="I5" s="894"/>
      <c r="J5" s="893" t="s">
        <v>734</v>
      </c>
      <c r="K5" s="894"/>
      <c r="L5" s="893" t="s">
        <v>735</v>
      </c>
      <c r="M5" s="894"/>
      <c r="N5" s="917" t="s">
        <v>736</v>
      </c>
      <c r="O5" s="917"/>
      <c r="P5" s="894"/>
      <c r="Q5" s="893" t="s">
        <v>737</v>
      </c>
      <c r="R5" s="894"/>
      <c r="S5" s="893" t="s">
        <v>738</v>
      </c>
      <c r="T5" s="894"/>
      <c r="U5" s="893" t="s">
        <v>739</v>
      </c>
      <c r="V5" s="894"/>
      <c r="W5" s="893" t="s">
        <v>740</v>
      </c>
      <c r="X5" s="894"/>
      <c r="Y5" s="892" t="s">
        <v>741</v>
      </c>
      <c r="Z5" s="895" t="s">
        <v>742</v>
      </c>
    </row>
    <row r="6" spans="1:30" s="44" customFormat="1" ht="10.35" customHeight="1" x14ac:dyDescent="0.25">
      <c r="A6" s="913"/>
      <c r="B6" s="914"/>
      <c r="C6" s="915"/>
      <c r="D6" s="916"/>
      <c r="E6" s="892"/>
      <c r="F6" s="900" t="s">
        <v>668</v>
      </c>
      <c r="G6" s="901"/>
      <c r="H6" s="900" t="s">
        <v>669</v>
      </c>
      <c r="I6" s="901"/>
      <c r="J6" s="900" t="s">
        <v>670</v>
      </c>
      <c r="K6" s="901"/>
      <c r="L6" s="900" t="s">
        <v>676</v>
      </c>
      <c r="M6" s="901"/>
      <c r="N6" s="898" t="s">
        <v>674</v>
      </c>
      <c r="O6" s="898"/>
      <c r="P6" s="899"/>
      <c r="Q6" s="900" t="s">
        <v>671</v>
      </c>
      <c r="R6" s="901"/>
      <c r="S6" s="900" t="s">
        <v>678</v>
      </c>
      <c r="T6" s="901"/>
      <c r="U6" s="900" t="s">
        <v>672</v>
      </c>
      <c r="V6" s="901"/>
      <c r="W6" s="900" t="s">
        <v>673</v>
      </c>
      <c r="X6" s="901"/>
      <c r="Y6" s="892"/>
      <c r="Z6" s="895"/>
    </row>
    <row r="7" spans="1:30" s="44" customFormat="1" ht="10.35" customHeight="1" x14ac:dyDescent="0.25">
      <c r="A7" s="913"/>
      <c r="B7" s="914"/>
      <c r="C7" s="915"/>
      <c r="D7" s="916"/>
      <c r="E7" s="892"/>
      <c r="F7" s="896"/>
      <c r="G7" s="897"/>
      <c r="H7" s="896"/>
      <c r="I7" s="897"/>
      <c r="J7" s="896"/>
      <c r="K7" s="897"/>
      <c r="L7" s="896" t="s">
        <v>675</v>
      </c>
      <c r="M7" s="897"/>
      <c r="N7" s="902"/>
      <c r="O7" s="902"/>
      <c r="P7" s="903"/>
      <c r="Q7" s="896"/>
      <c r="R7" s="897"/>
      <c r="S7" s="896" t="s">
        <v>677</v>
      </c>
      <c r="T7" s="897"/>
      <c r="U7" s="896" t="s">
        <v>679</v>
      </c>
      <c r="V7" s="897"/>
      <c r="W7" s="896"/>
      <c r="X7" s="897"/>
      <c r="Y7" s="892"/>
      <c r="Z7" s="895"/>
    </row>
    <row r="8" spans="1:30" s="44" customFormat="1" ht="21.6" customHeight="1" x14ac:dyDescent="0.25">
      <c r="A8" s="918" t="s">
        <v>514</v>
      </c>
      <c r="C8" s="545"/>
      <c r="D8" s="534"/>
      <c r="E8" s="535"/>
      <c r="F8" s="526" t="s">
        <v>651</v>
      </c>
      <c r="G8" s="526" t="s">
        <v>652</v>
      </c>
      <c r="H8" s="526" t="s">
        <v>651</v>
      </c>
      <c r="I8" s="526" t="s">
        <v>652</v>
      </c>
      <c r="J8" s="526" t="s">
        <v>651</v>
      </c>
      <c r="K8" s="526" t="s">
        <v>652</v>
      </c>
      <c r="L8" s="526" t="s">
        <v>651</v>
      </c>
      <c r="M8" s="526" t="s">
        <v>652</v>
      </c>
      <c r="N8" s="532" t="s">
        <v>651</v>
      </c>
      <c r="O8" s="527" t="s">
        <v>743</v>
      </c>
      <c r="P8" s="533" t="s">
        <v>744</v>
      </c>
      <c r="Q8" s="526" t="s">
        <v>651</v>
      </c>
      <c r="R8" s="526" t="s">
        <v>652</v>
      </c>
      <c r="S8" s="526" t="s">
        <v>651</v>
      </c>
      <c r="T8" s="526" t="s">
        <v>652</v>
      </c>
      <c r="U8" s="526" t="s">
        <v>651</v>
      </c>
      <c r="V8" s="526" t="s">
        <v>652</v>
      </c>
      <c r="W8" s="526" t="s">
        <v>651</v>
      </c>
      <c r="X8" s="526" t="s">
        <v>652</v>
      </c>
      <c r="Y8" s="538"/>
      <c r="Z8" s="566"/>
    </row>
    <row r="9" spans="1:30" s="44" customFormat="1" ht="11.65" customHeight="1" x14ac:dyDescent="0.25">
      <c r="A9" s="918"/>
      <c r="B9" s="564" t="s">
        <v>65</v>
      </c>
      <c r="C9" s="545" t="s">
        <v>680</v>
      </c>
      <c r="D9" s="536" t="s">
        <v>660</v>
      </c>
      <c r="E9" s="565" t="s">
        <v>659</v>
      </c>
      <c r="F9" s="525" t="s">
        <v>662</v>
      </c>
      <c r="G9" s="525" t="s">
        <v>663</v>
      </c>
      <c r="H9" s="525" t="s">
        <v>662</v>
      </c>
      <c r="I9" s="525" t="s">
        <v>663</v>
      </c>
      <c r="J9" s="525" t="s">
        <v>662</v>
      </c>
      <c r="K9" s="525" t="s">
        <v>663</v>
      </c>
      <c r="L9" s="525" t="s">
        <v>662</v>
      </c>
      <c r="M9" s="525" t="s">
        <v>663</v>
      </c>
      <c r="N9" s="567" t="s">
        <v>662</v>
      </c>
      <c r="O9" s="525" t="s">
        <v>664</v>
      </c>
      <c r="P9" s="525" t="s">
        <v>665</v>
      </c>
      <c r="Q9" s="525" t="s">
        <v>662</v>
      </c>
      <c r="R9" s="525" t="s">
        <v>663</v>
      </c>
      <c r="S9" s="525" t="s">
        <v>662</v>
      </c>
      <c r="T9" s="525" t="s">
        <v>663</v>
      </c>
      <c r="U9" s="525" t="s">
        <v>662</v>
      </c>
      <c r="V9" s="525" t="s">
        <v>663</v>
      </c>
      <c r="W9" s="525" t="s">
        <v>662</v>
      </c>
      <c r="X9" s="525" t="s">
        <v>663</v>
      </c>
      <c r="Y9" s="525" t="s">
        <v>666</v>
      </c>
      <c r="Z9" s="541" t="s">
        <v>108</v>
      </c>
    </row>
    <row r="10" spans="1:30" s="44" customFormat="1" ht="11.65" customHeight="1" thickBot="1" x14ac:dyDescent="0.3">
      <c r="A10" s="528"/>
      <c r="B10" s="215"/>
      <c r="C10" s="529" t="s">
        <v>681</v>
      </c>
      <c r="D10" s="537" t="s">
        <v>15</v>
      </c>
      <c r="E10" s="544"/>
      <c r="F10" s="539" t="s">
        <v>661</v>
      </c>
      <c r="G10" s="539" t="s">
        <v>661</v>
      </c>
      <c r="H10" s="539" t="s">
        <v>661</v>
      </c>
      <c r="I10" s="539" t="s">
        <v>661</v>
      </c>
      <c r="J10" s="539" t="s">
        <v>661</v>
      </c>
      <c r="K10" s="539" t="s">
        <v>661</v>
      </c>
      <c r="L10" s="539" t="s">
        <v>661</v>
      </c>
      <c r="M10" s="539" t="s">
        <v>661</v>
      </c>
      <c r="N10" s="543" t="s">
        <v>661</v>
      </c>
      <c r="O10" s="540" t="s">
        <v>104</v>
      </c>
      <c r="P10" s="540" t="s">
        <v>104</v>
      </c>
      <c r="Q10" s="539" t="s">
        <v>661</v>
      </c>
      <c r="R10" s="539" t="s">
        <v>661</v>
      </c>
      <c r="S10" s="539" t="s">
        <v>661</v>
      </c>
      <c r="T10" s="539" t="s">
        <v>661</v>
      </c>
      <c r="U10" s="539" t="s">
        <v>661</v>
      </c>
      <c r="V10" s="539" t="s">
        <v>661</v>
      </c>
      <c r="W10" s="539" t="s">
        <v>661</v>
      </c>
      <c r="X10" s="539" t="s">
        <v>661</v>
      </c>
      <c r="Y10" s="540" t="s">
        <v>667</v>
      </c>
      <c r="Z10" s="542"/>
    </row>
    <row r="11" spans="1:30" s="432" customFormat="1" ht="12" customHeight="1" thickBot="1" x14ac:dyDescent="0.3">
      <c r="A11" s="908" t="s">
        <v>745</v>
      </c>
      <c r="B11" s="909" t="s">
        <v>653</v>
      </c>
      <c r="C11" s="530" t="s">
        <v>432</v>
      </c>
      <c r="D11" s="464">
        <f t="shared" ref="D11:D52" si="0">SUM(E11,Z11)</f>
        <v>2440</v>
      </c>
      <c r="E11" s="463">
        <f t="shared" ref="E11:E52" si="1">SUM(F11:Y11)</f>
        <v>2440</v>
      </c>
      <c r="F11" s="463">
        <f t="shared" ref="F11:Z11" si="2">SUM(F12:F13)</f>
        <v>1</v>
      </c>
      <c r="G11" s="463">
        <f t="shared" si="2"/>
        <v>0</v>
      </c>
      <c r="H11" s="463">
        <f t="shared" si="2"/>
        <v>4</v>
      </c>
      <c r="I11" s="463">
        <f t="shared" si="2"/>
        <v>8</v>
      </c>
      <c r="J11" s="463">
        <f t="shared" si="2"/>
        <v>126</v>
      </c>
      <c r="K11" s="463">
        <f t="shared" si="2"/>
        <v>225</v>
      </c>
      <c r="L11" s="463">
        <f t="shared" si="2"/>
        <v>37</v>
      </c>
      <c r="M11" s="463">
        <f t="shared" si="2"/>
        <v>47</v>
      </c>
      <c r="N11" s="463">
        <f t="shared" si="2"/>
        <v>22</v>
      </c>
      <c r="O11" s="463">
        <f t="shared" si="2"/>
        <v>7</v>
      </c>
      <c r="P11" s="463">
        <f t="shared" si="2"/>
        <v>9</v>
      </c>
      <c r="Q11" s="463">
        <f t="shared" si="2"/>
        <v>157</v>
      </c>
      <c r="R11" s="463">
        <f t="shared" si="2"/>
        <v>143</v>
      </c>
      <c r="S11" s="463">
        <f t="shared" si="2"/>
        <v>461</v>
      </c>
      <c r="T11" s="463">
        <f t="shared" si="2"/>
        <v>343</v>
      </c>
      <c r="U11" s="463">
        <f t="shared" si="2"/>
        <v>516</v>
      </c>
      <c r="V11" s="463">
        <f t="shared" si="2"/>
        <v>120</v>
      </c>
      <c r="W11" s="463">
        <f t="shared" si="2"/>
        <v>167</v>
      </c>
      <c r="X11" s="463">
        <f t="shared" si="2"/>
        <v>45</v>
      </c>
      <c r="Y11" s="463">
        <f t="shared" si="2"/>
        <v>2</v>
      </c>
      <c r="Z11" s="463">
        <f t="shared" si="2"/>
        <v>0</v>
      </c>
    </row>
    <row r="12" spans="1:30" s="444" customFormat="1" ht="12" customHeight="1" thickBot="1" x14ac:dyDescent="0.3">
      <c r="A12" s="904"/>
      <c r="B12" s="909"/>
      <c r="C12" s="530" t="s">
        <v>431</v>
      </c>
      <c r="D12" s="462">
        <f t="shared" si="0"/>
        <v>1930</v>
      </c>
      <c r="E12" s="439">
        <f t="shared" si="1"/>
        <v>1930</v>
      </c>
      <c r="F12" s="439">
        <v>1</v>
      </c>
      <c r="G12" s="439">
        <v>0</v>
      </c>
      <c r="H12" s="439">
        <v>4</v>
      </c>
      <c r="I12" s="439">
        <v>7</v>
      </c>
      <c r="J12" s="439">
        <v>87</v>
      </c>
      <c r="K12" s="439">
        <v>167</v>
      </c>
      <c r="L12" s="439">
        <v>29</v>
      </c>
      <c r="M12" s="439">
        <v>35</v>
      </c>
      <c r="N12" s="439">
        <v>18</v>
      </c>
      <c r="O12" s="439">
        <v>6</v>
      </c>
      <c r="P12" s="439">
        <v>7</v>
      </c>
      <c r="Q12" s="439">
        <v>123</v>
      </c>
      <c r="R12" s="439">
        <v>114</v>
      </c>
      <c r="S12" s="439">
        <v>365</v>
      </c>
      <c r="T12" s="439">
        <v>257</v>
      </c>
      <c r="U12" s="439">
        <v>427</v>
      </c>
      <c r="V12" s="439">
        <v>93</v>
      </c>
      <c r="W12" s="439">
        <v>147</v>
      </c>
      <c r="X12" s="439">
        <v>41</v>
      </c>
      <c r="Y12" s="439">
        <v>2</v>
      </c>
      <c r="Z12" s="439">
        <v>0</v>
      </c>
      <c r="AA12" s="432"/>
      <c r="AB12" s="432"/>
      <c r="AC12" s="445"/>
      <c r="AD12" s="445"/>
    </row>
    <row r="13" spans="1:30" s="443" customFormat="1" ht="12" customHeight="1" x14ac:dyDescent="0.25">
      <c r="A13" s="904"/>
      <c r="B13" s="909"/>
      <c r="C13" s="530" t="s">
        <v>430</v>
      </c>
      <c r="D13" s="462">
        <f t="shared" si="0"/>
        <v>510</v>
      </c>
      <c r="E13" s="439">
        <f t="shared" si="1"/>
        <v>510</v>
      </c>
      <c r="F13" s="439">
        <v>0</v>
      </c>
      <c r="G13" s="439">
        <v>0</v>
      </c>
      <c r="H13" s="461">
        <v>0</v>
      </c>
      <c r="I13" s="461">
        <v>1</v>
      </c>
      <c r="J13" s="461">
        <v>39</v>
      </c>
      <c r="K13" s="461">
        <v>58</v>
      </c>
      <c r="L13" s="461">
        <v>8</v>
      </c>
      <c r="M13" s="461">
        <v>12</v>
      </c>
      <c r="N13" s="461">
        <v>4</v>
      </c>
      <c r="O13" s="439">
        <v>1</v>
      </c>
      <c r="P13" s="461">
        <v>2</v>
      </c>
      <c r="Q13" s="461">
        <v>34</v>
      </c>
      <c r="R13" s="461">
        <v>29</v>
      </c>
      <c r="S13" s="461">
        <v>96</v>
      </c>
      <c r="T13" s="461">
        <v>86</v>
      </c>
      <c r="U13" s="461">
        <v>89</v>
      </c>
      <c r="V13" s="461">
        <v>27</v>
      </c>
      <c r="W13" s="461">
        <v>20</v>
      </c>
      <c r="X13" s="461">
        <v>4</v>
      </c>
      <c r="Y13" s="439">
        <v>0</v>
      </c>
      <c r="Z13" s="461">
        <v>0</v>
      </c>
      <c r="AA13" s="432"/>
      <c r="AB13" s="432"/>
      <c r="AC13" s="445"/>
      <c r="AD13" s="445"/>
    </row>
    <row r="14" spans="1:30" s="441" customFormat="1" ht="12" customHeight="1" x14ac:dyDescent="0.25">
      <c r="A14" s="904"/>
      <c r="B14" s="906" t="s">
        <v>654</v>
      </c>
      <c r="C14" s="530" t="s">
        <v>432</v>
      </c>
      <c r="D14" s="462">
        <f t="shared" si="0"/>
        <v>2664</v>
      </c>
      <c r="E14" s="439">
        <f t="shared" si="1"/>
        <v>2655</v>
      </c>
      <c r="F14" s="439">
        <f t="shared" ref="F14:Z14" si="3">SUM(F15:F16)</f>
        <v>2</v>
      </c>
      <c r="G14" s="439">
        <f t="shared" si="3"/>
        <v>0</v>
      </c>
      <c r="H14" s="439">
        <f t="shared" si="3"/>
        <v>5</v>
      </c>
      <c r="I14" s="439">
        <f t="shared" si="3"/>
        <v>5</v>
      </c>
      <c r="J14" s="439">
        <f t="shared" si="3"/>
        <v>215</v>
      </c>
      <c r="K14" s="439">
        <f t="shared" si="3"/>
        <v>198</v>
      </c>
      <c r="L14" s="439">
        <f t="shared" si="3"/>
        <v>54</v>
      </c>
      <c r="M14" s="439">
        <f t="shared" si="3"/>
        <v>28</v>
      </c>
      <c r="N14" s="439">
        <f t="shared" si="3"/>
        <v>71</v>
      </c>
      <c r="O14" s="439">
        <f t="shared" si="3"/>
        <v>7</v>
      </c>
      <c r="P14" s="439">
        <f t="shared" si="3"/>
        <v>58</v>
      </c>
      <c r="Q14" s="439">
        <f t="shared" si="3"/>
        <v>183</v>
      </c>
      <c r="R14" s="439">
        <f t="shared" si="3"/>
        <v>98</v>
      </c>
      <c r="S14" s="439">
        <f t="shared" si="3"/>
        <v>425</v>
      </c>
      <c r="T14" s="439">
        <f t="shared" si="3"/>
        <v>287</v>
      </c>
      <c r="U14" s="439">
        <f t="shared" si="3"/>
        <v>542</v>
      </c>
      <c r="V14" s="439">
        <f t="shared" si="3"/>
        <v>100</v>
      </c>
      <c r="W14" s="439">
        <f t="shared" si="3"/>
        <v>311</v>
      </c>
      <c r="X14" s="439">
        <f t="shared" si="3"/>
        <v>61</v>
      </c>
      <c r="Y14" s="439">
        <f t="shared" si="3"/>
        <v>5</v>
      </c>
      <c r="Z14" s="439">
        <f t="shared" si="3"/>
        <v>9</v>
      </c>
      <c r="AA14" s="432"/>
      <c r="AB14" s="432"/>
    </row>
    <row r="15" spans="1:30" s="437" customFormat="1" ht="12" customHeight="1" x14ac:dyDescent="0.25">
      <c r="A15" s="904"/>
      <c r="B15" s="906"/>
      <c r="C15" s="530" t="s">
        <v>431</v>
      </c>
      <c r="D15" s="462">
        <f t="shared" si="0"/>
        <v>1943</v>
      </c>
      <c r="E15" s="439">
        <f t="shared" si="1"/>
        <v>1935</v>
      </c>
      <c r="F15" s="439">
        <v>2</v>
      </c>
      <c r="G15" s="439">
        <v>0</v>
      </c>
      <c r="H15" s="461">
        <v>5</v>
      </c>
      <c r="I15" s="461">
        <v>4</v>
      </c>
      <c r="J15" s="461">
        <v>145</v>
      </c>
      <c r="K15" s="461">
        <v>144</v>
      </c>
      <c r="L15" s="461">
        <v>45</v>
      </c>
      <c r="M15" s="461">
        <v>20</v>
      </c>
      <c r="N15" s="461">
        <v>40</v>
      </c>
      <c r="O15" s="461">
        <v>6</v>
      </c>
      <c r="P15" s="461">
        <v>48</v>
      </c>
      <c r="Q15" s="461">
        <v>130</v>
      </c>
      <c r="R15" s="461">
        <v>68</v>
      </c>
      <c r="S15" s="461">
        <v>309</v>
      </c>
      <c r="T15" s="461">
        <v>218</v>
      </c>
      <c r="U15" s="461">
        <v>393</v>
      </c>
      <c r="V15" s="461">
        <v>70</v>
      </c>
      <c r="W15" s="461">
        <v>232</v>
      </c>
      <c r="X15" s="461">
        <v>52</v>
      </c>
      <c r="Y15" s="461">
        <v>4</v>
      </c>
      <c r="Z15" s="461">
        <v>8</v>
      </c>
      <c r="AA15" s="432"/>
      <c r="AB15" s="432"/>
    </row>
    <row r="16" spans="1:30" s="442" customFormat="1" ht="12" customHeight="1" x14ac:dyDescent="0.25">
      <c r="A16" s="904"/>
      <c r="B16" s="906"/>
      <c r="C16" s="530" t="s">
        <v>430</v>
      </c>
      <c r="D16" s="462">
        <f t="shared" si="0"/>
        <v>721</v>
      </c>
      <c r="E16" s="439">
        <f t="shared" si="1"/>
        <v>720</v>
      </c>
      <c r="F16" s="439">
        <v>0</v>
      </c>
      <c r="G16" s="439">
        <v>0</v>
      </c>
      <c r="H16" s="461">
        <v>0</v>
      </c>
      <c r="I16" s="461">
        <v>1</v>
      </c>
      <c r="J16" s="461">
        <v>70</v>
      </c>
      <c r="K16" s="461">
        <v>54</v>
      </c>
      <c r="L16" s="461">
        <v>9</v>
      </c>
      <c r="M16" s="461">
        <v>8</v>
      </c>
      <c r="N16" s="461">
        <v>31</v>
      </c>
      <c r="O16" s="461">
        <v>1</v>
      </c>
      <c r="P16" s="461">
        <v>10</v>
      </c>
      <c r="Q16" s="461">
        <v>53</v>
      </c>
      <c r="R16" s="461">
        <v>30</v>
      </c>
      <c r="S16" s="461">
        <v>116</v>
      </c>
      <c r="T16" s="461">
        <v>69</v>
      </c>
      <c r="U16" s="461">
        <v>149</v>
      </c>
      <c r="V16" s="461">
        <v>30</v>
      </c>
      <c r="W16" s="461">
        <v>79</v>
      </c>
      <c r="X16" s="461">
        <v>9</v>
      </c>
      <c r="Y16" s="439">
        <v>1</v>
      </c>
      <c r="Z16" s="461">
        <v>1</v>
      </c>
      <c r="AA16" s="432"/>
      <c r="AB16" s="432"/>
    </row>
    <row r="17" spans="1:28" s="441" customFormat="1" ht="12" customHeight="1" x14ac:dyDescent="0.25">
      <c r="A17" s="904" t="s">
        <v>746</v>
      </c>
      <c r="B17" s="906" t="s">
        <v>653</v>
      </c>
      <c r="C17" s="530" t="s">
        <v>432</v>
      </c>
      <c r="D17" s="462">
        <f t="shared" si="0"/>
        <v>2460</v>
      </c>
      <c r="E17" s="439">
        <f t="shared" si="1"/>
        <v>2459</v>
      </c>
      <c r="F17" s="439">
        <f t="shared" ref="F17:Z17" si="4">SUM(F18:F19)</f>
        <v>0</v>
      </c>
      <c r="G17" s="439">
        <f t="shared" si="4"/>
        <v>0</v>
      </c>
      <c r="H17" s="439">
        <f t="shared" si="4"/>
        <v>9</v>
      </c>
      <c r="I17" s="439">
        <f t="shared" si="4"/>
        <v>20</v>
      </c>
      <c r="J17" s="439">
        <f t="shared" si="4"/>
        <v>186</v>
      </c>
      <c r="K17" s="439">
        <f t="shared" si="4"/>
        <v>265</v>
      </c>
      <c r="L17" s="439">
        <f t="shared" si="4"/>
        <v>56</v>
      </c>
      <c r="M17" s="439">
        <f t="shared" si="4"/>
        <v>30</v>
      </c>
      <c r="N17" s="439">
        <f t="shared" si="4"/>
        <v>37</v>
      </c>
      <c r="O17" s="439">
        <f t="shared" si="4"/>
        <v>8</v>
      </c>
      <c r="P17" s="439">
        <f t="shared" si="4"/>
        <v>3</v>
      </c>
      <c r="Q17" s="439">
        <f t="shared" si="4"/>
        <v>135</v>
      </c>
      <c r="R17" s="439">
        <f t="shared" si="4"/>
        <v>124</v>
      </c>
      <c r="S17" s="439">
        <f t="shared" si="4"/>
        <v>493</v>
      </c>
      <c r="T17" s="439">
        <f t="shared" si="4"/>
        <v>319</v>
      </c>
      <c r="U17" s="439">
        <f t="shared" si="4"/>
        <v>459</v>
      </c>
      <c r="V17" s="439">
        <f t="shared" si="4"/>
        <v>122</v>
      </c>
      <c r="W17" s="439">
        <f t="shared" si="4"/>
        <v>158</v>
      </c>
      <c r="X17" s="439">
        <f t="shared" si="4"/>
        <v>35</v>
      </c>
      <c r="Y17" s="439">
        <f t="shared" si="4"/>
        <v>0</v>
      </c>
      <c r="Z17" s="439">
        <f t="shared" si="4"/>
        <v>1</v>
      </c>
      <c r="AA17" s="432"/>
      <c r="AB17" s="432"/>
    </row>
    <row r="18" spans="1:28" s="437" customFormat="1" ht="12" customHeight="1" x14ac:dyDescent="0.25">
      <c r="A18" s="904"/>
      <c r="B18" s="906"/>
      <c r="C18" s="530" t="s">
        <v>431</v>
      </c>
      <c r="D18" s="462">
        <f t="shared" si="0"/>
        <v>1794</v>
      </c>
      <c r="E18" s="439">
        <f t="shared" si="1"/>
        <v>1793</v>
      </c>
      <c r="F18" s="439">
        <v>0</v>
      </c>
      <c r="G18" s="439">
        <v>0</v>
      </c>
      <c r="H18" s="461">
        <v>3</v>
      </c>
      <c r="I18" s="461">
        <v>11</v>
      </c>
      <c r="J18" s="461">
        <v>115</v>
      </c>
      <c r="K18" s="461">
        <v>188</v>
      </c>
      <c r="L18" s="461">
        <v>36</v>
      </c>
      <c r="M18" s="461">
        <v>14</v>
      </c>
      <c r="N18" s="461">
        <v>25</v>
      </c>
      <c r="O18" s="461">
        <v>4</v>
      </c>
      <c r="P18" s="439">
        <v>2</v>
      </c>
      <c r="Q18" s="461">
        <v>103</v>
      </c>
      <c r="R18" s="461">
        <v>82</v>
      </c>
      <c r="S18" s="461">
        <v>372</v>
      </c>
      <c r="T18" s="461">
        <v>219</v>
      </c>
      <c r="U18" s="461">
        <v>359</v>
      </c>
      <c r="V18" s="461">
        <v>95</v>
      </c>
      <c r="W18" s="461">
        <v>135</v>
      </c>
      <c r="X18" s="461">
        <v>30</v>
      </c>
      <c r="Y18" s="439">
        <v>0</v>
      </c>
      <c r="Z18" s="439">
        <v>1</v>
      </c>
      <c r="AA18" s="432"/>
      <c r="AB18" s="432"/>
    </row>
    <row r="19" spans="1:28" s="442" customFormat="1" ht="12" customHeight="1" x14ac:dyDescent="0.25">
      <c r="A19" s="904"/>
      <c r="B19" s="906"/>
      <c r="C19" s="530" t="s">
        <v>430</v>
      </c>
      <c r="D19" s="462">
        <f t="shared" si="0"/>
        <v>666</v>
      </c>
      <c r="E19" s="439">
        <f t="shared" si="1"/>
        <v>666</v>
      </c>
      <c r="F19" s="439">
        <v>0</v>
      </c>
      <c r="G19" s="439">
        <v>0</v>
      </c>
      <c r="H19" s="439">
        <v>6</v>
      </c>
      <c r="I19" s="439">
        <v>9</v>
      </c>
      <c r="J19" s="461">
        <v>71</v>
      </c>
      <c r="K19" s="461">
        <v>77</v>
      </c>
      <c r="L19" s="461">
        <v>20</v>
      </c>
      <c r="M19" s="461">
        <v>16</v>
      </c>
      <c r="N19" s="439">
        <v>12</v>
      </c>
      <c r="O19" s="461">
        <v>4</v>
      </c>
      <c r="P19" s="461">
        <v>1</v>
      </c>
      <c r="Q19" s="461">
        <v>32</v>
      </c>
      <c r="R19" s="461">
        <v>42</v>
      </c>
      <c r="S19" s="461">
        <v>121</v>
      </c>
      <c r="T19" s="461">
        <v>100</v>
      </c>
      <c r="U19" s="461">
        <v>100</v>
      </c>
      <c r="V19" s="461">
        <v>27</v>
      </c>
      <c r="W19" s="461">
        <v>23</v>
      </c>
      <c r="X19" s="461">
        <v>5</v>
      </c>
      <c r="Y19" s="439">
        <v>0</v>
      </c>
      <c r="Z19" s="439">
        <v>0</v>
      </c>
      <c r="AA19" s="432"/>
      <c r="AB19" s="432"/>
    </row>
    <row r="20" spans="1:28" s="441" customFormat="1" ht="12" customHeight="1" x14ac:dyDescent="0.25">
      <c r="A20" s="904"/>
      <c r="B20" s="906" t="s">
        <v>654</v>
      </c>
      <c r="C20" s="530" t="s">
        <v>432</v>
      </c>
      <c r="D20" s="462">
        <f t="shared" si="0"/>
        <v>2837</v>
      </c>
      <c r="E20" s="439">
        <f t="shared" si="1"/>
        <v>2829</v>
      </c>
      <c r="F20" s="439">
        <f t="shared" ref="F20:Z20" si="5">SUM(F21:F22)</f>
        <v>0</v>
      </c>
      <c r="G20" s="439">
        <f t="shared" si="5"/>
        <v>1</v>
      </c>
      <c r="H20" s="439">
        <f t="shared" si="5"/>
        <v>6</v>
      </c>
      <c r="I20" s="439">
        <f t="shared" si="5"/>
        <v>5</v>
      </c>
      <c r="J20" s="439">
        <f t="shared" si="5"/>
        <v>232</v>
      </c>
      <c r="K20" s="439">
        <f t="shared" si="5"/>
        <v>248</v>
      </c>
      <c r="L20" s="439">
        <f t="shared" si="5"/>
        <v>58</v>
      </c>
      <c r="M20" s="439">
        <f t="shared" si="5"/>
        <v>29</v>
      </c>
      <c r="N20" s="439">
        <f t="shared" si="5"/>
        <v>74</v>
      </c>
      <c r="O20" s="439">
        <f t="shared" si="5"/>
        <v>6</v>
      </c>
      <c r="P20" s="439">
        <f t="shared" si="5"/>
        <v>63</v>
      </c>
      <c r="Q20" s="439">
        <f t="shared" si="5"/>
        <v>158</v>
      </c>
      <c r="R20" s="439">
        <f t="shared" si="5"/>
        <v>136</v>
      </c>
      <c r="S20" s="439">
        <f t="shared" si="5"/>
        <v>472</v>
      </c>
      <c r="T20" s="439">
        <f t="shared" si="5"/>
        <v>290</v>
      </c>
      <c r="U20" s="439">
        <f t="shared" si="5"/>
        <v>480</v>
      </c>
      <c r="V20" s="439">
        <f t="shared" si="5"/>
        <v>133</v>
      </c>
      <c r="W20" s="439">
        <f t="shared" si="5"/>
        <v>376</v>
      </c>
      <c r="X20" s="439">
        <f t="shared" si="5"/>
        <v>56</v>
      </c>
      <c r="Y20" s="439">
        <f t="shared" si="5"/>
        <v>6</v>
      </c>
      <c r="Z20" s="439">
        <f t="shared" si="5"/>
        <v>8</v>
      </c>
      <c r="AA20" s="432"/>
      <c r="AB20" s="432"/>
    </row>
    <row r="21" spans="1:28" s="437" customFormat="1" ht="12" customHeight="1" x14ac:dyDescent="0.25">
      <c r="A21" s="904"/>
      <c r="B21" s="906"/>
      <c r="C21" s="530" t="s">
        <v>431</v>
      </c>
      <c r="D21" s="462">
        <f t="shared" si="0"/>
        <v>1825</v>
      </c>
      <c r="E21" s="439">
        <f t="shared" si="1"/>
        <v>1819</v>
      </c>
      <c r="F21" s="439">
        <v>0</v>
      </c>
      <c r="G21" s="439">
        <v>0</v>
      </c>
      <c r="H21" s="461">
        <v>3</v>
      </c>
      <c r="I21" s="461">
        <v>3</v>
      </c>
      <c r="J21" s="461">
        <v>141</v>
      </c>
      <c r="K21" s="461">
        <v>165</v>
      </c>
      <c r="L21" s="461">
        <v>38</v>
      </c>
      <c r="M21" s="461">
        <v>20</v>
      </c>
      <c r="N21" s="461">
        <v>43</v>
      </c>
      <c r="O21" s="461">
        <v>3</v>
      </c>
      <c r="P21" s="461">
        <v>35</v>
      </c>
      <c r="Q21" s="461">
        <v>105</v>
      </c>
      <c r="R21" s="461">
        <v>77</v>
      </c>
      <c r="S21" s="461">
        <v>318</v>
      </c>
      <c r="T21" s="461">
        <v>203</v>
      </c>
      <c r="U21" s="461">
        <v>319</v>
      </c>
      <c r="V21" s="461">
        <v>82</v>
      </c>
      <c r="W21" s="461">
        <v>220</v>
      </c>
      <c r="X21" s="461">
        <v>40</v>
      </c>
      <c r="Y21" s="461">
        <v>4</v>
      </c>
      <c r="Z21" s="461">
        <v>6</v>
      </c>
      <c r="AA21" s="432"/>
      <c r="AB21" s="432"/>
    </row>
    <row r="22" spans="1:28" s="442" customFormat="1" ht="12" customHeight="1" x14ac:dyDescent="0.25">
      <c r="A22" s="904"/>
      <c r="B22" s="906"/>
      <c r="C22" s="530" t="s">
        <v>430</v>
      </c>
      <c r="D22" s="462">
        <f t="shared" si="0"/>
        <v>1012</v>
      </c>
      <c r="E22" s="439">
        <f t="shared" si="1"/>
        <v>1010</v>
      </c>
      <c r="F22" s="439">
        <v>0</v>
      </c>
      <c r="G22" s="439">
        <v>1</v>
      </c>
      <c r="H22" s="439">
        <v>3</v>
      </c>
      <c r="I22" s="439">
        <v>2</v>
      </c>
      <c r="J22" s="461">
        <v>91</v>
      </c>
      <c r="K22" s="461">
        <v>83</v>
      </c>
      <c r="L22" s="461">
        <v>20</v>
      </c>
      <c r="M22" s="461">
        <v>9</v>
      </c>
      <c r="N22" s="461">
        <v>31</v>
      </c>
      <c r="O22" s="461">
        <v>3</v>
      </c>
      <c r="P22" s="461">
        <v>28</v>
      </c>
      <c r="Q22" s="461">
        <v>53</v>
      </c>
      <c r="R22" s="461">
        <v>59</v>
      </c>
      <c r="S22" s="461">
        <v>154</v>
      </c>
      <c r="T22" s="461">
        <v>87</v>
      </c>
      <c r="U22" s="461">
        <v>161</v>
      </c>
      <c r="V22" s="461">
        <v>51</v>
      </c>
      <c r="W22" s="461">
        <v>156</v>
      </c>
      <c r="X22" s="461">
        <v>16</v>
      </c>
      <c r="Y22" s="439">
        <v>2</v>
      </c>
      <c r="Z22" s="439">
        <v>2</v>
      </c>
      <c r="AA22" s="432"/>
      <c r="AB22" s="432"/>
    </row>
    <row r="23" spans="1:28" s="432" customFormat="1" ht="12" customHeight="1" x14ac:dyDescent="0.25">
      <c r="A23" s="904" t="s">
        <v>682</v>
      </c>
      <c r="B23" s="906" t="s">
        <v>653</v>
      </c>
      <c r="C23" s="530" t="s">
        <v>432</v>
      </c>
      <c r="D23" s="462">
        <f t="shared" si="0"/>
        <v>1264</v>
      </c>
      <c r="E23" s="439">
        <f t="shared" si="1"/>
        <v>1261</v>
      </c>
      <c r="F23" s="439">
        <f t="shared" ref="F23:Z23" si="6">SUM(F24:F25)</f>
        <v>1</v>
      </c>
      <c r="G23" s="439">
        <f t="shared" si="6"/>
        <v>2</v>
      </c>
      <c r="H23" s="439">
        <f t="shared" si="6"/>
        <v>11</v>
      </c>
      <c r="I23" s="439">
        <f t="shared" si="6"/>
        <v>8</v>
      </c>
      <c r="J23" s="439">
        <f t="shared" si="6"/>
        <v>89</v>
      </c>
      <c r="K23" s="439">
        <f t="shared" si="6"/>
        <v>130</v>
      </c>
      <c r="L23" s="439">
        <f t="shared" si="6"/>
        <v>36</v>
      </c>
      <c r="M23" s="439">
        <f t="shared" si="6"/>
        <v>10</v>
      </c>
      <c r="N23" s="439">
        <f t="shared" si="6"/>
        <v>19</v>
      </c>
      <c r="O23" s="439">
        <f t="shared" si="6"/>
        <v>4</v>
      </c>
      <c r="P23" s="439">
        <f t="shared" si="6"/>
        <v>4</v>
      </c>
      <c r="Q23" s="439">
        <f t="shared" si="6"/>
        <v>95</v>
      </c>
      <c r="R23" s="439">
        <f t="shared" si="6"/>
        <v>59</v>
      </c>
      <c r="S23" s="439">
        <f t="shared" si="6"/>
        <v>237</v>
      </c>
      <c r="T23" s="439">
        <f t="shared" si="6"/>
        <v>174</v>
      </c>
      <c r="U23" s="439">
        <f t="shared" si="6"/>
        <v>203</v>
      </c>
      <c r="V23" s="439">
        <f t="shared" si="6"/>
        <v>65</v>
      </c>
      <c r="W23" s="439">
        <f t="shared" si="6"/>
        <v>80</v>
      </c>
      <c r="X23" s="439">
        <f t="shared" si="6"/>
        <v>33</v>
      </c>
      <c r="Y23" s="439">
        <f t="shared" si="6"/>
        <v>1</v>
      </c>
      <c r="Z23" s="439">
        <f t="shared" si="6"/>
        <v>3</v>
      </c>
    </row>
    <row r="24" spans="1:28" s="444" customFormat="1" ht="12" customHeight="1" x14ac:dyDescent="0.25">
      <c r="A24" s="904"/>
      <c r="B24" s="906"/>
      <c r="C24" s="530" t="s">
        <v>431</v>
      </c>
      <c r="D24" s="462">
        <f t="shared" si="0"/>
        <v>697</v>
      </c>
      <c r="E24" s="439">
        <f t="shared" si="1"/>
        <v>694</v>
      </c>
      <c r="F24" s="439">
        <v>1</v>
      </c>
      <c r="G24" s="439">
        <v>0</v>
      </c>
      <c r="H24" s="461">
        <v>5</v>
      </c>
      <c r="I24" s="461">
        <v>4</v>
      </c>
      <c r="J24" s="461">
        <v>49</v>
      </c>
      <c r="K24" s="461">
        <v>68</v>
      </c>
      <c r="L24" s="461">
        <v>17</v>
      </c>
      <c r="M24" s="461">
        <v>4</v>
      </c>
      <c r="N24" s="461">
        <v>11</v>
      </c>
      <c r="O24" s="461">
        <v>3</v>
      </c>
      <c r="P24" s="461">
        <v>1</v>
      </c>
      <c r="Q24" s="461">
        <v>47</v>
      </c>
      <c r="R24" s="461">
        <v>25</v>
      </c>
      <c r="S24" s="461">
        <v>123</v>
      </c>
      <c r="T24" s="461">
        <v>85</v>
      </c>
      <c r="U24" s="461">
        <v>125</v>
      </c>
      <c r="V24" s="461">
        <v>39</v>
      </c>
      <c r="W24" s="461">
        <v>63</v>
      </c>
      <c r="X24" s="461">
        <v>23</v>
      </c>
      <c r="Y24" s="461">
        <v>1</v>
      </c>
      <c r="Z24" s="461">
        <v>3</v>
      </c>
      <c r="AA24" s="432"/>
      <c r="AB24" s="432"/>
    </row>
    <row r="25" spans="1:28" s="443" customFormat="1" ht="12" customHeight="1" x14ac:dyDescent="0.25">
      <c r="A25" s="904"/>
      <c r="B25" s="906"/>
      <c r="C25" s="530" t="s">
        <v>430</v>
      </c>
      <c r="D25" s="462">
        <f t="shared" si="0"/>
        <v>567</v>
      </c>
      <c r="E25" s="439">
        <f t="shared" si="1"/>
        <v>567</v>
      </c>
      <c r="F25" s="439">
        <v>0</v>
      </c>
      <c r="G25" s="439">
        <v>2</v>
      </c>
      <c r="H25" s="461">
        <v>6</v>
      </c>
      <c r="I25" s="461">
        <v>4</v>
      </c>
      <c r="J25" s="461">
        <v>40</v>
      </c>
      <c r="K25" s="461">
        <v>62</v>
      </c>
      <c r="L25" s="461">
        <v>19</v>
      </c>
      <c r="M25" s="461">
        <v>6</v>
      </c>
      <c r="N25" s="461">
        <v>8</v>
      </c>
      <c r="O25" s="461">
        <v>1</v>
      </c>
      <c r="P25" s="461">
        <v>3</v>
      </c>
      <c r="Q25" s="461">
        <v>48</v>
      </c>
      <c r="R25" s="461">
        <v>34</v>
      </c>
      <c r="S25" s="461">
        <v>114</v>
      </c>
      <c r="T25" s="461">
        <v>89</v>
      </c>
      <c r="U25" s="461">
        <v>78</v>
      </c>
      <c r="V25" s="461">
        <v>26</v>
      </c>
      <c r="W25" s="461">
        <v>17</v>
      </c>
      <c r="X25" s="461">
        <v>10</v>
      </c>
      <c r="Y25" s="439">
        <v>0</v>
      </c>
      <c r="Z25" s="439">
        <v>0</v>
      </c>
      <c r="AA25" s="432"/>
      <c r="AB25" s="432"/>
    </row>
    <row r="26" spans="1:28" s="441" customFormat="1" ht="12" customHeight="1" x14ac:dyDescent="0.25">
      <c r="A26" s="904"/>
      <c r="B26" s="906" t="s">
        <v>654</v>
      </c>
      <c r="C26" s="530" t="s">
        <v>432</v>
      </c>
      <c r="D26" s="462">
        <f t="shared" si="0"/>
        <v>1564</v>
      </c>
      <c r="E26" s="439">
        <f t="shared" si="1"/>
        <v>1557</v>
      </c>
      <c r="F26" s="439">
        <f t="shared" ref="F26:Z26" si="7">SUM(F27:F28)</f>
        <v>0</v>
      </c>
      <c r="G26" s="439">
        <f t="shared" si="7"/>
        <v>0</v>
      </c>
      <c r="H26" s="439">
        <f t="shared" si="7"/>
        <v>6</v>
      </c>
      <c r="I26" s="439">
        <f t="shared" si="7"/>
        <v>11</v>
      </c>
      <c r="J26" s="439">
        <f t="shared" si="7"/>
        <v>124</v>
      </c>
      <c r="K26" s="439">
        <f t="shared" si="7"/>
        <v>106</v>
      </c>
      <c r="L26" s="439">
        <f t="shared" si="7"/>
        <v>29</v>
      </c>
      <c r="M26" s="439">
        <f t="shared" si="7"/>
        <v>20</v>
      </c>
      <c r="N26" s="439">
        <f t="shared" si="7"/>
        <v>40</v>
      </c>
      <c r="O26" s="439">
        <f t="shared" si="7"/>
        <v>2</v>
      </c>
      <c r="P26" s="439">
        <f t="shared" si="7"/>
        <v>45</v>
      </c>
      <c r="Q26" s="439">
        <f t="shared" si="7"/>
        <v>96</v>
      </c>
      <c r="R26" s="439">
        <f t="shared" si="7"/>
        <v>48</v>
      </c>
      <c r="S26" s="439">
        <f t="shared" si="7"/>
        <v>258</v>
      </c>
      <c r="T26" s="439">
        <f t="shared" si="7"/>
        <v>146</v>
      </c>
      <c r="U26" s="439">
        <f t="shared" si="7"/>
        <v>284</v>
      </c>
      <c r="V26" s="439">
        <f t="shared" si="7"/>
        <v>58</v>
      </c>
      <c r="W26" s="439">
        <f t="shared" si="7"/>
        <v>235</v>
      </c>
      <c r="X26" s="439">
        <f t="shared" si="7"/>
        <v>46</v>
      </c>
      <c r="Y26" s="439">
        <f t="shared" si="7"/>
        <v>3</v>
      </c>
      <c r="Z26" s="439">
        <f t="shared" si="7"/>
        <v>7</v>
      </c>
      <c r="AA26" s="432"/>
      <c r="AB26" s="432"/>
    </row>
    <row r="27" spans="1:28" s="437" customFormat="1" ht="12" customHeight="1" x14ac:dyDescent="0.25">
      <c r="A27" s="904"/>
      <c r="B27" s="906"/>
      <c r="C27" s="530" t="s">
        <v>431</v>
      </c>
      <c r="D27" s="462">
        <f t="shared" si="0"/>
        <v>681</v>
      </c>
      <c r="E27" s="439">
        <f t="shared" si="1"/>
        <v>674</v>
      </c>
      <c r="F27" s="439">
        <v>0</v>
      </c>
      <c r="G27" s="439">
        <v>0</v>
      </c>
      <c r="H27" s="461">
        <v>2</v>
      </c>
      <c r="I27" s="461">
        <v>6</v>
      </c>
      <c r="J27" s="461">
        <v>37</v>
      </c>
      <c r="K27" s="461">
        <v>50</v>
      </c>
      <c r="L27" s="461">
        <v>17</v>
      </c>
      <c r="M27" s="461">
        <v>12</v>
      </c>
      <c r="N27" s="461">
        <v>21</v>
      </c>
      <c r="O27" s="461">
        <v>1</v>
      </c>
      <c r="P27" s="461">
        <v>10</v>
      </c>
      <c r="Q27" s="461">
        <v>46</v>
      </c>
      <c r="R27" s="461">
        <v>20</v>
      </c>
      <c r="S27" s="461">
        <v>112</v>
      </c>
      <c r="T27" s="461">
        <v>63</v>
      </c>
      <c r="U27" s="461">
        <v>123</v>
      </c>
      <c r="V27" s="461">
        <v>23</v>
      </c>
      <c r="W27" s="461">
        <v>103</v>
      </c>
      <c r="X27" s="461">
        <v>27</v>
      </c>
      <c r="Y27" s="461">
        <v>1</v>
      </c>
      <c r="Z27" s="461">
        <v>7</v>
      </c>
      <c r="AA27" s="432"/>
      <c r="AB27" s="432"/>
    </row>
    <row r="28" spans="1:28" s="442" customFormat="1" ht="12" customHeight="1" x14ac:dyDescent="0.25">
      <c r="A28" s="904"/>
      <c r="B28" s="906"/>
      <c r="C28" s="530" t="s">
        <v>430</v>
      </c>
      <c r="D28" s="462">
        <f t="shared" si="0"/>
        <v>883</v>
      </c>
      <c r="E28" s="439">
        <f t="shared" si="1"/>
        <v>883</v>
      </c>
      <c r="F28" s="439">
        <v>0</v>
      </c>
      <c r="G28" s="439">
        <v>0</v>
      </c>
      <c r="H28" s="461">
        <v>4</v>
      </c>
      <c r="I28" s="461">
        <v>5</v>
      </c>
      <c r="J28" s="461">
        <v>87</v>
      </c>
      <c r="K28" s="461">
        <v>56</v>
      </c>
      <c r="L28" s="461">
        <v>12</v>
      </c>
      <c r="M28" s="461">
        <v>8</v>
      </c>
      <c r="N28" s="461">
        <v>19</v>
      </c>
      <c r="O28" s="461">
        <v>1</v>
      </c>
      <c r="P28" s="461">
        <v>35</v>
      </c>
      <c r="Q28" s="461">
        <v>50</v>
      </c>
      <c r="R28" s="461">
        <v>28</v>
      </c>
      <c r="S28" s="461">
        <v>146</v>
      </c>
      <c r="T28" s="461">
        <v>83</v>
      </c>
      <c r="U28" s="461">
        <v>161</v>
      </c>
      <c r="V28" s="461">
        <v>35</v>
      </c>
      <c r="W28" s="461">
        <v>132</v>
      </c>
      <c r="X28" s="461">
        <v>19</v>
      </c>
      <c r="Y28" s="461">
        <v>2</v>
      </c>
      <c r="Z28" s="461">
        <v>0</v>
      </c>
      <c r="AA28" s="432"/>
      <c r="AB28" s="432"/>
    </row>
    <row r="29" spans="1:28" s="441" customFormat="1" ht="12" customHeight="1" x14ac:dyDescent="0.25">
      <c r="A29" s="904" t="s">
        <v>683</v>
      </c>
      <c r="B29" s="906" t="s">
        <v>653</v>
      </c>
      <c r="C29" s="530" t="s">
        <v>432</v>
      </c>
      <c r="D29" s="462">
        <f t="shared" si="0"/>
        <v>2217</v>
      </c>
      <c r="E29" s="439">
        <f t="shared" si="1"/>
        <v>2215</v>
      </c>
      <c r="F29" s="439">
        <f t="shared" ref="F29:Z29" si="8">SUM(F30:F31)</f>
        <v>0</v>
      </c>
      <c r="G29" s="439">
        <f t="shared" si="8"/>
        <v>1</v>
      </c>
      <c r="H29" s="439">
        <f t="shared" si="8"/>
        <v>10</v>
      </c>
      <c r="I29" s="439">
        <f t="shared" si="8"/>
        <v>11</v>
      </c>
      <c r="J29" s="439">
        <f t="shared" si="8"/>
        <v>169</v>
      </c>
      <c r="K29" s="439">
        <f t="shared" si="8"/>
        <v>219</v>
      </c>
      <c r="L29" s="439">
        <f t="shared" si="8"/>
        <v>56</v>
      </c>
      <c r="M29" s="439">
        <f t="shared" si="8"/>
        <v>36</v>
      </c>
      <c r="N29" s="439">
        <f t="shared" si="8"/>
        <v>25</v>
      </c>
      <c r="O29" s="439">
        <f t="shared" si="8"/>
        <v>11</v>
      </c>
      <c r="P29" s="439">
        <f t="shared" si="8"/>
        <v>6</v>
      </c>
      <c r="Q29" s="439">
        <f t="shared" si="8"/>
        <v>177</v>
      </c>
      <c r="R29" s="439">
        <f t="shared" si="8"/>
        <v>127</v>
      </c>
      <c r="S29" s="439">
        <f t="shared" si="8"/>
        <v>446</v>
      </c>
      <c r="T29" s="439">
        <f t="shared" si="8"/>
        <v>287</v>
      </c>
      <c r="U29" s="439">
        <f t="shared" si="8"/>
        <v>377</v>
      </c>
      <c r="V29" s="439">
        <f t="shared" si="8"/>
        <v>95</v>
      </c>
      <c r="W29" s="439">
        <f t="shared" si="8"/>
        <v>144</v>
      </c>
      <c r="X29" s="439">
        <f t="shared" si="8"/>
        <v>17</v>
      </c>
      <c r="Y29" s="439">
        <f t="shared" si="8"/>
        <v>1</v>
      </c>
      <c r="Z29" s="439">
        <f t="shared" si="8"/>
        <v>2</v>
      </c>
      <c r="AA29" s="432"/>
      <c r="AB29" s="432"/>
    </row>
    <row r="30" spans="1:28" s="437" customFormat="1" ht="12" customHeight="1" x14ac:dyDescent="0.25">
      <c r="A30" s="904"/>
      <c r="B30" s="906"/>
      <c r="C30" s="530" t="s">
        <v>431</v>
      </c>
      <c r="D30" s="462">
        <f t="shared" si="0"/>
        <v>1336</v>
      </c>
      <c r="E30" s="439">
        <f t="shared" si="1"/>
        <v>1334</v>
      </c>
      <c r="F30" s="439">
        <v>0</v>
      </c>
      <c r="G30" s="439">
        <v>1</v>
      </c>
      <c r="H30" s="461">
        <v>5</v>
      </c>
      <c r="I30" s="461">
        <v>3</v>
      </c>
      <c r="J30" s="461">
        <v>85</v>
      </c>
      <c r="K30" s="461">
        <v>123</v>
      </c>
      <c r="L30" s="461">
        <v>28</v>
      </c>
      <c r="M30" s="461">
        <v>26</v>
      </c>
      <c r="N30" s="461">
        <v>8</v>
      </c>
      <c r="O30" s="461">
        <v>8</v>
      </c>
      <c r="P30" s="461">
        <v>1</v>
      </c>
      <c r="Q30" s="461">
        <v>105</v>
      </c>
      <c r="R30" s="461">
        <v>71</v>
      </c>
      <c r="S30" s="461">
        <v>279</v>
      </c>
      <c r="T30" s="461">
        <v>152</v>
      </c>
      <c r="U30" s="461">
        <v>255</v>
      </c>
      <c r="V30" s="461">
        <v>58</v>
      </c>
      <c r="W30" s="461">
        <v>114</v>
      </c>
      <c r="X30" s="461">
        <v>12</v>
      </c>
      <c r="Y30" s="461">
        <v>0</v>
      </c>
      <c r="Z30" s="461">
        <v>2</v>
      </c>
      <c r="AA30" s="432"/>
      <c r="AB30" s="432"/>
    </row>
    <row r="31" spans="1:28" s="442" customFormat="1" ht="12" customHeight="1" x14ac:dyDescent="0.25">
      <c r="A31" s="904"/>
      <c r="B31" s="906"/>
      <c r="C31" s="530" t="s">
        <v>430</v>
      </c>
      <c r="D31" s="462">
        <f t="shared" si="0"/>
        <v>881</v>
      </c>
      <c r="E31" s="439">
        <f t="shared" si="1"/>
        <v>881</v>
      </c>
      <c r="F31" s="439">
        <v>0</v>
      </c>
      <c r="G31" s="461">
        <v>0</v>
      </c>
      <c r="H31" s="461">
        <v>5</v>
      </c>
      <c r="I31" s="461">
        <v>8</v>
      </c>
      <c r="J31" s="461">
        <v>84</v>
      </c>
      <c r="K31" s="461">
        <v>96</v>
      </c>
      <c r="L31" s="461">
        <v>28</v>
      </c>
      <c r="M31" s="461">
        <v>10</v>
      </c>
      <c r="N31" s="461">
        <v>17</v>
      </c>
      <c r="O31" s="461">
        <v>3</v>
      </c>
      <c r="P31" s="461">
        <v>5</v>
      </c>
      <c r="Q31" s="461">
        <v>72</v>
      </c>
      <c r="R31" s="461">
        <v>56</v>
      </c>
      <c r="S31" s="461">
        <v>167</v>
      </c>
      <c r="T31" s="461">
        <v>135</v>
      </c>
      <c r="U31" s="461">
        <v>122</v>
      </c>
      <c r="V31" s="461">
        <v>37</v>
      </c>
      <c r="W31" s="461">
        <v>30</v>
      </c>
      <c r="X31" s="461">
        <v>5</v>
      </c>
      <c r="Y31" s="439">
        <v>1</v>
      </c>
      <c r="Z31" s="439">
        <v>0</v>
      </c>
      <c r="AA31" s="432"/>
      <c r="AB31" s="432"/>
    </row>
    <row r="32" spans="1:28" s="441" customFormat="1" ht="12" customHeight="1" x14ac:dyDescent="0.25">
      <c r="A32" s="904"/>
      <c r="B32" s="906" t="s">
        <v>654</v>
      </c>
      <c r="C32" s="530" t="s">
        <v>432</v>
      </c>
      <c r="D32" s="462">
        <f t="shared" si="0"/>
        <v>2693</v>
      </c>
      <c r="E32" s="439">
        <f t="shared" si="1"/>
        <v>2684</v>
      </c>
      <c r="F32" s="439">
        <f t="shared" ref="F32:Z32" si="9">SUM(F33:F34)</f>
        <v>0</v>
      </c>
      <c r="G32" s="439">
        <f t="shared" si="9"/>
        <v>0</v>
      </c>
      <c r="H32" s="439">
        <f t="shared" si="9"/>
        <v>7</v>
      </c>
      <c r="I32" s="439">
        <f t="shared" si="9"/>
        <v>10</v>
      </c>
      <c r="J32" s="439">
        <f t="shared" si="9"/>
        <v>242</v>
      </c>
      <c r="K32" s="439">
        <f t="shared" si="9"/>
        <v>235</v>
      </c>
      <c r="L32" s="439">
        <f t="shared" si="9"/>
        <v>89</v>
      </c>
      <c r="M32" s="439">
        <f t="shared" si="9"/>
        <v>30</v>
      </c>
      <c r="N32" s="439">
        <f t="shared" si="9"/>
        <v>68</v>
      </c>
      <c r="O32" s="439">
        <f t="shared" si="9"/>
        <v>8</v>
      </c>
      <c r="P32" s="439">
        <f t="shared" si="9"/>
        <v>66</v>
      </c>
      <c r="Q32" s="439">
        <f t="shared" si="9"/>
        <v>154</v>
      </c>
      <c r="R32" s="439">
        <f t="shared" si="9"/>
        <v>92</v>
      </c>
      <c r="S32" s="439">
        <f t="shared" si="9"/>
        <v>479</v>
      </c>
      <c r="T32" s="439">
        <f t="shared" si="9"/>
        <v>255</v>
      </c>
      <c r="U32" s="439">
        <f t="shared" si="9"/>
        <v>472</v>
      </c>
      <c r="V32" s="439">
        <f t="shared" si="9"/>
        <v>83</v>
      </c>
      <c r="W32" s="439">
        <f t="shared" si="9"/>
        <v>347</v>
      </c>
      <c r="X32" s="439">
        <f t="shared" si="9"/>
        <v>45</v>
      </c>
      <c r="Y32" s="439">
        <f t="shared" si="9"/>
        <v>2</v>
      </c>
      <c r="Z32" s="439">
        <f t="shared" si="9"/>
        <v>9</v>
      </c>
      <c r="AA32" s="432"/>
      <c r="AB32" s="432"/>
    </row>
    <row r="33" spans="1:28" s="437" customFormat="1" ht="12" customHeight="1" x14ac:dyDescent="0.25">
      <c r="A33" s="904"/>
      <c r="B33" s="906"/>
      <c r="C33" s="530" t="s">
        <v>431</v>
      </c>
      <c r="D33" s="462">
        <f t="shared" si="0"/>
        <v>1473</v>
      </c>
      <c r="E33" s="439">
        <f t="shared" si="1"/>
        <v>1466</v>
      </c>
      <c r="F33" s="439">
        <v>0</v>
      </c>
      <c r="G33" s="439">
        <v>0</v>
      </c>
      <c r="H33" s="461">
        <v>5</v>
      </c>
      <c r="I33" s="461">
        <v>4</v>
      </c>
      <c r="J33" s="461">
        <v>115</v>
      </c>
      <c r="K33" s="461">
        <v>135</v>
      </c>
      <c r="L33" s="461">
        <v>43</v>
      </c>
      <c r="M33" s="461">
        <v>16</v>
      </c>
      <c r="N33" s="461">
        <v>35</v>
      </c>
      <c r="O33" s="439">
        <v>1</v>
      </c>
      <c r="P33" s="461">
        <v>29</v>
      </c>
      <c r="Q33" s="461">
        <v>87</v>
      </c>
      <c r="R33" s="461">
        <v>54</v>
      </c>
      <c r="S33" s="461">
        <v>274</v>
      </c>
      <c r="T33" s="461">
        <v>134</v>
      </c>
      <c r="U33" s="461">
        <v>271</v>
      </c>
      <c r="V33" s="461">
        <v>50</v>
      </c>
      <c r="W33" s="461">
        <v>182</v>
      </c>
      <c r="X33" s="461">
        <v>30</v>
      </c>
      <c r="Y33" s="439">
        <v>1</v>
      </c>
      <c r="Z33" s="461">
        <v>7</v>
      </c>
      <c r="AA33" s="432"/>
      <c r="AB33" s="432"/>
    </row>
    <row r="34" spans="1:28" s="442" customFormat="1" ht="12" customHeight="1" x14ac:dyDescent="0.25">
      <c r="A34" s="904"/>
      <c r="B34" s="906"/>
      <c r="C34" s="530" t="s">
        <v>430</v>
      </c>
      <c r="D34" s="462">
        <f t="shared" si="0"/>
        <v>1220</v>
      </c>
      <c r="E34" s="439">
        <f t="shared" si="1"/>
        <v>1218</v>
      </c>
      <c r="F34" s="439">
        <v>0</v>
      </c>
      <c r="G34" s="439">
        <v>0</v>
      </c>
      <c r="H34" s="461">
        <v>2</v>
      </c>
      <c r="I34" s="461">
        <v>6</v>
      </c>
      <c r="J34" s="461">
        <v>127</v>
      </c>
      <c r="K34" s="461">
        <v>100</v>
      </c>
      <c r="L34" s="461">
        <v>46</v>
      </c>
      <c r="M34" s="461">
        <v>14</v>
      </c>
      <c r="N34" s="461">
        <v>33</v>
      </c>
      <c r="O34" s="461">
        <v>7</v>
      </c>
      <c r="P34" s="461">
        <v>37</v>
      </c>
      <c r="Q34" s="461">
        <v>67</v>
      </c>
      <c r="R34" s="461">
        <v>38</v>
      </c>
      <c r="S34" s="461">
        <v>205</v>
      </c>
      <c r="T34" s="461">
        <v>121</v>
      </c>
      <c r="U34" s="461">
        <v>201</v>
      </c>
      <c r="V34" s="461">
        <v>33</v>
      </c>
      <c r="W34" s="461">
        <v>165</v>
      </c>
      <c r="X34" s="461">
        <v>15</v>
      </c>
      <c r="Y34" s="461">
        <v>1</v>
      </c>
      <c r="Z34" s="461">
        <v>2</v>
      </c>
      <c r="AA34" s="432"/>
      <c r="AB34" s="432"/>
    </row>
    <row r="35" spans="1:28" s="441" customFormat="1" ht="12" customHeight="1" x14ac:dyDescent="0.25">
      <c r="A35" s="904" t="s">
        <v>684</v>
      </c>
      <c r="B35" s="906" t="s">
        <v>653</v>
      </c>
      <c r="C35" s="530" t="s">
        <v>432</v>
      </c>
      <c r="D35" s="462">
        <f t="shared" si="0"/>
        <v>228</v>
      </c>
      <c r="E35" s="439">
        <f t="shared" si="1"/>
        <v>227</v>
      </c>
      <c r="F35" s="439">
        <f t="shared" ref="F35:Z35" si="10">SUM(F36:F37)</f>
        <v>0</v>
      </c>
      <c r="G35" s="439">
        <f t="shared" si="10"/>
        <v>0</v>
      </c>
      <c r="H35" s="439">
        <f t="shared" si="10"/>
        <v>1</v>
      </c>
      <c r="I35" s="439">
        <f t="shared" si="10"/>
        <v>1</v>
      </c>
      <c r="J35" s="439">
        <f t="shared" si="10"/>
        <v>9</v>
      </c>
      <c r="K35" s="439">
        <f t="shared" si="10"/>
        <v>15</v>
      </c>
      <c r="L35" s="439">
        <f t="shared" si="10"/>
        <v>6</v>
      </c>
      <c r="M35" s="439">
        <f t="shared" si="10"/>
        <v>4</v>
      </c>
      <c r="N35" s="439">
        <f t="shared" si="10"/>
        <v>1</v>
      </c>
      <c r="O35" s="439">
        <f t="shared" si="10"/>
        <v>1</v>
      </c>
      <c r="P35" s="439">
        <f t="shared" si="10"/>
        <v>1</v>
      </c>
      <c r="Q35" s="439">
        <f t="shared" si="10"/>
        <v>11</v>
      </c>
      <c r="R35" s="439">
        <f t="shared" si="10"/>
        <v>14</v>
      </c>
      <c r="S35" s="439">
        <f t="shared" si="10"/>
        <v>47</v>
      </c>
      <c r="T35" s="439">
        <f t="shared" si="10"/>
        <v>38</v>
      </c>
      <c r="U35" s="439">
        <f t="shared" si="10"/>
        <v>52</v>
      </c>
      <c r="V35" s="439">
        <f t="shared" si="10"/>
        <v>7</v>
      </c>
      <c r="W35" s="439">
        <f t="shared" si="10"/>
        <v>18</v>
      </c>
      <c r="X35" s="439">
        <f t="shared" si="10"/>
        <v>1</v>
      </c>
      <c r="Y35" s="439">
        <f t="shared" si="10"/>
        <v>0</v>
      </c>
      <c r="Z35" s="439">
        <f t="shared" si="10"/>
        <v>1</v>
      </c>
      <c r="AA35" s="432"/>
      <c r="AB35" s="432"/>
    </row>
    <row r="36" spans="1:28" s="437" customFormat="1" ht="12" customHeight="1" x14ac:dyDescent="0.25">
      <c r="A36" s="904"/>
      <c r="B36" s="906"/>
      <c r="C36" s="530" t="s">
        <v>431</v>
      </c>
      <c r="D36" s="462">
        <f t="shared" si="0"/>
        <v>163</v>
      </c>
      <c r="E36" s="439">
        <f t="shared" si="1"/>
        <v>163</v>
      </c>
      <c r="F36" s="439">
        <v>0</v>
      </c>
      <c r="G36" s="439">
        <v>0</v>
      </c>
      <c r="H36" s="439">
        <v>0</v>
      </c>
      <c r="I36" s="439">
        <v>0</v>
      </c>
      <c r="J36" s="461">
        <v>6</v>
      </c>
      <c r="K36" s="461">
        <v>11</v>
      </c>
      <c r="L36" s="461">
        <v>3</v>
      </c>
      <c r="M36" s="461">
        <v>3</v>
      </c>
      <c r="N36" s="439">
        <v>0</v>
      </c>
      <c r="O36" s="461">
        <v>1</v>
      </c>
      <c r="P36" s="461">
        <v>1</v>
      </c>
      <c r="Q36" s="461">
        <v>8</v>
      </c>
      <c r="R36" s="461">
        <v>9</v>
      </c>
      <c r="S36" s="461">
        <v>31</v>
      </c>
      <c r="T36" s="461">
        <v>24</v>
      </c>
      <c r="U36" s="461">
        <v>46</v>
      </c>
      <c r="V36" s="461">
        <v>4</v>
      </c>
      <c r="W36" s="461">
        <v>15</v>
      </c>
      <c r="X36" s="461">
        <v>1</v>
      </c>
      <c r="Y36" s="439">
        <v>0</v>
      </c>
      <c r="Z36" s="439">
        <v>0</v>
      </c>
      <c r="AA36" s="432"/>
      <c r="AB36" s="432"/>
    </row>
    <row r="37" spans="1:28" s="442" customFormat="1" ht="12" customHeight="1" x14ac:dyDescent="0.25">
      <c r="A37" s="904"/>
      <c r="B37" s="906"/>
      <c r="C37" s="530" t="s">
        <v>430</v>
      </c>
      <c r="D37" s="462">
        <f t="shared" si="0"/>
        <v>65</v>
      </c>
      <c r="E37" s="439">
        <f t="shared" si="1"/>
        <v>64</v>
      </c>
      <c r="F37" s="439">
        <v>0</v>
      </c>
      <c r="G37" s="439">
        <v>0</v>
      </c>
      <c r="H37" s="461">
        <v>1</v>
      </c>
      <c r="I37" s="461">
        <v>1</v>
      </c>
      <c r="J37" s="461">
        <v>3</v>
      </c>
      <c r="K37" s="461">
        <v>4</v>
      </c>
      <c r="L37" s="461">
        <v>3</v>
      </c>
      <c r="M37" s="439">
        <v>1</v>
      </c>
      <c r="N37" s="461">
        <v>1</v>
      </c>
      <c r="O37" s="439">
        <v>0</v>
      </c>
      <c r="P37" s="439">
        <v>0</v>
      </c>
      <c r="Q37" s="439">
        <v>3</v>
      </c>
      <c r="R37" s="461">
        <v>5</v>
      </c>
      <c r="S37" s="461">
        <v>16</v>
      </c>
      <c r="T37" s="461">
        <v>14</v>
      </c>
      <c r="U37" s="461">
        <v>6</v>
      </c>
      <c r="V37" s="461">
        <v>3</v>
      </c>
      <c r="W37" s="461">
        <v>3</v>
      </c>
      <c r="X37" s="439">
        <v>0</v>
      </c>
      <c r="Y37" s="439">
        <v>0</v>
      </c>
      <c r="Z37" s="461">
        <v>1</v>
      </c>
      <c r="AA37" s="432"/>
      <c r="AB37" s="432"/>
    </row>
    <row r="38" spans="1:28" s="441" customFormat="1" ht="12" customHeight="1" x14ac:dyDescent="0.25">
      <c r="A38" s="904"/>
      <c r="B38" s="906" t="s">
        <v>654</v>
      </c>
      <c r="C38" s="530" t="s">
        <v>432</v>
      </c>
      <c r="D38" s="462">
        <f t="shared" si="0"/>
        <v>284</v>
      </c>
      <c r="E38" s="439">
        <f t="shared" si="1"/>
        <v>284</v>
      </c>
      <c r="F38" s="439">
        <f t="shared" ref="F38:Z38" si="11">SUM(F39:F40)</f>
        <v>0</v>
      </c>
      <c r="G38" s="439">
        <f t="shared" si="11"/>
        <v>0</v>
      </c>
      <c r="H38" s="439">
        <f t="shared" si="11"/>
        <v>1</v>
      </c>
      <c r="I38" s="439">
        <f t="shared" si="11"/>
        <v>1</v>
      </c>
      <c r="J38" s="439">
        <f t="shared" si="11"/>
        <v>15</v>
      </c>
      <c r="K38" s="439">
        <f t="shared" si="11"/>
        <v>21</v>
      </c>
      <c r="L38" s="439">
        <f t="shared" si="11"/>
        <v>4</v>
      </c>
      <c r="M38" s="439">
        <f t="shared" si="11"/>
        <v>3</v>
      </c>
      <c r="N38" s="439">
        <f t="shared" si="11"/>
        <v>3</v>
      </c>
      <c r="O38" s="439">
        <f t="shared" si="11"/>
        <v>1</v>
      </c>
      <c r="P38" s="439">
        <f t="shared" si="11"/>
        <v>11</v>
      </c>
      <c r="Q38" s="439">
        <f t="shared" si="11"/>
        <v>14</v>
      </c>
      <c r="R38" s="439">
        <f t="shared" si="11"/>
        <v>10</v>
      </c>
      <c r="S38" s="439">
        <f t="shared" si="11"/>
        <v>52</v>
      </c>
      <c r="T38" s="439">
        <f t="shared" si="11"/>
        <v>39</v>
      </c>
      <c r="U38" s="439">
        <f t="shared" si="11"/>
        <v>49</v>
      </c>
      <c r="V38" s="439">
        <f t="shared" si="11"/>
        <v>14</v>
      </c>
      <c r="W38" s="439">
        <f t="shared" si="11"/>
        <v>38</v>
      </c>
      <c r="X38" s="439">
        <f t="shared" si="11"/>
        <v>7</v>
      </c>
      <c r="Y38" s="439">
        <f t="shared" si="11"/>
        <v>1</v>
      </c>
      <c r="Z38" s="439">
        <f t="shared" si="11"/>
        <v>0</v>
      </c>
      <c r="AA38" s="432"/>
      <c r="AB38" s="432"/>
    </row>
    <row r="39" spans="1:28" s="437" customFormat="1" ht="12" customHeight="1" x14ac:dyDescent="0.25">
      <c r="A39" s="904"/>
      <c r="B39" s="906"/>
      <c r="C39" s="530" t="s">
        <v>431</v>
      </c>
      <c r="D39" s="462">
        <f t="shared" si="0"/>
        <v>180</v>
      </c>
      <c r="E39" s="439">
        <f t="shared" si="1"/>
        <v>180</v>
      </c>
      <c r="F39" s="439">
        <v>0</v>
      </c>
      <c r="G39" s="439">
        <v>0</v>
      </c>
      <c r="H39" s="439">
        <v>0</v>
      </c>
      <c r="I39" s="439">
        <v>1</v>
      </c>
      <c r="J39" s="461">
        <v>10</v>
      </c>
      <c r="K39" s="461">
        <v>14</v>
      </c>
      <c r="L39" s="461">
        <v>3</v>
      </c>
      <c r="M39" s="461">
        <v>2</v>
      </c>
      <c r="N39" s="461">
        <v>3</v>
      </c>
      <c r="O39" s="439">
        <v>0</v>
      </c>
      <c r="P39" s="461">
        <v>6</v>
      </c>
      <c r="Q39" s="461">
        <v>10</v>
      </c>
      <c r="R39" s="461">
        <v>5</v>
      </c>
      <c r="S39" s="461">
        <v>32</v>
      </c>
      <c r="T39" s="461">
        <v>23</v>
      </c>
      <c r="U39" s="461">
        <v>33</v>
      </c>
      <c r="V39" s="461">
        <v>8</v>
      </c>
      <c r="W39" s="461">
        <v>24</v>
      </c>
      <c r="X39" s="461">
        <v>5</v>
      </c>
      <c r="Y39" s="461">
        <v>1</v>
      </c>
      <c r="Z39" s="439">
        <v>0</v>
      </c>
      <c r="AA39" s="432"/>
      <c r="AB39" s="432"/>
    </row>
    <row r="40" spans="1:28" s="442" customFormat="1" ht="12" customHeight="1" x14ac:dyDescent="0.25">
      <c r="A40" s="904"/>
      <c r="B40" s="906"/>
      <c r="C40" s="530" t="s">
        <v>430</v>
      </c>
      <c r="D40" s="462">
        <f t="shared" si="0"/>
        <v>104</v>
      </c>
      <c r="E40" s="439">
        <f t="shared" si="1"/>
        <v>104</v>
      </c>
      <c r="F40" s="439">
        <v>0</v>
      </c>
      <c r="G40" s="439">
        <v>0</v>
      </c>
      <c r="H40" s="461">
        <v>1</v>
      </c>
      <c r="I40" s="439">
        <v>0</v>
      </c>
      <c r="J40" s="461">
        <v>5</v>
      </c>
      <c r="K40" s="461">
        <v>7</v>
      </c>
      <c r="L40" s="439">
        <v>1</v>
      </c>
      <c r="M40" s="461">
        <v>1</v>
      </c>
      <c r="N40" s="439">
        <v>0</v>
      </c>
      <c r="O40" s="439">
        <v>1</v>
      </c>
      <c r="P40" s="461">
        <v>5</v>
      </c>
      <c r="Q40" s="461">
        <v>4</v>
      </c>
      <c r="R40" s="461">
        <v>5</v>
      </c>
      <c r="S40" s="461">
        <v>20</v>
      </c>
      <c r="T40" s="461">
        <v>16</v>
      </c>
      <c r="U40" s="461">
        <v>16</v>
      </c>
      <c r="V40" s="461">
        <v>6</v>
      </c>
      <c r="W40" s="461">
        <v>14</v>
      </c>
      <c r="X40" s="461">
        <v>2</v>
      </c>
      <c r="Y40" s="439">
        <v>0</v>
      </c>
      <c r="Z40" s="439">
        <v>0</v>
      </c>
      <c r="AA40" s="432"/>
      <c r="AB40" s="432"/>
    </row>
    <row r="41" spans="1:28" s="441" customFormat="1" ht="12" customHeight="1" x14ac:dyDescent="0.25">
      <c r="A41" s="904" t="s">
        <v>685</v>
      </c>
      <c r="B41" s="906" t="s">
        <v>653</v>
      </c>
      <c r="C41" s="530" t="s">
        <v>432</v>
      </c>
      <c r="D41" s="462">
        <f t="shared" si="0"/>
        <v>534</v>
      </c>
      <c r="E41" s="439">
        <f t="shared" si="1"/>
        <v>534</v>
      </c>
      <c r="F41" s="439">
        <f t="shared" ref="F41:Z41" si="12">SUM(F42:F43)</f>
        <v>0</v>
      </c>
      <c r="G41" s="439">
        <f t="shared" si="12"/>
        <v>0</v>
      </c>
      <c r="H41" s="439">
        <f t="shared" si="12"/>
        <v>0</v>
      </c>
      <c r="I41" s="439">
        <f t="shared" si="12"/>
        <v>1</v>
      </c>
      <c r="J41" s="439">
        <f t="shared" si="12"/>
        <v>22</v>
      </c>
      <c r="K41" s="439">
        <f t="shared" si="12"/>
        <v>45</v>
      </c>
      <c r="L41" s="439">
        <f t="shared" si="12"/>
        <v>4</v>
      </c>
      <c r="M41" s="439">
        <f t="shared" si="12"/>
        <v>3</v>
      </c>
      <c r="N41" s="439">
        <f t="shared" si="12"/>
        <v>5</v>
      </c>
      <c r="O41" s="439">
        <f t="shared" si="12"/>
        <v>2</v>
      </c>
      <c r="P41" s="439">
        <f t="shared" si="12"/>
        <v>2</v>
      </c>
      <c r="Q41" s="439">
        <f t="shared" si="12"/>
        <v>51</v>
      </c>
      <c r="R41" s="439">
        <f t="shared" si="12"/>
        <v>32</v>
      </c>
      <c r="S41" s="439">
        <f t="shared" si="12"/>
        <v>100</v>
      </c>
      <c r="T41" s="439">
        <f t="shared" si="12"/>
        <v>86</v>
      </c>
      <c r="U41" s="439">
        <f t="shared" si="12"/>
        <v>121</v>
      </c>
      <c r="V41" s="439">
        <f t="shared" si="12"/>
        <v>28</v>
      </c>
      <c r="W41" s="439">
        <f t="shared" si="12"/>
        <v>27</v>
      </c>
      <c r="X41" s="439">
        <f t="shared" si="12"/>
        <v>5</v>
      </c>
      <c r="Y41" s="439">
        <f t="shared" si="12"/>
        <v>0</v>
      </c>
      <c r="Z41" s="439">
        <f t="shared" si="12"/>
        <v>0</v>
      </c>
      <c r="AA41" s="432"/>
      <c r="AB41" s="432"/>
    </row>
    <row r="42" spans="1:28" s="437" customFormat="1" ht="12" customHeight="1" x14ac:dyDescent="0.25">
      <c r="A42" s="904"/>
      <c r="B42" s="906"/>
      <c r="C42" s="530" t="s">
        <v>431</v>
      </c>
      <c r="D42" s="462">
        <f t="shared" si="0"/>
        <v>298</v>
      </c>
      <c r="E42" s="439">
        <f t="shared" si="1"/>
        <v>298</v>
      </c>
      <c r="F42" s="439">
        <v>0</v>
      </c>
      <c r="G42" s="439">
        <v>0</v>
      </c>
      <c r="H42" s="439">
        <v>0</v>
      </c>
      <c r="I42" s="439">
        <v>1</v>
      </c>
      <c r="J42" s="461">
        <v>12</v>
      </c>
      <c r="K42" s="461">
        <v>24</v>
      </c>
      <c r="L42" s="461">
        <v>1</v>
      </c>
      <c r="M42" s="461">
        <v>1</v>
      </c>
      <c r="N42" s="461">
        <v>1</v>
      </c>
      <c r="O42" s="461">
        <v>1</v>
      </c>
      <c r="P42" s="439">
        <v>0</v>
      </c>
      <c r="Q42" s="461">
        <v>26</v>
      </c>
      <c r="R42" s="461">
        <v>18</v>
      </c>
      <c r="S42" s="461">
        <v>48</v>
      </c>
      <c r="T42" s="461">
        <v>48</v>
      </c>
      <c r="U42" s="461">
        <v>78</v>
      </c>
      <c r="V42" s="461">
        <v>14</v>
      </c>
      <c r="W42" s="461">
        <v>20</v>
      </c>
      <c r="X42" s="461">
        <v>5</v>
      </c>
      <c r="Y42" s="439">
        <v>0</v>
      </c>
      <c r="Z42" s="439">
        <v>0</v>
      </c>
      <c r="AA42" s="432"/>
      <c r="AB42" s="432"/>
    </row>
    <row r="43" spans="1:28" s="442" customFormat="1" ht="12" customHeight="1" x14ac:dyDescent="0.25">
      <c r="A43" s="904"/>
      <c r="B43" s="906"/>
      <c r="C43" s="530" t="s">
        <v>430</v>
      </c>
      <c r="D43" s="462">
        <f t="shared" si="0"/>
        <v>236</v>
      </c>
      <c r="E43" s="439">
        <f t="shared" si="1"/>
        <v>236</v>
      </c>
      <c r="F43" s="439">
        <v>0</v>
      </c>
      <c r="G43" s="439">
        <v>0</v>
      </c>
      <c r="H43" s="439">
        <v>0</v>
      </c>
      <c r="I43" s="439">
        <v>0</v>
      </c>
      <c r="J43" s="461">
        <v>10</v>
      </c>
      <c r="K43" s="461">
        <v>21</v>
      </c>
      <c r="L43" s="461">
        <v>3</v>
      </c>
      <c r="M43" s="461">
        <v>2</v>
      </c>
      <c r="N43" s="461">
        <v>4</v>
      </c>
      <c r="O43" s="461">
        <v>1</v>
      </c>
      <c r="P43" s="461">
        <v>2</v>
      </c>
      <c r="Q43" s="461">
        <v>25</v>
      </c>
      <c r="R43" s="461">
        <v>14</v>
      </c>
      <c r="S43" s="461">
        <v>52</v>
      </c>
      <c r="T43" s="461">
        <v>38</v>
      </c>
      <c r="U43" s="461">
        <v>43</v>
      </c>
      <c r="V43" s="461">
        <v>14</v>
      </c>
      <c r="W43" s="461">
        <v>7</v>
      </c>
      <c r="X43" s="461">
        <v>0</v>
      </c>
      <c r="Y43" s="439">
        <v>0</v>
      </c>
      <c r="Z43" s="439">
        <v>0</v>
      </c>
      <c r="AA43" s="432"/>
      <c r="AB43" s="432"/>
    </row>
    <row r="44" spans="1:28" s="441" customFormat="1" ht="12" customHeight="1" x14ac:dyDescent="0.25">
      <c r="A44" s="904"/>
      <c r="B44" s="906" t="s">
        <v>654</v>
      </c>
      <c r="C44" s="530" t="s">
        <v>432</v>
      </c>
      <c r="D44" s="462">
        <f t="shared" si="0"/>
        <v>587</v>
      </c>
      <c r="E44" s="439">
        <f t="shared" si="1"/>
        <v>586</v>
      </c>
      <c r="F44" s="439">
        <f t="shared" ref="F44:Z44" si="13">SUM(F45:F46)</f>
        <v>0</v>
      </c>
      <c r="G44" s="439">
        <f t="shared" si="13"/>
        <v>0</v>
      </c>
      <c r="H44" s="439">
        <f t="shared" si="13"/>
        <v>3</v>
      </c>
      <c r="I44" s="439">
        <f t="shared" si="13"/>
        <v>2</v>
      </c>
      <c r="J44" s="439">
        <f t="shared" si="13"/>
        <v>34</v>
      </c>
      <c r="K44" s="439">
        <f t="shared" si="13"/>
        <v>36</v>
      </c>
      <c r="L44" s="439">
        <f t="shared" si="13"/>
        <v>9</v>
      </c>
      <c r="M44" s="439">
        <f t="shared" si="13"/>
        <v>8</v>
      </c>
      <c r="N44" s="439">
        <f t="shared" si="13"/>
        <v>18</v>
      </c>
      <c r="O44" s="439">
        <f t="shared" si="13"/>
        <v>3</v>
      </c>
      <c r="P44" s="439">
        <f t="shared" si="13"/>
        <v>15</v>
      </c>
      <c r="Q44" s="439">
        <f t="shared" si="13"/>
        <v>27</v>
      </c>
      <c r="R44" s="439">
        <f t="shared" si="13"/>
        <v>28</v>
      </c>
      <c r="S44" s="439">
        <f t="shared" si="13"/>
        <v>114</v>
      </c>
      <c r="T44" s="439">
        <f t="shared" si="13"/>
        <v>72</v>
      </c>
      <c r="U44" s="439">
        <f t="shared" si="13"/>
        <v>111</v>
      </c>
      <c r="V44" s="439">
        <f t="shared" si="13"/>
        <v>20</v>
      </c>
      <c r="W44" s="439">
        <f t="shared" si="13"/>
        <v>66</v>
      </c>
      <c r="X44" s="439">
        <f t="shared" si="13"/>
        <v>19</v>
      </c>
      <c r="Y44" s="439">
        <f t="shared" si="13"/>
        <v>1</v>
      </c>
      <c r="Z44" s="439">
        <f t="shared" si="13"/>
        <v>1</v>
      </c>
      <c r="AA44" s="432"/>
      <c r="AB44" s="432"/>
    </row>
    <row r="45" spans="1:28" s="437" customFormat="1" ht="12" customHeight="1" x14ac:dyDescent="0.25">
      <c r="A45" s="904"/>
      <c r="B45" s="906"/>
      <c r="C45" s="530" t="s">
        <v>431</v>
      </c>
      <c r="D45" s="462">
        <f t="shared" si="0"/>
        <v>287</v>
      </c>
      <c r="E45" s="439">
        <f t="shared" si="1"/>
        <v>286</v>
      </c>
      <c r="F45" s="439">
        <v>0</v>
      </c>
      <c r="G45" s="439">
        <v>0</v>
      </c>
      <c r="H45" s="439">
        <v>2</v>
      </c>
      <c r="I45" s="461">
        <v>1</v>
      </c>
      <c r="J45" s="461">
        <v>19</v>
      </c>
      <c r="K45" s="461">
        <v>22</v>
      </c>
      <c r="L45" s="461">
        <v>4</v>
      </c>
      <c r="M45" s="461">
        <v>7</v>
      </c>
      <c r="N45" s="461">
        <v>8</v>
      </c>
      <c r="O45" s="461">
        <v>2</v>
      </c>
      <c r="P45" s="461">
        <v>3</v>
      </c>
      <c r="Q45" s="461">
        <v>12</v>
      </c>
      <c r="R45" s="461">
        <v>17</v>
      </c>
      <c r="S45" s="461">
        <v>62</v>
      </c>
      <c r="T45" s="461">
        <v>26</v>
      </c>
      <c r="U45" s="461">
        <v>56</v>
      </c>
      <c r="V45" s="461">
        <v>6</v>
      </c>
      <c r="W45" s="461">
        <v>32</v>
      </c>
      <c r="X45" s="461">
        <v>6</v>
      </c>
      <c r="Y45" s="461">
        <v>1</v>
      </c>
      <c r="Z45" s="461">
        <v>1</v>
      </c>
      <c r="AA45" s="432"/>
      <c r="AB45" s="432"/>
    </row>
    <row r="46" spans="1:28" s="442" customFormat="1" ht="12" customHeight="1" x14ac:dyDescent="0.25">
      <c r="A46" s="904"/>
      <c r="B46" s="906"/>
      <c r="C46" s="530" t="s">
        <v>430</v>
      </c>
      <c r="D46" s="462">
        <f t="shared" si="0"/>
        <v>300</v>
      </c>
      <c r="E46" s="439">
        <f t="shared" si="1"/>
        <v>300</v>
      </c>
      <c r="F46" s="439">
        <v>0</v>
      </c>
      <c r="G46" s="439">
        <v>0</v>
      </c>
      <c r="H46" s="461">
        <v>1</v>
      </c>
      <c r="I46" s="461">
        <v>1</v>
      </c>
      <c r="J46" s="461">
        <v>15</v>
      </c>
      <c r="K46" s="461">
        <v>14</v>
      </c>
      <c r="L46" s="461">
        <v>5</v>
      </c>
      <c r="M46" s="461">
        <v>1</v>
      </c>
      <c r="N46" s="461">
        <v>10</v>
      </c>
      <c r="O46" s="461">
        <v>1</v>
      </c>
      <c r="P46" s="461">
        <v>12</v>
      </c>
      <c r="Q46" s="461">
        <v>15</v>
      </c>
      <c r="R46" s="461">
        <v>11</v>
      </c>
      <c r="S46" s="461">
        <v>52</v>
      </c>
      <c r="T46" s="461">
        <v>46</v>
      </c>
      <c r="U46" s="461">
        <v>55</v>
      </c>
      <c r="V46" s="461">
        <v>14</v>
      </c>
      <c r="W46" s="461">
        <v>34</v>
      </c>
      <c r="X46" s="461">
        <v>13</v>
      </c>
      <c r="Y46" s="439">
        <v>0</v>
      </c>
      <c r="Z46" s="439">
        <v>0</v>
      </c>
      <c r="AA46" s="432"/>
      <c r="AB46" s="432"/>
    </row>
    <row r="47" spans="1:28" s="441" customFormat="1" ht="12" customHeight="1" thickBot="1" x14ac:dyDescent="0.3">
      <c r="A47" s="905" t="s">
        <v>686</v>
      </c>
      <c r="B47" s="906" t="s">
        <v>653</v>
      </c>
      <c r="C47" s="530" t="s">
        <v>432</v>
      </c>
      <c r="D47" s="462">
        <f t="shared" si="0"/>
        <v>3484</v>
      </c>
      <c r="E47" s="439">
        <f t="shared" si="1"/>
        <v>3480</v>
      </c>
      <c r="F47" s="439">
        <f t="shared" ref="F47:Z47" si="14">SUM(F48:F49)</f>
        <v>0</v>
      </c>
      <c r="G47" s="439">
        <f t="shared" si="14"/>
        <v>2</v>
      </c>
      <c r="H47" s="439">
        <f t="shared" si="14"/>
        <v>14</v>
      </c>
      <c r="I47" s="439">
        <f t="shared" si="14"/>
        <v>18</v>
      </c>
      <c r="J47" s="439">
        <f t="shared" si="14"/>
        <v>156</v>
      </c>
      <c r="K47" s="439">
        <f t="shared" si="14"/>
        <v>172</v>
      </c>
      <c r="L47" s="439">
        <f t="shared" si="14"/>
        <v>66</v>
      </c>
      <c r="M47" s="439">
        <f t="shared" si="14"/>
        <v>39</v>
      </c>
      <c r="N47" s="439">
        <f t="shared" si="14"/>
        <v>66</v>
      </c>
      <c r="O47" s="439">
        <f t="shared" si="14"/>
        <v>21</v>
      </c>
      <c r="P47" s="439">
        <f t="shared" si="14"/>
        <v>16</v>
      </c>
      <c r="Q47" s="439">
        <f t="shared" si="14"/>
        <v>275</v>
      </c>
      <c r="R47" s="439">
        <f t="shared" si="14"/>
        <v>155</v>
      </c>
      <c r="S47" s="439">
        <f t="shared" si="14"/>
        <v>625</v>
      </c>
      <c r="T47" s="439">
        <f t="shared" si="14"/>
        <v>355</v>
      </c>
      <c r="U47" s="439">
        <f t="shared" si="14"/>
        <v>784</v>
      </c>
      <c r="V47" s="439">
        <f t="shared" si="14"/>
        <v>225</v>
      </c>
      <c r="W47" s="439">
        <f t="shared" si="14"/>
        <v>421</v>
      </c>
      <c r="X47" s="439">
        <f t="shared" si="14"/>
        <v>68</v>
      </c>
      <c r="Y47" s="439">
        <f t="shared" si="14"/>
        <v>2</v>
      </c>
      <c r="Z47" s="439">
        <f t="shared" si="14"/>
        <v>4</v>
      </c>
      <c r="AA47" s="432"/>
      <c r="AB47" s="432"/>
    </row>
    <row r="48" spans="1:28" s="437" customFormat="1" ht="12" customHeight="1" thickBot="1" x14ac:dyDescent="0.3">
      <c r="A48" s="905"/>
      <c r="B48" s="906"/>
      <c r="C48" s="530" t="s">
        <v>431</v>
      </c>
      <c r="D48" s="462">
        <f t="shared" si="0"/>
        <v>59</v>
      </c>
      <c r="E48" s="439">
        <f t="shared" si="1"/>
        <v>59</v>
      </c>
      <c r="F48" s="439">
        <v>0</v>
      </c>
      <c r="G48" s="439">
        <v>0</v>
      </c>
      <c r="H48" s="439">
        <v>0</v>
      </c>
      <c r="I48" s="439">
        <v>0</v>
      </c>
      <c r="J48" s="439">
        <v>0</v>
      </c>
      <c r="K48" s="439">
        <v>0</v>
      </c>
      <c r="L48" s="461">
        <v>3</v>
      </c>
      <c r="M48" s="461">
        <v>0</v>
      </c>
      <c r="N48" s="439">
        <v>0</v>
      </c>
      <c r="O48" s="439">
        <v>0</v>
      </c>
      <c r="P48" s="461">
        <v>1</v>
      </c>
      <c r="Q48" s="461">
        <v>5</v>
      </c>
      <c r="R48" s="461">
        <v>1</v>
      </c>
      <c r="S48" s="461">
        <v>15</v>
      </c>
      <c r="T48" s="461">
        <v>6</v>
      </c>
      <c r="U48" s="461">
        <v>12</v>
      </c>
      <c r="V48" s="461">
        <v>3</v>
      </c>
      <c r="W48" s="461">
        <v>13</v>
      </c>
      <c r="X48" s="439">
        <v>0</v>
      </c>
      <c r="Y48" s="439">
        <v>0</v>
      </c>
      <c r="Z48" s="439">
        <v>0</v>
      </c>
      <c r="AA48" s="432"/>
      <c r="AB48" s="432"/>
    </row>
    <row r="49" spans="1:28" s="442" customFormat="1" ht="12" customHeight="1" thickBot="1" x14ac:dyDescent="0.3">
      <c r="A49" s="905"/>
      <c r="B49" s="906"/>
      <c r="C49" s="530" t="s">
        <v>430</v>
      </c>
      <c r="D49" s="462">
        <f t="shared" si="0"/>
        <v>3425</v>
      </c>
      <c r="E49" s="439">
        <f t="shared" si="1"/>
        <v>3421</v>
      </c>
      <c r="F49" s="439">
        <v>0</v>
      </c>
      <c r="G49" s="461">
        <v>2</v>
      </c>
      <c r="H49" s="461">
        <v>14</v>
      </c>
      <c r="I49" s="461">
        <v>18</v>
      </c>
      <c r="J49" s="461">
        <v>156</v>
      </c>
      <c r="K49" s="461">
        <v>172</v>
      </c>
      <c r="L49" s="461">
        <v>63</v>
      </c>
      <c r="M49" s="461">
        <v>39</v>
      </c>
      <c r="N49" s="461">
        <v>66</v>
      </c>
      <c r="O49" s="461">
        <v>21</v>
      </c>
      <c r="P49" s="461">
        <v>15</v>
      </c>
      <c r="Q49" s="461">
        <v>270</v>
      </c>
      <c r="R49" s="461">
        <v>154</v>
      </c>
      <c r="S49" s="461">
        <v>610</v>
      </c>
      <c r="T49" s="461">
        <v>349</v>
      </c>
      <c r="U49" s="461">
        <v>772</v>
      </c>
      <c r="V49" s="461">
        <v>222</v>
      </c>
      <c r="W49" s="461">
        <v>408</v>
      </c>
      <c r="X49" s="461">
        <v>68</v>
      </c>
      <c r="Y49" s="461">
        <v>2</v>
      </c>
      <c r="Z49" s="461">
        <v>4</v>
      </c>
      <c r="AA49" s="432"/>
      <c r="AB49" s="432"/>
    </row>
    <row r="50" spans="1:28" s="441" customFormat="1" ht="12" customHeight="1" thickBot="1" x14ac:dyDescent="0.3">
      <c r="A50" s="905"/>
      <c r="B50" s="907" t="s">
        <v>747</v>
      </c>
      <c r="C50" s="530" t="s">
        <v>432</v>
      </c>
      <c r="D50" s="462">
        <f t="shared" si="0"/>
        <v>2789</v>
      </c>
      <c r="E50" s="439">
        <f t="shared" si="1"/>
        <v>2773</v>
      </c>
      <c r="F50" s="439">
        <f t="shared" ref="F50:Z50" si="15">SUM(F51:F52)</f>
        <v>0</v>
      </c>
      <c r="G50" s="439">
        <f t="shared" si="15"/>
        <v>3</v>
      </c>
      <c r="H50" s="439">
        <f t="shared" si="15"/>
        <v>17</v>
      </c>
      <c r="I50" s="439">
        <f t="shared" si="15"/>
        <v>17</v>
      </c>
      <c r="J50" s="439">
        <f t="shared" si="15"/>
        <v>161</v>
      </c>
      <c r="K50" s="439">
        <f t="shared" si="15"/>
        <v>164</v>
      </c>
      <c r="L50" s="439">
        <f t="shared" si="15"/>
        <v>42</v>
      </c>
      <c r="M50" s="439">
        <f t="shared" si="15"/>
        <v>18</v>
      </c>
      <c r="N50" s="439">
        <f t="shared" si="15"/>
        <v>62</v>
      </c>
      <c r="O50" s="439">
        <f t="shared" si="15"/>
        <v>4</v>
      </c>
      <c r="P50" s="439">
        <f t="shared" si="15"/>
        <v>66</v>
      </c>
      <c r="Q50" s="439">
        <f t="shared" si="15"/>
        <v>117</v>
      </c>
      <c r="R50" s="439">
        <f t="shared" si="15"/>
        <v>113</v>
      </c>
      <c r="S50" s="439">
        <f t="shared" si="15"/>
        <v>346</v>
      </c>
      <c r="T50" s="439">
        <f t="shared" si="15"/>
        <v>245</v>
      </c>
      <c r="U50" s="439">
        <f t="shared" si="15"/>
        <v>623</v>
      </c>
      <c r="V50" s="439">
        <f t="shared" si="15"/>
        <v>110</v>
      </c>
      <c r="W50" s="439">
        <f t="shared" si="15"/>
        <v>602</v>
      </c>
      <c r="X50" s="439">
        <f t="shared" si="15"/>
        <v>63</v>
      </c>
      <c r="Y50" s="439">
        <f t="shared" si="15"/>
        <v>0</v>
      </c>
      <c r="Z50" s="439">
        <f t="shared" si="15"/>
        <v>16</v>
      </c>
      <c r="AA50" s="432"/>
      <c r="AB50" s="432"/>
    </row>
    <row r="51" spans="1:28" s="437" customFormat="1" ht="12" customHeight="1" thickBot="1" x14ac:dyDescent="0.3">
      <c r="A51" s="905"/>
      <c r="B51" s="907"/>
      <c r="C51" s="530" t="s">
        <v>431</v>
      </c>
      <c r="D51" s="462">
        <f t="shared" si="0"/>
        <v>85</v>
      </c>
      <c r="E51" s="439">
        <f t="shared" si="1"/>
        <v>85</v>
      </c>
      <c r="F51" s="439">
        <v>0</v>
      </c>
      <c r="G51" s="439">
        <v>0</v>
      </c>
      <c r="H51" s="439">
        <v>0</v>
      </c>
      <c r="I51" s="439">
        <v>0</v>
      </c>
      <c r="J51" s="461">
        <v>7</v>
      </c>
      <c r="K51" s="461">
        <v>5</v>
      </c>
      <c r="L51" s="461">
        <v>1</v>
      </c>
      <c r="M51" s="461">
        <v>1</v>
      </c>
      <c r="N51" s="439">
        <v>1</v>
      </c>
      <c r="O51" s="439">
        <v>0</v>
      </c>
      <c r="P51" s="439">
        <v>1</v>
      </c>
      <c r="Q51" s="461">
        <v>3</v>
      </c>
      <c r="R51" s="461">
        <v>6</v>
      </c>
      <c r="S51" s="461">
        <v>21</v>
      </c>
      <c r="T51" s="461">
        <v>13</v>
      </c>
      <c r="U51" s="461">
        <v>18</v>
      </c>
      <c r="V51" s="461">
        <v>1</v>
      </c>
      <c r="W51" s="461">
        <v>5</v>
      </c>
      <c r="X51" s="461">
        <v>2</v>
      </c>
      <c r="Y51" s="439">
        <v>0</v>
      </c>
      <c r="Z51" s="439">
        <v>0</v>
      </c>
      <c r="AA51" s="432"/>
      <c r="AB51" s="432"/>
    </row>
    <row r="52" spans="1:28" s="431" customFormat="1" ht="12" customHeight="1" thickBot="1" x14ac:dyDescent="0.3">
      <c r="A52" s="905"/>
      <c r="B52" s="907"/>
      <c r="C52" s="531" t="s">
        <v>430</v>
      </c>
      <c r="D52" s="460">
        <f t="shared" si="0"/>
        <v>2704</v>
      </c>
      <c r="E52" s="434">
        <f t="shared" si="1"/>
        <v>2688</v>
      </c>
      <c r="F52" s="434">
        <v>0</v>
      </c>
      <c r="G52" s="459">
        <v>3</v>
      </c>
      <c r="H52" s="459">
        <v>17</v>
      </c>
      <c r="I52" s="459">
        <v>17</v>
      </c>
      <c r="J52" s="459">
        <v>154</v>
      </c>
      <c r="K52" s="459">
        <v>159</v>
      </c>
      <c r="L52" s="459">
        <v>41</v>
      </c>
      <c r="M52" s="459">
        <v>17</v>
      </c>
      <c r="N52" s="459">
        <v>61</v>
      </c>
      <c r="O52" s="459">
        <v>4</v>
      </c>
      <c r="P52" s="459">
        <v>65</v>
      </c>
      <c r="Q52" s="459">
        <v>114</v>
      </c>
      <c r="R52" s="459">
        <v>107</v>
      </c>
      <c r="S52" s="459">
        <v>325</v>
      </c>
      <c r="T52" s="459">
        <v>232</v>
      </c>
      <c r="U52" s="459">
        <v>605</v>
      </c>
      <c r="V52" s="459">
        <v>109</v>
      </c>
      <c r="W52" s="459">
        <v>597</v>
      </c>
      <c r="X52" s="459">
        <v>61</v>
      </c>
      <c r="Y52" s="434">
        <v>0</v>
      </c>
      <c r="Z52" s="459">
        <v>16</v>
      </c>
      <c r="AA52" s="432"/>
      <c r="AB52" s="432"/>
    </row>
    <row r="53" spans="1:28" s="429" customFormat="1" x14ac:dyDescent="0.25">
      <c r="A53" s="430"/>
      <c r="B53" s="430"/>
      <c r="C53" s="430"/>
      <c r="D53" s="147"/>
      <c r="E53" s="147"/>
    </row>
  </sheetData>
  <sheetProtection selectLockedCells="1" selectUnlockedCells="1"/>
  <mergeCells count="60">
    <mergeCell ref="A47:A52"/>
    <mergeCell ref="B47:B49"/>
    <mergeCell ref="B50:B52"/>
    <mergeCell ref="A35:A40"/>
    <mergeCell ref="B35:B37"/>
    <mergeCell ref="B38:B40"/>
    <mergeCell ref="A41:A46"/>
    <mergeCell ref="B41:B43"/>
    <mergeCell ref="B44:B46"/>
    <mergeCell ref="A23:A28"/>
    <mergeCell ref="B23:B25"/>
    <mergeCell ref="B26:B28"/>
    <mergeCell ref="A29:A34"/>
    <mergeCell ref="B29:B31"/>
    <mergeCell ref="B32:B34"/>
    <mergeCell ref="A8:A9"/>
    <mergeCell ref="A11:A16"/>
    <mergeCell ref="B11:B13"/>
    <mergeCell ref="B14:B16"/>
    <mergeCell ref="A17:A22"/>
    <mergeCell ref="B17:B19"/>
    <mergeCell ref="B20:B22"/>
    <mergeCell ref="S5:T5"/>
    <mergeCell ref="S6:T6"/>
    <mergeCell ref="U6:V6"/>
    <mergeCell ref="W6:X6"/>
    <mergeCell ref="F7:G7"/>
    <mergeCell ref="H7:I7"/>
    <mergeCell ref="J7:K7"/>
    <mergeCell ref="L7:M7"/>
    <mergeCell ref="N7:P7"/>
    <mergeCell ref="Q7:R7"/>
    <mergeCell ref="S7:T7"/>
    <mergeCell ref="U7:V7"/>
    <mergeCell ref="W7:X7"/>
    <mergeCell ref="J6:K6"/>
    <mergeCell ref="L6:M6"/>
    <mergeCell ref="N6:P6"/>
    <mergeCell ref="Q6:R6"/>
    <mergeCell ref="H5:I5"/>
    <mergeCell ref="J5:K5"/>
    <mergeCell ref="L5:M5"/>
    <mergeCell ref="N5:P5"/>
    <mergeCell ref="Q5:R5"/>
    <mergeCell ref="A2:M2"/>
    <mergeCell ref="N2:Z2"/>
    <mergeCell ref="E4:M4"/>
    <mergeCell ref="N4:Y4"/>
    <mergeCell ref="A5:A7"/>
    <mergeCell ref="B5:B7"/>
    <mergeCell ref="C5:C7"/>
    <mergeCell ref="D5:D7"/>
    <mergeCell ref="E5:E7"/>
    <mergeCell ref="F5:G5"/>
    <mergeCell ref="U5:V5"/>
    <mergeCell ref="W5:X5"/>
    <mergeCell ref="Y5:Y7"/>
    <mergeCell ref="Z5:Z7"/>
    <mergeCell ref="F6:G6"/>
    <mergeCell ref="H6:I6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0" sqref="A1:XFD1048576"/>
    </sheetView>
  </sheetViews>
  <sheetFormatPr defaultRowHeight="15.75" x14ac:dyDescent="0.25"/>
  <cols>
    <col min="1" max="1" width="14.625" style="485" customWidth="1"/>
    <col min="2" max="2" width="15.875" style="485" customWidth="1"/>
    <col min="3" max="8" width="7.375" style="485" customWidth="1"/>
    <col min="9" max="9" width="8.125" style="485" customWidth="1"/>
    <col min="10" max="11" width="8.375" style="485" customWidth="1"/>
    <col min="12" max="12" width="8.125" style="485" customWidth="1"/>
    <col min="13" max="14" width="8.375" style="485" customWidth="1"/>
    <col min="15" max="15" width="8.125" style="485" customWidth="1"/>
    <col min="16" max="17" width="8.375" style="485" customWidth="1"/>
    <col min="18" max="16384" width="9" style="485"/>
  </cols>
  <sheetData>
    <row r="1" spans="1:22" s="398" customFormat="1" ht="18" customHeight="1" x14ac:dyDescent="0.25">
      <c r="A1" s="35" t="s">
        <v>726</v>
      </c>
      <c r="B1" s="3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5" t="s">
        <v>0</v>
      </c>
    </row>
    <row r="2" spans="1:22" s="495" customFormat="1" ht="24.95" customHeight="1" x14ac:dyDescent="0.25">
      <c r="A2" s="919" t="s">
        <v>596</v>
      </c>
      <c r="B2" s="919"/>
      <c r="C2" s="919"/>
      <c r="D2" s="919"/>
      <c r="E2" s="919"/>
      <c r="F2" s="919"/>
      <c r="G2" s="919"/>
      <c r="H2" s="919"/>
      <c r="I2" s="919" t="s">
        <v>515</v>
      </c>
      <c r="J2" s="919"/>
      <c r="K2" s="919"/>
      <c r="L2" s="919"/>
      <c r="M2" s="919"/>
      <c r="N2" s="919"/>
      <c r="O2" s="919"/>
      <c r="P2" s="919"/>
      <c r="Q2" s="919"/>
    </row>
    <row r="3" spans="1:22" s="341" customFormat="1" ht="15" customHeight="1" thickBot="1" x14ac:dyDescent="0.3">
      <c r="A3" s="263"/>
      <c r="B3" s="286"/>
      <c r="C3" s="285"/>
      <c r="D3" s="285"/>
      <c r="E3" s="285"/>
      <c r="F3" s="285"/>
      <c r="G3" s="272"/>
      <c r="H3" s="282" t="s">
        <v>594</v>
      </c>
      <c r="I3" s="283"/>
      <c r="J3" s="282" t="s">
        <v>416</v>
      </c>
      <c r="K3" s="281"/>
      <c r="L3" s="280"/>
      <c r="M3" s="279"/>
      <c r="N3" s="281"/>
      <c r="O3" s="280"/>
      <c r="P3" s="279"/>
      <c r="Q3" s="16" t="s">
        <v>11</v>
      </c>
    </row>
    <row r="4" spans="1:22" s="341" customFormat="1" ht="18" customHeight="1" x14ac:dyDescent="0.25">
      <c r="A4" s="920" t="s">
        <v>145</v>
      </c>
      <c r="B4" s="922" t="s">
        <v>415</v>
      </c>
      <c r="C4" s="924" t="s">
        <v>516</v>
      </c>
      <c r="D4" s="925"/>
      <c r="E4" s="926"/>
      <c r="F4" s="924" t="s">
        <v>263</v>
      </c>
      <c r="G4" s="925"/>
      <c r="H4" s="925"/>
      <c r="I4" s="925" t="s">
        <v>264</v>
      </c>
      <c r="J4" s="925"/>
      <c r="K4" s="926"/>
      <c r="L4" s="924" t="s">
        <v>265</v>
      </c>
      <c r="M4" s="925"/>
      <c r="N4" s="926"/>
      <c r="O4" s="924" t="s">
        <v>266</v>
      </c>
      <c r="P4" s="925"/>
      <c r="Q4" s="925"/>
    </row>
    <row r="5" spans="1:22" s="341" customFormat="1" ht="18" customHeight="1" x14ac:dyDescent="0.25">
      <c r="A5" s="921"/>
      <c r="B5" s="923"/>
      <c r="C5" s="927"/>
      <c r="D5" s="928"/>
      <c r="E5" s="929"/>
      <c r="F5" s="927"/>
      <c r="G5" s="928"/>
      <c r="H5" s="928"/>
      <c r="I5" s="928"/>
      <c r="J5" s="928"/>
      <c r="K5" s="929"/>
      <c r="L5" s="927"/>
      <c r="M5" s="928"/>
      <c r="N5" s="929"/>
      <c r="O5" s="927"/>
      <c r="P5" s="928"/>
      <c r="Q5" s="928"/>
    </row>
    <row r="6" spans="1:22" s="341" customFormat="1" ht="32.1" customHeight="1" thickBot="1" x14ac:dyDescent="0.3">
      <c r="A6" s="465" t="s">
        <v>89</v>
      </c>
      <c r="B6" s="466" t="s">
        <v>503</v>
      </c>
      <c r="C6" s="467" t="s">
        <v>153</v>
      </c>
      <c r="D6" s="467" t="s">
        <v>154</v>
      </c>
      <c r="E6" s="467" t="s">
        <v>155</v>
      </c>
      <c r="F6" s="467" t="s">
        <v>153</v>
      </c>
      <c r="G6" s="468" t="s">
        <v>408</v>
      </c>
      <c r="H6" s="469" t="s">
        <v>407</v>
      </c>
      <c r="I6" s="470" t="s">
        <v>153</v>
      </c>
      <c r="J6" s="468" t="s">
        <v>408</v>
      </c>
      <c r="K6" s="469" t="s">
        <v>407</v>
      </c>
      <c r="L6" s="467" t="s">
        <v>153</v>
      </c>
      <c r="M6" s="468" t="s">
        <v>408</v>
      </c>
      <c r="N6" s="469" t="s">
        <v>407</v>
      </c>
      <c r="O6" s="467" t="s">
        <v>153</v>
      </c>
      <c r="P6" s="468" t="s">
        <v>408</v>
      </c>
      <c r="Q6" s="468" t="s">
        <v>407</v>
      </c>
    </row>
    <row r="7" spans="1:22" s="340" customFormat="1" ht="15" customHeight="1" x14ac:dyDescent="0.25">
      <c r="A7" s="717" t="s">
        <v>647</v>
      </c>
      <c r="B7" s="471" t="s">
        <v>517</v>
      </c>
      <c r="C7" s="472">
        <v>53436</v>
      </c>
      <c r="D7" s="473">
        <v>25873</v>
      </c>
      <c r="E7" s="473">
        <v>27563</v>
      </c>
      <c r="F7" s="473">
        <v>29809</v>
      </c>
      <c r="G7" s="474">
        <v>16216</v>
      </c>
      <c r="H7" s="474">
        <v>13593</v>
      </c>
      <c r="I7" s="473">
        <v>17776</v>
      </c>
      <c r="J7" s="474">
        <v>7715</v>
      </c>
      <c r="K7" s="474">
        <v>10061</v>
      </c>
      <c r="L7" s="473">
        <v>4210</v>
      </c>
      <c r="M7" s="474">
        <v>1704</v>
      </c>
      <c r="N7" s="474">
        <v>2506</v>
      </c>
      <c r="O7" s="473">
        <v>1641</v>
      </c>
      <c r="P7" s="474">
        <v>238</v>
      </c>
      <c r="Q7" s="474">
        <v>1403</v>
      </c>
      <c r="R7" s="475"/>
      <c r="S7" s="475"/>
      <c r="U7" s="475"/>
      <c r="V7" s="475"/>
    </row>
    <row r="8" spans="1:22" s="340" customFormat="1" ht="15" customHeight="1" x14ac:dyDescent="0.25">
      <c r="A8" s="715"/>
      <c r="B8" s="471" t="s">
        <v>406</v>
      </c>
      <c r="C8" s="472">
        <v>29168</v>
      </c>
      <c r="D8" s="473">
        <v>14547</v>
      </c>
      <c r="E8" s="473">
        <v>14621</v>
      </c>
      <c r="F8" s="473">
        <v>16446</v>
      </c>
      <c r="G8" s="474">
        <v>8987</v>
      </c>
      <c r="H8" s="474">
        <v>7459</v>
      </c>
      <c r="I8" s="473">
        <v>9753</v>
      </c>
      <c r="J8" s="474">
        <v>4439</v>
      </c>
      <c r="K8" s="474">
        <v>5314</v>
      </c>
      <c r="L8" s="473">
        <v>2329</v>
      </c>
      <c r="M8" s="474">
        <v>1020</v>
      </c>
      <c r="N8" s="474">
        <v>1309</v>
      </c>
      <c r="O8" s="473">
        <v>640</v>
      </c>
      <c r="P8" s="474">
        <v>101</v>
      </c>
      <c r="Q8" s="474">
        <v>539</v>
      </c>
      <c r="R8" s="475"/>
      <c r="S8" s="475"/>
      <c r="U8" s="475"/>
      <c r="V8" s="475"/>
    </row>
    <row r="9" spans="1:22" s="340" customFormat="1" ht="15" customHeight="1" x14ac:dyDescent="0.25">
      <c r="A9" s="715"/>
      <c r="B9" s="471" t="s">
        <v>405</v>
      </c>
      <c r="C9" s="472">
        <v>24268</v>
      </c>
      <c r="D9" s="473">
        <v>11326</v>
      </c>
      <c r="E9" s="473">
        <v>12942</v>
      </c>
      <c r="F9" s="473">
        <v>13363</v>
      </c>
      <c r="G9" s="474">
        <v>7229</v>
      </c>
      <c r="H9" s="474">
        <v>6134</v>
      </c>
      <c r="I9" s="473">
        <v>8023</v>
      </c>
      <c r="J9" s="474">
        <v>3276</v>
      </c>
      <c r="K9" s="474">
        <v>4747</v>
      </c>
      <c r="L9" s="473">
        <v>1881</v>
      </c>
      <c r="M9" s="474">
        <v>684</v>
      </c>
      <c r="N9" s="474">
        <v>1197</v>
      </c>
      <c r="O9" s="473">
        <v>1001</v>
      </c>
      <c r="P9" s="474">
        <v>137</v>
      </c>
      <c r="Q9" s="474">
        <v>864</v>
      </c>
      <c r="R9" s="475"/>
      <c r="S9" s="475"/>
      <c r="U9" s="475"/>
      <c r="V9" s="475"/>
    </row>
    <row r="10" spans="1:22" s="340" customFormat="1" ht="15" customHeight="1" x14ac:dyDescent="0.25">
      <c r="A10" s="830" t="s">
        <v>539</v>
      </c>
      <c r="B10" s="271" t="s">
        <v>404</v>
      </c>
      <c r="C10" s="476">
        <v>55704</v>
      </c>
      <c r="D10" s="477">
        <v>26921</v>
      </c>
      <c r="E10" s="477">
        <v>28783</v>
      </c>
      <c r="F10" s="477">
        <v>31078</v>
      </c>
      <c r="G10" s="478">
        <v>16866</v>
      </c>
      <c r="H10" s="478">
        <v>14212</v>
      </c>
      <c r="I10" s="477">
        <v>18353</v>
      </c>
      <c r="J10" s="478">
        <v>7977</v>
      </c>
      <c r="K10" s="478">
        <v>10376</v>
      </c>
      <c r="L10" s="477">
        <v>4506</v>
      </c>
      <c r="M10" s="478">
        <v>1834</v>
      </c>
      <c r="N10" s="478">
        <v>2672</v>
      </c>
      <c r="O10" s="477">
        <v>1767</v>
      </c>
      <c r="P10" s="478">
        <v>244</v>
      </c>
      <c r="Q10" s="478">
        <v>1523</v>
      </c>
      <c r="R10" s="475"/>
      <c r="S10" s="475"/>
      <c r="U10" s="475"/>
      <c r="V10" s="475"/>
    </row>
    <row r="11" spans="1:22" s="340" customFormat="1" ht="15" customHeight="1" x14ac:dyDescent="0.25">
      <c r="A11" s="830"/>
      <c r="B11" s="271" t="s">
        <v>406</v>
      </c>
      <c r="C11" s="476">
        <v>30469</v>
      </c>
      <c r="D11" s="477">
        <v>15153</v>
      </c>
      <c r="E11" s="477">
        <v>15316</v>
      </c>
      <c r="F11" s="477">
        <v>17153</v>
      </c>
      <c r="G11" s="478">
        <v>9349</v>
      </c>
      <c r="H11" s="478">
        <v>7804</v>
      </c>
      <c r="I11" s="477">
        <v>10097</v>
      </c>
      <c r="J11" s="478">
        <v>4595</v>
      </c>
      <c r="K11" s="478">
        <v>5502</v>
      </c>
      <c r="L11" s="477">
        <v>2529</v>
      </c>
      <c r="M11" s="478">
        <v>1101</v>
      </c>
      <c r="N11" s="478">
        <v>1428</v>
      </c>
      <c r="O11" s="477">
        <v>690</v>
      </c>
      <c r="P11" s="478">
        <v>108</v>
      </c>
      <c r="Q11" s="478">
        <v>582</v>
      </c>
      <c r="R11" s="475"/>
      <c r="S11" s="475"/>
      <c r="U11" s="475"/>
      <c r="V11" s="475"/>
    </row>
    <row r="12" spans="1:22" s="340" customFormat="1" ht="15" customHeight="1" x14ac:dyDescent="0.25">
      <c r="A12" s="830"/>
      <c r="B12" s="271" t="s">
        <v>405</v>
      </c>
      <c r="C12" s="476">
        <v>25235</v>
      </c>
      <c r="D12" s="477">
        <v>11768</v>
      </c>
      <c r="E12" s="477">
        <v>13467</v>
      </c>
      <c r="F12" s="477">
        <v>13925</v>
      </c>
      <c r="G12" s="478">
        <v>7517</v>
      </c>
      <c r="H12" s="478">
        <v>6408</v>
      </c>
      <c r="I12" s="477">
        <v>8256</v>
      </c>
      <c r="J12" s="478">
        <v>3382</v>
      </c>
      <c r="K12" s="478">
        <v>4874</v>
      </c>
      <c r="L12" s="477">
        <v>1977</v>
      </c>
      <c r="M12" s="478">
        <v>733</v>
      </c>
      <c r="N12" s="478">
        <v>1244</v>
      </c>
      <c r="O12" s="477">
        <v>1077</v>
      </c>
      <c r="P12" s="478">
        <v>136</v>
      </c>
      <c r="Q12" s="478">
        <v>941</v>
      </c>
      <c r="R12" s="475"/>
      <c r="S12" s="475"/>
      <c r="U12" s="475"/>
      <c r="V12" s="475"/>
    </row>
    <row r="13" spans="1:22" s="340" customFormat="1" ht="15" customHeight="1" x14ac:dyDescent="0.25">
      <c r="A13" s="830" t="s">
        <v>540</v>
      </c>
      <c r="B13" s="271" t="s">
        <v>404</v>
      </c>
      <c r="C13" s="476">
        <v>57632</v>
      </c>
      <c r="D13" s="477">
        <v>27787</v>
      </c>
      <c r="E13" s="477">
        <v>29845</v>
      </c>
      <c r="F13" s="477">
        <v>32233</v>
      </c>
      <c r="G13" s="478">
        <v>17489</v>
      </c>
      <c r="H13" s="478">
        <v>14744</v>
      </c>
      <c r="I13" s="477">
        <v>18664</v>
      </c>
      <c r="J13" s="478">
        <v>8096</v>
      </c>
      <c r="K13" s="478">
        <v>10568</v>
      </c>
      <c r="L13" s="477">
        <v>4875</v>
      </c>
      <c r="M13" s="478">
        <v>1956</v>
      </c>
      <c r="N13" s="478">
        <v>2919</v>
      </c>
      <c r="O13" s="477">
        <v>1860</v>
      </c>
      <c r="P13" s="478">
        <v>246</v>
      </c>
      <c r="Q13" s="478">
        <v>1614</v>
      </c>
      <c r="R13" s="475"/>
      <c r="S13" s="475"/>
      <c r="U13" s="475"/>
      <c r="V13" s="475"/>
    </row>
    <row r="14" spans="1:22" s="340" customFormat="1" ht="15" customHeight="1" x14ac:dyDescent="0.25">
      <c r="A14" s="830"/>
      <c r="B14" s="271" t="s">
        <v>406</v>
      </c>
      <c r="C14" s="476">
        <v>31534</v>
      </c>
      <c r="D14" s="477">
        <v>15618</v>
      </c>
      <c r="E14" s="477">
        <v>15916</v>
      </c>
      <c r="F14" s="477">
        <v>17788</v>
      </c>
      <c r="G14" s="478">
        <v>9694</v>
      </c>
      <c r="H14" s="478">
        <v>8094</v>
      </c>
      <c r="I14" s="477">
        <v>10267</v>
      </c>
      <c r="J14" s="478">
        <v>4646</v>
      </c>
      <c r="K14" s="478">
        <v>5621</v>
      </c>
      <c r="L14" s="477">
        <v>2730</v>
      </c>
      <c r="M14" s="478">
        <v>1165</v>
      </c>
      <c r="N14" s="478">
        <v>1565</v>
      </c>
      <c r="O14" s="477">
        <v>749</v>
      </c>
      <c r="P14" s="478">
        <v>113</v>
      </c>
      <c r="Q14" s="478">
        <v>636</v>
      </c>
      <c r="R14" s="475"/>
      <c r="S14" s="475"/>
      <c r="U14" s="475"/>
      <c r="V14" s="475"/>
    </row>
    <row r="15" spans="1:22" s="340" customFormat="1" ht="15" customHeight="1" x14ac:dyDescent="0.25">
      <c r="A15" s="830"/>
      <c r="B15" s="271" t="s">
        <v>405</v>
      </c>
      <c r="C15" s="476">
        <v>26098</v>
      </c>
      <c r="D15" s="477">
        <v>12169</v>
      </c>
      <c r="E15" s="477">
        <v>13929</v>
      </c>
      <c r="F15" s="477">
        <v>14445</v>
      </c>
      <c r="G15" s="478">
        <v>7795</v>
      </c>
      <c r="H15" s="478">
        <v>6650</v>
      </c>
      <c r="I15" s="477">
        <v>8397</v>
      </c>
      <c r="J15" s="478">
        <v>3450</v>
      </c>
      <c r="K15" s="478">
        <v>4947</v>
      </c>
      <c r="L15" s="477">
        <v>2145</v>
      </c>
      <c r="M15" s="478">
        <v>791</v>
      </c>
      <c r="N15" s="478">
        <v>1354</v>
      </c>
      <c r="O15" s="477">
        <v>1111</v>
      </c>
      <c r="P15" s="478">
        <v>133</v>
      </c>
      <c r="Q15" s="478">
        <v>978</v>
      </c>
      <c r="R15" s="475"/>
      <c r="S15" s="475"/>
      <c r="U15" s="475"/>
      <c r="V15" s="475"/>
    </row>
    <row r="16" spans="1:22" s="340" customFormat="1" ht="15" customHeight="1" x14ac:dyDescent="0.25">
      <c r="A16" s="830" t="s">
        <v>541</v>
      </c>
      <c r="B16" s="271" t="s">
        <v>404</v>
      </c>
      <c r="C16" s="476">
        <v>59321</v>
      </c>
      <c r="D16" s="477">
        <v>28597</v>
      </c>
      <c r="E16" s="477">
        <v>30724</v>
      </c>
      <c r="F16" s="477">
        <v>33146</v>
      </c>
      <c r="G16" s="478">
        <v>17993</v>
      </c>
      <c r="H16" s="478">
        <v>15153</v>
      </c>
      <c r="I16" s="477">
        <v>19036</v>
      </c>
      <c r="J16" s="478">
        <v>8261</v>
      </c>
      <c r="K16" s="478">
        <v>10775</v>
      </c>
      <c r="L16" s="477">
        <v>5180</v>
      </c>
      <c r="M16" s="478">
        <v>2087</v>
      </c>
      <c r="N16" s="478">
        <v>3093</v>
      </c>
      <c r="O16" s="477">
        <v>1959</v>
      </c>
      <c r="P16" s="478">
        <v>256</v>
      </c>
      <c r="Q16" s="478">
        <v>1703</v>
      </c>
      <c r="R16" s="475"/>
      <c r="S16" s="475"/>
      <c r="U16" s="475"/>
      <c r="V16" s="475"/>
    </row>
    <row r="17" spans="1:24" s="340" customFormat="1" ht="15" customHeight="1" x14ac:dyDescent="0.25">
      <c r="A17" s="830"/>
      <c r="B17" s="271" t="s">
        <v>406</v>
      </c>
      <c r="C17" s="476">
        <v>32515</v>
      </c>
      <c r="D17" s="477">
        <v>16087</v>
      </c>
      <c r="E17" s="477">
        <v>16428</v>
      </c>
      <c r="F17" s="477">
        <v>18330</v>
      </c>
      <c r="G17" s="478">
        <v>9983</v>
      </c>
      <c r="H17" s="478">
        <v>8347</v>
      </c>
      <c r="I17" s="477">
        <v>10492</v>
      </c>
      <c r="J17" s="478">
        <v>4752</v>
      </c>
      <c r="K17" s="478">
        <v>5740</v>
      </c>
      <c r="L17" s="477">
        <v>2904</v>
      </c>
      <c r="M17" s="478">
        <v>1234</v>
      </c>
      <c r="N17" s="478">
        <v>1670</v>
      </c>
      <c r="O17" s="477">
        <v>789</v>
      </c>
      <c r="P17" s="478">
        <v>118</v>
      </c>
      <c r="Q17" s="478">
        <v>671</v>
      </c>
      <c r="R17" s="475"/>
      <c r="S17" s="475"/>
      <c r="U17" s="475"/>
      <c r="V17" s="475"/>
    </row>
    <row r="18" spans="1:24" s="340" customFormat="1" ht="15" customHeight="1" x14ac:dyDescent="0.25">
      <c r="A18" s="830"/>
      <c r="B18" s="271" t="s">
        <v>405</v>
      </c>
      <c r="C18" s="476">
        <v>26806</v>
      </c>
      <c r="D18" s="477">
        <v>12510</v>
      </c>
      <c r="E18" s="477">
        <v>14296</v>
      </c>
      <c r="F18" s="477">
        <v>14816</v>
      </c>
      <c r="G18" s="478">
        <v>8010</v>
      </c>
      <c r="H18" s="478">
        <v>6806</v>
      </c>
      <c r="I18" s="477">
        <v>8544</v>
      </c>
      <c r="J18" s="478">
        <v>3509</v>
      </c>
      <c r="K18" s="478">
        <v>5035</v>
      </c>
      <c r="L18" s="477">
        <v>2276</v>
      </c>
      <c r="M18" s="478">
        <v>853</v>
      </c>
      <c r="N18" s="478">
        <v>1423</v>
      </c>
      <c r="O18" s="477">
        <v>1170</v>
      </c>
      <c r="P18" s="478">
        <v>138</v>
      </c>
      <c r="Q18" s="478">
        <v>1032</v>
      </c>
      <c r="R18" s="475"/>
      <c r="S18" s="475"/>
      <c r="U18" s="475"/>
      <c r="V18" s="475"/>
    </row>
    <row r="19" spans="1:24" s="340" customFormat="1" ht="15" customHeight="1" x14ac:dyDescent="0.25">
      <c r="A19" s="830" t="s">
        <v>542</v>
      </c>
      <c r="B19" s="271" t="s">
        <v>404</v>
      </c>
      <c r="C19" s="476">
        <v>61044</v>
      </c>
      <c r="D19" s="477">
        <v>29410</v>
      </c>
      <c r="E19" s="477">
        <v>31634</v>
      </c>
      <c r="F19" s="477">
        <v>33953</v>
      </c>
      <c r="G19" s="478">
        <v>18455</v>
      </c>
      <c r="H19" s="478">
        <v>15498</v>
      </c>
      <c r="I19" s="477">
        <v>19511</v>
      </c>
      <c r="J19" s="478">
        <v>8497</v>
      </c>
      <c r="K19" s="478">
        <v>11014</v>
      </c>
      <c r="L19" s="477">
        <v>5491</v>
      </c>
      <c r="M19" s="478">
        <v>2185</v>
      </c>
      <c r="N19" s="478">
        <v>3306</v>
      </c>
      <c r="O19" s="477">
        <v>2089</v>
      </c>
      <c r="P19" s="478">
        <v>273</v>
      </c>
      <c r="Q19" s="478">
        <v>1816</v>
      </c>
      <c r="R19" s="475"/>
      <c r="S19" s="475"/>
      <c r="U19" s="475"/>
      <c r="V19" s="475"/>
    </row>
    <row r="20" spans="1:24" s="340" customFormat="1" ht="15" customHeight="1" x14ac:dyDescent="0.25">
      <c r="A20" s="830"/>
      <c r="B20" s="271" t="s">
        <v>406</v>
      </c>
      <c r="C20" s="476">
        <v>33539</v>
      </c>
      <c r="D20" s="477">
        <v>16574</v>
      </c>
      <c r="E20" s="477">
        <v>16965</v>
      </c>
      <c r="F20" s="477">
        <v>18774</v>
      </c>
      <c r="G20" s="478">
        <v>10248</v>
      </c>
      <c r="H20" s="478">
        <v>8526</v>
      </c>
      <c r="I20" s="477">
        <v>10810</v>
      </c>
      <c r="J20" s="478">
        <v>4898</v>
      </c>
      <c r="K20" s="478">
        <v>5912</v>
      </c>
      <c r="L20" s="477">
        <v>3104</v>
      </c>
      <c r="M20" s="478">
        <v>1300</v>
      </c>
      <c r="N20" s="478">
        <v>1804</v>
      </c>
      <c r="O20" s="477">
        <v>851</v>
      </c>
      <c r="P20" s="478">
        <v>128</v>
      </c>
      <c r="Q20" s="478">
        <v>723</v>
      </c>
      <c r="R20" s="475"/>
      <c r="S20" s="475"/>
      <c r="U20" s="475"/>
      <c r="V20" s="475"/>
    </row>
    <row r="21" spans="1:24" s="340" customFormat="1" ht="15" customHeight="1" x14ac:dyDescent="0.25">
      <c r="A21" s="830"/>
      <c r="B21" s="271" t="s">
        <v>405</v>
      </c>
      <c r="C21" s="476">
        <v>27505</v>
      </c>
      <c r="D21" s="477">
        <v>12836</v>
      </c>
      <c r="E21" s="477">
        <v>14669</v>
      </c>
      <c r="F21" s="477">
        <v>15179</v>
      </c>
      <c r="G21" s="478">
        <v>8207</v>
      </c>
      <c r="H21" s="478">
        <v>6972</v>
      </c>
      <c r="I21" s="477">
        <v>8701</v>
      </c>
      <c r="J21" s="478">
        <v>3599</v>
      </c>
      <c r="K21" s="478">
        <v>5102</v>
      </c>
      <c r="L21" s="477">
        <v>2387</v>
      </c>
      <c r="M21" s="478">
        <v>885</v>
      </c>
      <c r="N21" s="478">
        <v>1502</v>
      </c>
      <c r="O21" s="477">
        <v>1238</v>
      </c>
      <c r="P21" s="478">
        <v>145</v>
      </c>
      <c r="Q21" s="478">
        <v>1093</v>
      </c>
      <c r="R21" s="475"/>
      <c r="S21" s="475"/>
      <c r="U21" s="475"/>
      <c r="V21" s="475"/>
    </row>
    <row r="22" spans="1:24" s="340" customFormat="1" ht="15" customHeight="1" x14ac:dyDescent="0.25">
      <c r="A22" s="830" t="s">
        <v>543</v>
      </c>
      <c r="B22" s="271" t="s">
        <v>404</v>
      </c>
      <c r="C22" s="476">
        <v>62818</v>
      </c>
      <c r="D22" s="477">
        <v>30226</v>
      </c>
      <c r="E22" s="477">
        <v>32592</v>
      </c>
      <c r="F22" s="477">
        <v>34831</v>
      </c>
      <c r="G22" s="478">
        <v>18893</v>
      </c>
      <c r="H22" s="478">
        <v>15938</v>
      </c>
      <c r="I22" s="477">
        <v>20009</v>
      </c>
      <c r="J22" s="478">
        <v>8745</v>
      </c>
      <c r="K22" s="478">
        <v>11264</v>
      </c>
      <c r="L22" s="477">
        <v>5802</v>
      </c>
      <c r="M22" s="478">
        <v>2302</v>
      </c>
      <c r="N22" s="478">
        <v>3500</v>
      </c>
      <c r="O22" s="477">
        <v>2176</v>
      </c>
      <c r="P22" s="478">
        <v>286</v>
      </c>
      <c r="Q22" s="478">
        <v>1890</v>
      </c>
      <c r="R22" s="475"/>
      <c r="S22" s="475"/>
      <c r="U22" s="475"/>
      <c r="V22" s="475"/>
    </row>
    <row r="23" spans="1:24" s="340" customFormat="1" ht="15" customHeight="1" x14ac:dyDescent="0.25">
      <c r="A23" s="830"/>
      <c r="B23" s="271" t="s">
        <v>406</v>
      </c>
      <c r="C23" s="476">
        <v>34503</v>
      </c>
      <c r="D23" s="477">
        <v>17031</v>
      </c>
      <c r="E23" s="477">
        <v>17472</v>
      </c>
      <c r="F23" s="477">
        <v>19192</v>
      </c>
      <c r="G23" s="478">
        <v>10460</v>
      </c>
      <c r="H23" s="478">
        <v>8732</v>
      </c>
      <c r="I23" s="477">
        <v>11114</v>
      </c>
      <c r="J23" s="478">
        <v>5054</v>
      </c>
      <c r="K23" s="478">
        <v>6060</v>
      </c>
      <c r="L23" s="477">
        <v>3293</v>
      </c>
      <c r="M23" s="478">
        <v>1372</v>
      </c>
      <c r="N23" s="478">
        <v>1921</v>
      </c>
      <c r="O23" s="477">
        <v>904</v>
      </c>
      <c r="P23" s="478">
        <v>145</v>
      </c>
      <c r="Q23" s="478">
        <v>759</v>
      </c>
      <c r="R23" s="475"/>
      <c r="S23" s="475"/>
      <c r="U23" s="475"/>
      <c r="V23" s="475"/>
    </row>
    <row r="24" spans="1:24" s="340" customFormat="1" ht="15" customHeight="1" x14ac:dyDescent="0.25">
      <c r="A24" s="830"/>
      <c r="B24" s="271" t="s">
        <v>405</v>
      </c>
      <c r="C24" s="476">
        <v>28315</v>
      </c>
      <c r="D24" s="477">
        <v>13195</v>
      </c>
      <c r="E24" s="477">
        <v>15120</v>
      </c>
      <c r="F24" s="477">
        <v>15639</v>
      </c>
      <c r="G24" s="478">
        <v>8433</v>
      </c>
      <c r="H24" s="478">
        <v>7206</v>
      </c>
      <c r="I24" s="477">
        <v>8895</v>
      </c>
      <c r="J24" s="478">
        <v>3691</v>
      </c>
      <c r="K24" s="478">
        <v>5204</v>
      </c>
      <c r="L24" s="477">
        <v>2509</v>
      </c>
      <c r="M24" s="478">
        <v>930</v>
      </c>
      <c r="N24" s="478">
        <v>1579</v>
      </c>
      <c r="O24" s="477">
        <v>1272</v>
      </c>
      <c r="P24" s="478">
        <v>141</v>
      </c>
      <c r="Q24" s="478">
        <v>1131</v>
      </c>
      <c r="R24" s="475"/>
      <c r="S24" s="475"/>
      <c r="U24" s="475"/>
      <c r="V24" s="475"/>
    </row>
    <row r="25" spans="1:24" s="340" customFormat="1" ht="15" customHeight="1" x14ac:dyDescent="0.25">
      <c r="A25" s="830" t="s">
        <v>544</v>
      </c>
      <c r="B25" s="271" t="s">
        <v>404</v>
      </c>
      <c r="C25" s="476">
        <v>64212</v>
      </c>
      <c r="D25" s="477">
        <v>30886</v>
      </c>
      <c r="E25" s="477">
        <v>33326</v>
      </c>
      <c r="F25" s="477">
        <v>35400</v>
      </c>
      <c r="G25" s="478">
        <v>19214</v>
      </c>
      <c r="H25" s="478">
        <v>16186</v>
      </c>
      <c r="I25" s="477">
        <v>20497</v>
      </c>
      <c r="J25" s="478">
        <v>8978</v>
      </c>
      <c r="K25" s="478">
        <v>11519</v>
      </c>
      <c r="L25" s="477">
        <v>6048</v>
      </c>
      <c r="M25" s="478">
        <v>2400</v>
      </c>
      <c r="N25" s="478">
        <v>3648</v>
      </c>
      <c r="O25" s="477">
        <v>2267</v>
      </c>
      <c r="P25" s="478">
        <v>294</v>
      </c>
      <c r="Q25" s="478">
        <v>1973</v>
      </c>
      <c r="R25" s="475"/>
      <c r="S25" s="475"/>
      <c r="U25" s="475"/>
      <c r="V25" s="475"/>
    </row>
    <row r="26" spans="1:24" s="340" customFormat="1" ht="15" customHeight="1" x14ac:dyDescent="0.25">
      <c r="A26" s="830"/>
      <c r="B26" s="271" t="s">
        <v>406</v>
      </c>
      <c r="C26" s="476">
        <v>35319</v>
      </c>
      <c r="D26" s="477">
        <v>17421</v>
      </c>
      <c r="E26" s="477">
        <v>17898</v>
      </c>
      <c r="F26" s="477">
        <v>19523</v>
      </c>
      <c r="G26" s="478">
        <v>10662</v>
      </c>
      <c r="H26" s="478">
        <v>8861</v>
      </c>
      <c r="I26" s="477">
        <v>11423</v>
      </c>
      <c r="J26" s="478">
        <v>5204</v>
      </c>
      <c r="K26" s="478">
        <v>6219</v>
      </c>
      <c r="L26" s="477">
        <v>3431</v>
      </c>
      <c r="M26" s="478">
        <v>1412</v>
      </c>
      <c r="N26" s="478">
        <v>2019</v>
      </c>
      <c r="O26" s="477">
        <v>942</v>
      </c>
      <c r="P26" s="478">
        <v>143</v>
      </c>
      <c r="Q26" s="478">
        <v>799</v>
      </c>
      <c r="R26" s="475"/>
      <c r="S26" s="475"/>
      <c r="U26" s="475"/>
      <c r="V26" s="475"/>
    </row>
    <row r="27" spans="1:24" s="340" customFormat="1" ht="15" customHeight="1" x14ac:dyDescent="0.25">
      <c r="A27" s="830"/>
      <c r="B27" s="271" t="s">
        <v>405</v>
      </c>
      <c r="C27" s="476">
        <v>28893</v>
      </c>
      <c r="D27" s="477">
        <v>13465</v>
      </c>
      <c r="E27" s="477">
        <v>15428</v>
      </c>
      <c r="F27" s="477">
        <v>15877</v>
      </c>
      <c r="G27" s="478">
        <v>8552</v>
      </c>
      <c r="H27" s="478">
        <v>7325</v>
      </c>
      <c r="I27" s="477">
        <v>9074</v>
      </c>
      <c r="J27" s="478">
        <v>3774</v>
      </c>
      <c r="K27" s="478">
        <v>5300</v>
      </c>
      <c r="L27" s="477">
        <v>2617</v>
      </c>
      <c r="M27" s="478">
        <v>988</v>
      </c>
      <c r="N27" s="478">
        <v>1629</v>
      </c>
      <c r="O27" s="477">
        <v>1325</v>
      </c>
      <c r="P27" s="478">
        <v>151</v>
      </c>
      <c r="Q27" s="478">
        <v>1174</v>
      </c>
      <c r="R27" s="475"/>
      <c r="S27" s="475"/>
      <c r="U27" s="475"/>
      <c r="V27" s="475"/>
    </row>
    <row r="28" spans="1:24" s="340" customFormat="1" ht="15" customHeight="1" x14ac:dyDescent="0.25">
      <c r="A28" s="830" t="s">
        <v>545</v>
      </c>
      <c r="B28" s="271" t="s">
        <v>404</v>
      </c>
      <c r="C28" s="476">
        <v>65440</v>
      </c>
      <c r="D28" s="477">
        <v>31457</v>
      </c>
      <c r="E28" s="477">
        <v>33983</v>
      </c>
      <c r="F28" s="477">
        <v>36038</v>
      </c>
      <c r="G28" s="477">
        <v>19519</v>
      </c>
      <c r="H28" s="477">
        <v>16519</v>
      </c>
      <c r="I28" s="477">
        <v>20761</v>
      </c>
      <c r="J28" s="477">
        <v>9125</v>
      </c>
      <c r="K28" s="477">
        <v>11636</v>
      </c>
      <c r="L28" s="477">
        <v>6270</v>
      </c>
      <c r="M28" s="477">
        <v>2507</v>
      </c>
      <c r="N28" s="477">
        <v>3763</v>
      </c>
      <c r="O28" s="477">
        <v>2371</v>
      </c>
      <c r="P28" s="477">
        <v>306</v>
      </c>
      <c r="Q28" s="477">
        <v>2065</v>
      </c>
      <c r="R28" s="475"/>
      <c r="S28" s="475"/>
      <c r="U28" s="475"/>
      <c r="V28" s="475"/>
    </row>
    <row r="29" spans="1:24" s="340" customFormat="1" ht="15" customHeight="1" x14ac:dyDescent="0.25">
      <c r="A29" s="830"/>
      <c r="B29" s="271" t="s">
        <v>406</v>
      </c>
      <c r="C29" s="476">
        <v>35987</v>
      </c>
      <c r="D29" s="477">
        <v>17726</v>
      </c>
      <c r="E29" s="477">
        <v>18261</v>
      </c>
      <c r="F29" s="477">
        <v>19825</v>
      </c>
      <c r="G29" s="477">
        <v>10802</v>
      </c>
      <c r="H29" s="477">
        <v>9023</v>
      </c>
      <c r="I29" s="477">
        <v>11581</v>
      </c>
      <c r="J29" s="477">
        <v>5279</v>
      </c>
      <c r="K29" s="477">
        <v>6302</v>
      </c>
      <c r="L29" s="477">
        <v>3575</v>
      </c>
      <c r="M29" s="477">
        <v>1487</v>
      </c>
      <c r="N29" s="477">
        <v>2088</v>
      </c>
      <c r="O29" s="477">
        <v>1006</v>
      </c>
      <c r="P29" s="477">
        <v>158</v>
      </c>
      <c r="Q29" s="477">
        <v>848</v>
      </c>
      <c r="R29" s="475"/>
      <c r="S29" s="475"/>
      <c r="U29" s="475"/>
      <c r="V29" s="475"/>
    </row>
    <row r="30" spans="1:24" s="340" customFormat="1" ht="15" customHeight="1" x14ac:dyDescent="0.25">
      <c r="A30" s="830"/>
      <c r="B30" s="271" t="s">
        <v>405</v>
      </c>
      <c r="C30" s="476">
        <v>29453</v>
      </c>
      <c r="D30" s="477">
        <v>13731</v>
      </c>
      <c r="E30" s="477">
        <v>15722</v>
      </c>
      <c r="F30" s="477">
        <v>16213</v>
      </c>
      <c r="G30" s="477">
        <v>8717</v>
      </c>
      <c r="H30" s="477">
        <v>7496</v>
      </c>
      <c r="I30" s="477">
        <v>9180</v>
      </c>
      <c r="J30" s="477">
        <v>3846</v>
      </c>
      <c r="K30" s="477">
        <v>5334</v>
      </c>
      <c r="L30" s="477">
        <v>2695</v>
      </c>
      <c r="M30" s="477">
        <v>1020</v>
      </c>
      <c r="N30" s="477">
        <v>1675</v>
      </c>
      <c r="O30" s="477">
        <v>1365</v>
      </c>
      <c r="P30" s="477">
        <v>148</v>
      </c>
      <c r="Q30" s="477">
        <v>1217</v>
      </c>
      <c r="R30" s="475"/>
      <c r="S30" s="475"/>
      <c r="U30" s="475"/>
      <c r="V30" s="475"/>
    </row>
    <row r="31" spans="1:24" s="479" customFormat="1" ht="15" customHeight="1" x14ac:dyDescent="0.25">
      <c r="A31" s="830" t="s">
        <v>518</v>
      </c>
      <c r="B31" s="271" t="s">
        <v>404</v>
      </c>
      <c r="C31" s="476">
        <f>SUM(C34,C37,'2-12 續'!C7,'2-12 續'!C10,'2-12 續'!C13,'2-12 續'!C16,'2-12 續'!C19,'2-12 續'!C22,'2-12 續'!C25,'2-12 續'!C28,'2-12 續'!C31,'2-12 續'!C34,'2-12 續'!C37)</f>
        <v>67748</v>
      </c>
      <c r="D31" s="477">
        <f>SUM(D34,D37,'2-12 續'!D7,'2-12 續'!D10,'2-12 續'!D13,'2-12 續'!D16,'2-12 續'!D19,'2-12 續'!D22,'2-12 續'!D25,'2-12 續'!D28,'2-12 續'!D31,'2-12 續'!D34,'2-12 續'!D37)</f>
        <v>32490</v>
      </c>
      <c r="E31" s="477">
        <f>SUM(E34,E37,'2-12 續'!E7,'2-12 續'!E10,'2-12 續'!E13,'2-12 續'!E16,'2-12 續'!E19,'2-12 續'!E22,'2-12 續'!E25,'2-12 續'!E28,'2-12 續'!E31,'2-12 續'!E34,'2-12 續'!E37)</f>
        <v>35258</v>
      </c>
      <c r="F31" s="477">
        <f>SUM(F34,F37,'2-12 續'!F7,'2-12 續'!F10,'2-12 續'!F13,'2-12 續'!F16,'2-12 續'!F19,'2-12 續'!F22,'2-12 續'!F25,'2-12 續'!F28,'2-12 續'!F31,'2-12 續'!F34,'2-12 續'!F37)</f>
        <v>37056</v>
      </c>
      <c r="G31" s="477">
        <f>SUM(G34,G37,'2-12 續'!G7,'2-12 續'!G10,'2-12 續'!G13,'2-12 續'!G16,'2-12 續'!G19,'2-12 續'!G22,'2-12 續'!G25,'2-12 續'!G28,'2-12 續'!G31,'2-12 續'!G34,'2-12 續'!G37)</f>
        <v>19977</v>
      </c>
      <c r="H31" s="477">
        <f>SUM(H34,H37,'2-12 續'!H7,'2-12 續'!H10,'2-12 續'!H13,'2-12 續'!H16,'2-12 續'!H19,'2-12 續'!H22,'2-12 續'!H25,'2-12 續'!H28,'2-12 續'!H31,'2-12 續'!H34,'2-12 續'!H37)</f>
        <v>17079</v>
      </c>
      <c r="I31" s="477">
        <f>SUM(I34,I37,'2-12 續'!I7,'2-12 續'!I10,'2-12 續'!I13,'2-12 續'!I16,'2-12 續'!I19,'2-12 續'!I22,'2-12 續'!I25,'2-12 續'!I28,'2-12 續'!I31,'2-12 續'!I34,'2-12 續'!I37)</f>
        <v>21673</v>
      </c>
      <c r="J31" s="477">
        <f>SUM(J34,J37,'2-12 續'!J7,'2-12 續'!J10,'2-12 續'!J13,'2-12 續'!J16,'2-12 續'!J19,'2-12 續'!J22,'2-12 續'!J25,'2-12 續'!J28,'2-12 續'!J31,'2-12 續'!J34,'2-12 續'!J37)</f>
        <v>9558</v>
      </c>
      <c r="K31" s="477">
        <f>SUM(K34,K37,'2-12 續'!K7,'2-12 續'!K10,'2-12 續'!K13,'2-12 續'!K16,'2-12 續'!K19,'2-12 續'!K22,'2-12 續'!K25,'2-12 續'!K28,'2-12 續'!K31,'2-12 續'!K34,'2-12 續'!K37)</f>
        <v>12115</v>
      </c>
      <c r="L31" s="477">
        <f>SUM(L34,L37,'2-12 續'!L7,'2-12 續'!L10,'2-12 續'!L13,'2-12 續'!L16,'2-12 續'!L19,'2-12 續'!L22,'2-12 續'!L25,'2-12 續'!L28,'2-12 續'!L31,'2-12 續'!L34,'2-12 續'!L37)</f>
        <v>6581</v>
      </c>
      <c r="M31" s="477">
        <f>SUM(M34,M37,'2-12 續'!M7,'2-12 續'!M10,'2-12 續'!M13,'2-12 續'!M16,'2-12 續'!M19,'2-12 續'!M22,'2-12 續'!M25,'2-12 續'!M28,'2-12 續'!M31,'2-12 續'!M34,'2-12 續'!M37)</f>
        <v>2643</v>
      </c>
      <c r="N31" s="477">
        <f>SUM(N34,N37,'2-12 續'!N7,'2-12 續'!N10,'2-12 續'!N13,'2-12 續'!N16,'2-12 續'!N19,'2-12 續'!N22,'2-12 續'!N25,'2-12 續'!N28,'2-12 續'!N31,'2-12 續'!N34,'2-12 續'!N37)</f>
        <v>3938</v>
      </c>
      <c r="O31" s="477">
        <f>SUM(O34,O37,'2-12 續'!O7,'2-12 續'!O10,'2-12 續'!O13,'2-12 續'!O16,'2-12 續'!O19,'2-12 續'!O22,'2-12 續'!O25,'2-12 續'!O28,'2-12 續'!O31,'2-12 續'!O34,'2-12 續'!O37)</f>
        <v>2438</v>
      </c>
      <c r="P31" s="477">
        <f>SUM(P34,P37,'2-12 續'!P7,'2-12 續'!P10,'2-12 續'!P13,'2-12 續'!P16,'2-12 續'!P19,'2-12 續'!P22,'2-12 續'!P25,'2-12 續'!P28,'2-12 續'!P31,'2-12 續'!P34,'2-12 續'!P37)</f>
        <v>312</v>
      </c>
      <c r="Q31" s="477">
        <f>SUM(Q34,Q37,'2-12 續'!Q7,'2-12 續'!Q10,'2-12 續'!Q13,'2-12 續'!Q16,'2-12 續'!Q19,'2-12 續'!Q22,'2-12 續'!Q25,'2-12 續'!Q28,'2-12 續'!Q31,'2-12 續'!Q34,'2-12 續'!Q37)</f>
        <v>2126</v>
      </c>
      <c r="R31" s="475"/>
      <c r="S31" s="475"/>
      <c r="T31" s="340"/>
      <c r="U31" s="475"/>
      <c r="V31" s="475"/>
      <c r="W31" s="340"/>
      <c r="X31" s="340"/>
    </row>
    <row r="32" spans="1:24" s="480" customFormat="1" ht="15" customHeight="1" x14ac:dyDescent="0.25">
      <c r="A32" s="830"/>
      <c r="B32" s="271" t="s">
        <v>406</v>
      </c>
      <c r="C32" s="476">
        <f>SUM(C35,C38,'2-12 續'!C8,'2-12 續'!C11,'2-12 續'!C14,'2-12 續'!C17,'2-12 續'!C20,'2-12 續'!C23,'2-12 續'!C26,'2-12 續'!C29,'2-12 續'!C32,'2-12 續'!C35,'2-12 續'!C38)</f>
        <v>37384</v>
      </c>
      <c r="D32" s="477">
        <f>SUM(D35,D38,'2-12 續'!D8,'2-12 續'!D11,'2-12 續'!D14,'2-12 續'!D17,'2-12 續'!D20,'2-12 續'!D23,'2-12 續'!D26,'2-12 續'!D29,'2-12 續'!D32,'2-12 續'!D35,'2-12 續'!D38)</f>
        <v>18390</v>
      </c>
      <c r="E32" s="477">
        <f>SUM(E35,E38,'2-12 續'!E8,'2-12 續'!E11,'2-12 續'!E14,'2-12 續'!E17,'2-12 續'!E20,'2-12 續'!E23,'2-12 續'!E26,'2-12 續'!E29,'2-12 續'!E32,'2-12 續'!E35,'2-12 續'!E38)</f>
        <v>18994</v>
      </c>
      <c r="F32" s="477">
        <f>SUM(F35,F38,'2-12 續'!F8,'2-12 續'!F11,'2-12 續'!F14,'2-12 續'!F17,'2-12 續'!F20,'2-12 續'!F23,'2-12 續'!F26,'2-12 續'!F29,'2-12 續'!F32,'2-12 續'!F35,'2-12 續'!F38)</f>
        <v>20426</v>
      </c>
      <c r="G32" s="477">
        <f>SUM(G35,G38,'2-12 續'!G8,'2-12 續'!G11,'2-12 續'!G14,'2-12 續'!G17,'2-12 續'!G20,'2-12 續'!G23,'2-12 續'!G26,'2-12 續'!G29,'2-12 續'!G32,'2-12 續'!G35,'2-12 續'!G38)</f>
        <v>11108</v>
      </c>
      <c r="H32" s="477">
        <f>SUM(H35,H38,'2-12 續'!H8,'2-12 續'!H11,'2-12 續'!H14,'2-12 續'!H17,'2-12 續'!H20,'2-12 續'!H23,'2-12 續'!H26,'2-12 續'!H29,'2-12 續'!H32,'2-12 續'!H35,'2-12 續'!H38)</f>
        <v>9318</v>
      </c>
      <c r="I32" s="477">
        <f>SUM(I35,I38,'2-12 續'!I8,'2-12 續'!I11,'2-12 續'!I14,'2-12 續'!I17,'2-12 續'!I20,'2-12 續'!I23,'2-12 續'!I26,'2-12 續'!I29,'2-12 續'!I32,'2-12 續'!I35,'2-12 續'!I38)</f>
        <v>12107</v>
      </c>
      <c r="J32" s="477">
        <f>SUM(J35,J38,'2-12 續'!J8,'2-12 續'!J11,'2-12 續'!J14,'2-12 續'!J17,'2-12 續'!J20,'2-12 續'!J23,'2-12 續'!J26,'2-12 續'!J29,'2-12 續'!J32,'2-12 續'!J35,'2-12 續'!J38)</f>
        <v>5535</v>
      </c>
      <c r="K32" s="477">
        <f>SUM(K35,K38,'2-12 續'!K8,'2-12 續'!K11,'2-12 續'!K14,'2-12 續'!K17,'2-12 續'!K20,'2-12 續'!K23,'2-12 續'!K26,'2-12 續'!K29,'2-12 續'!K32,'2-12 續'!K35,'2-12 續'!K38)</f>
        <v>6572</v>
      </c>
      <c r="L32" s="477">
        <f>SUM(L35,L38,'2-12 續'!L8,'2-12 續'!L11,'2-12 續'!L14,'2-12 續'!L17,'2-12 續'!L20,'2-12 續'!L23,'2-12 續'!L26,'2-12 續'!L29,'2-12 續'!L32,'2-12 續'!L35,'2-12 續'!L38)</f>
        <v>3798</v>
      </c>
      <c r="M32" s="477">
        <f>SUM(M35,M38,'2-12 續'!M8,'2-12 續'!M11,'2-12 續'!M14,'2-12 續'!M17,'2-12 續'!M20,'2-12 續'!M23,'2-12 續'!M26,'2-12 續'!M29,'2-12 續'!M32,'2-12 續'!M35,'2-12 續'!M38)</f>
        <v>1583</v>
      </c>
      <c r="N32" s="477">
        <f>SUM(N35,N38,'2-12 續'!N8,'2-12 續'!N11,'2-12 續'!N14,'2-12 續'!N17,'2-12 續'!N20,'2-12 續'!N23,'2-12 續'!N26,'2-12 續'!N29,'2-12 續'!N32,'2-12 續'!N35,'2-12 續'!N38)</f>
        <v>2215</v>
      </c>
      <c r="O32" s="477">
        <f>SUM(O35,O38,'2-12 續'!O8,'2-12 續'!O11,'2-12 續'!O14,'2-12 續'!O17,'2-12 續'!O20,'2-12 續'!O23,'2-12 續'!O26,'2-12 續'!O29,'2-12 續'!O32,'2-12 續'!O35,'2-12 續'!O38)</f>
        <v>1053</v>
      </c>
      <c r="P32" s="477">
        <f>SUM(P35,P38,'2-12 續'!P8,'2-12 續'!P11,'2-12 續'!P14,'2-12 續'!P17,'2-12 續'!P20,'2-12 續'!P23,'2-12 續'!P26,'2-12 續'!P29,'2-12 續'!P32,'2-12 續'!P35,'2-12 續'!P38)</f>
        <v>164</v>
      </c>
      <c r="Q32" s="477">
        <f>SUM(Q35,Q38,'2-12 續'!Q8,'2-12 續'!Q11,'2-12 續'!Q14,'2-12 續'!Q17,'2-12 續'!Q20,'2-12 續'!Q23,'2-12 續'!Q26,'2-12 續'!Q29,'2-12 續'!Q32,'2-12 續'!Q35,'2-12 續'!Q38)</f>
        <v>889</v>
      </c>
      <c r="R32" s="475"/>
      <c r="S32" s="475"/>
      <c r="T32" s="340"/>
      <c r="U32" s="475"/>
      <c r="V32" s="475"/>
      <c r="W32" s="340"/>
      <c r="X32" s="340"/>
    </row>
    <row r="33" spans="1:24" s="480" customFormat="1" ht="15" customHeight="1" x14ac:dyDescent="0.25">
      <c r="A33" s="830"/>
      <c r="B33" s="271" t="s">
        <v>405</v>
      </c>
      <c r="C33" s="476">
        <f>SUM(C36,C39,'2-12 續'!C9,'2-12 續'!C12,'2-12 續'!C15,'2-12 續'!C18,'2-12 續'!C21,'2-12 續'!C24,'2-12 續'!C27,'2-12 續'!C30,'2-12 續'!C33,'2-12 續'!C36,'2-12 續'!C39)</f>
        <v>30364</v>
      </c>
      <c r="D33" s="477">
        <f>SUM(D36,D39,'2-12 續'!D9,'2-12 續'!D12,'2-12 續'!D15,'2-12 續'!D18,'2-12 續'!D21,'2-12 續'!D24,'2-12 續'!D27,'2-12 續'!D30,'2-12 續'!D33,'2-12 續'!D36,'2-12 續'!D39)</f>
        <v>14100</v>
      </c>
      <c r="E33" s="477">
        <f>SUM(E36,E39,'2-12 續'!E9,'2-12 續'!E12,'2-12 續'!E15,'2-12 續'!E18,'2-12 續'!E21,'2-12 續'!E24,'2-12 續'!E27,'2-12 續'!E30,'2-12 續'!E33,'2-12 續'!E36,'2-12 續'!E39)</f>
        <v>16264</v>
      </c>
      <c r="F33" s="477">
        <f>SUM(F36,F39,'2-12 續'!F9,'2-12 續'!F12,'2-12 續'!F15,'2-12 續'!F18,'2-12 續'!F21,'2-12 續'!F24,'2-12 續'!F27,'2-12 續'!F30,'2-12 續'!F33,'2-12 續'!F36,'2-12 續'!F39)</f>
        <v>16630</v>
      </c>
      <c r="G33" s="477">
        <f>SUM(G36,G39,'2-12 續'!G9,'2-12 續'!G12,'2-12 續'!G15,'2-12 續'!G18,'2-12 續'!G21,'2-12 續'!G24,'2-12 續'!G27,'2-12 續'!G30,'2-12 續'!G33,'2-12 續'!G36,'2-12 續'!G39)</f>
        <v>8869</v>
      </c>
      <c r="H33" s="477">
        <f>SUM(H36,H39,'2-12 續'!H9,'2-12 續'!H12,'2-12 續'!H15,'2-12 續'!H18,'2-12 續'!H21,'2-12 續'!H24,'2-12 續'!H27,'2-12 續'!H30,'2-12 續'!H33,'2-12 續'!H36,'2-12 續'!H39)</f>
        <v>7761</v>
      </c>
      <c r="I33" s="477">
        <f>SUM(I36,I39,'2-12 續'!I9,'2-12 續'!I12,'2-12 續'!I15,'2-12 續'!I18,'2-12 續'!I21,'2-12 續'!I24,'2-12 續'!I27,'2-12 續'!I30,'2-12 續'!I33,'2-12 續'!I36,'2-12 續'!I39)</f>
        <v>9566</v>
      </c>
      <c r="J33" s="477">
        <f>SUM(J36,J39,'2-12 續'!J9,'2-12 續'!J12,'2-12 續'!J15,'2-12 續'!J18,'2-12 續'!J21,'2-12 續'!J24,'2-12 續'!J27,'2-12 續'!J30,'2-12 續'!J33,'2-12 續'!J36,'2-12 續'!J39)</f>
        <v>4023</v>
      </c>
      <c r="K33" s="477">
        <f>SUM(K36,K39,'2-12 續'!K9,'2-12 續'!K12,'2-12 續'!K15,'2-12 續'!K18,'2-12 續'!K21,'2-12 續'!K24,'2-12 續'!K27,'2-12 續'!K30,'2-12 續'!K33,'2-12 續'!K36,'2-12 續'!K39)</f>
        <v>5543</v>
      </c>
      <c r="L33" s="477">
        <f>SUM(L36,L39,'2-12 續'!L9,'2-12 續'!L12,'2-12 續'!L15,'2-12 續'!L18,'2-12 續'!L21,'2-12 續'!L24,'2-12 續'!L27,'2-12 續'!L30,'2-12 續'!L33,'2-12 續'!L36,'2-12 續'!L39)</f>
        <v>2783</v>
      </c>
      <c r="M33" s="477">
        <f>SUM(M36,M39,'2-12 續'!M9,'2-12 續'!M12,'2-12 續'!M15,'2-12 續'!M18,'2-12 續'!M21,'2-12 續'!M24,'2-12 續'!M27,'2-12 續'!M30,'2-12 續'!M33,'2-12 續'!M36,'2-12 續'!M39)</f>
        <v>1060</v>
      </c>
      <c r="N33" s="477">
        <f>SUM(N36,N39,'2-12 續'!N9,'2-12 續'!N12,'2-12 續'!N15,'2-12 續'!N18,'2-12 續'!N21,'2-12 續'!N24,'2-12 續'!N27,'2-12 續'!N30,'2-12 續'!N33,'2-12 續'!N36,'2-12 續'!N39)</f>
        <v>1723</v>
      </c>
      <c r="O33" s="477">
        <f>SUM(O36,O39,'2-12 續'!O9,'2-12 續'!O12,'2-12 續'!O15,'2-12 續'!O18,'2-12 續'!O21,'2-12 續'!O24,'2-12 續'!O27,'2-12 續'!O30,'2-12 續'!O33,'2-12 續'!O36,'2-12 續'!O39)</f>
        <v>1385</v>
      </c>
      <c r="P33" s="477">
        <f>SUM(P36,P39,'2-12 續'!P9,'2-12 續'!P12,'2-12 續'!P15,'2-12 續'!P18,'2-12 續'!P21,'2-12 續'!P24,'2-12 續'!P27,'2-12 續'!P30,'2-12 續'!P33,'2-12 續'!P36,'2-12 續'!P39)</f>
        <v>148</v>
      </c>
      <c r="Q33" s="477">
        <f>SUM(Q36,Q39,'2-12 續'!Q9,'2-12 續'!Q12,'2-12 續'!Q15,'2-12 續'!Q18,'2-12 續'!Q21,'2-12 續'!Q24,'2-12 續'!Q27,'2-12 續'!Q30,'2-12 續'!Q33,'2-12 續'!Q36,'2-12 續'!Q39)</f>
        <v>1237</v>
      </c>
      <c r="R33" s="475"/>
      <c r="S33" s="475"/>
      <c r="T33" s="340"/>
      <c r="U33" s="475"/>
      <c r="V33" s="475"/>
      <c r="W33" s="340"/>
      <c r="X33" s="340"/>
    </row>
    <row r="34" spans="1:24" s="363" customFormat="1" ht="15" customHeight="1" x14ac:dyDescent="0.25">
      <c r="A34" s="715" t="s">
        <v>519</v>
      </c>
      <c r="B34" s="271" t="s">
        <v>404</v>
      </c>
      <c r="C34" s="476">
        <f t="shared" ref="C34:E39" si="0">SUM(F34,I34,L34,O34)</f>
        <v>7069</v>
      </c>
      <c r="D34" s="477">
        <f t="shared" si="0"/>
        <v>3212</v>
      </c>
      <c r="E34" s="477">
        <f t="shared" si="0"/>
        <v>3857</v>
      </c>
      <c r="F34" s="477">
        <f t="shared" ref="F34:Q34" si="1">SUM(F35:F36)</f>
        <v>3982</v>
      </c>
      <c r="G34" s="477">
        <f t="shared" si="1"/>
        <v>2068</v>
      </c>
      <c r="H34" s="477">
        <f t="shared" si="1"/>
        <v>1914</v>
      </c>
      <c r="I34" s="477">
        <f t="shared" si="1"/>
        <v>2235</v>
      </c>
      <c r="J34" s="477">
        <f t="shared" si="1"/>
        <v>904</v>
      </c>
      <c r="K34" s="477">
        <f t="shared" si="1"/>
        <v>1331</v>
      </c>
      <c r="L34" s="477">
        <f t="shared" si="1"/>
        <v>675</v>
      </c>
      <c r="M34" s="477">
        <f t="shared" si="1"/>
        <v>227</v>
      </c>
      <c r="N34" s="477">
        <f t="shared" si="1"/>
        <v>448</v>
      </c>
      <c r="O34" s="477">
        <f t="shared" si="1"/>
        <v>177</v>
      </c>
      <c r="P34" s="477">
        <f t="shared" si="1"/>
        <v>13</v>
      </c>
      <c r="Q34" s="477">
        <f t="shared" si="1"/>
        <v>164</v>
      </c>
      <c r="R34" s="475"/>
      <c r="S34" s="475"/>
      <c r="T34" s="340"/>
      <c r="U34" s="475"/>
      <c r="V34" s="475"/>
      <c r="W34" s="340"/>
      <c r="X34" s="340"/>
    </row>
    <row r="35" spans="1:24" s="340" customFormat="1" ht="15" customHeight="1" x14ac:dyDescent="0.25">
      <c r="A35" s="715"/>
      <c r="B35" s="271" t="s">
        <v>406</v>
      </c>
      <c r="C35" s="476">
        <f t="shared" si="0"/>
        <v>4680</v>
      </c>
      <c r="D35" s="477">
        <f t="shared" si="0"/>
        <v>2200</v>
      </c>
      <c r="E35" s="477">
        <f t="shared" si="0"/>
        <v>2480</v>
      </c>
      <c r="F35" s="477">
        <f>SUM(G35:H35)</f>
        <v>2621</v>
      </c>
      <c r="G35" s="477">
        <v>1367</v>
      </c>
      <c r="H35" s="477">
        <v>1254</v>
      </c>
      <c r="I35" s="477">
        <f>SUM(J35:K35)</f>
        <v>1492</v>
      </c>
      <c r="J35" s="477">
        <v>656</v>
      </c>
      <c r="K35" s="477">
        <v>836</v>
      </c>
      <c r="L35" s="477">
        <f>SUM(M35:N35)</f>
        <v>459</v>
      </c>
      <c r="M35" s="477">
        <v>165</v>
      </c>
      <c r="N35" s="477">
        <v>294</v>
      </c>
      <c r="O35" s="477">
        <f>SUM(P35:Q35)</f>
        <v>108</v>
      </c>
      <c r="P35" s="477">
        <v>12</v>
      </c>
      <c r="Q35" s="477">
        <v>96</v>
      </c>
      <c r="R35" s="475"/>
      <c r="S35" s="475"/>
      <c r="U35" s="475"/>
      <c r="V35" s="475"/>
    </row>
    <row r="36" spans="1:24" s="340" customFormat="1" ht="15" customHeight="1" x14ac:dyDescent="0.25">
      <c r="A36" s="715"/>
      <c r="B36" s="271" t="s">
        <v>405</v>
      </c>
      <c r="C36" s="476">
        <f t="shared" si="0"/>
        <v>2389</v>
      </c>
      <c r="D36" s="477">
        <f t="shared" si="0"/>
        <v>1012</v>
      </c>
      <c r="E36" s="477">
        <f t="shared" si="0"/>
        <v>1377</v>
      </c>
      <c r="F36" s="477">
        <f>SUM(G36:H36)</f>
        <v>1361</v>
      </c>
      <c r="G36" s="477">
        <v>701</v>
      </c>
      <c r="H36" s="477">
        <v>660</v>
      </c>
      <c r="I36" s="477">
        <f>SUM(J36:K36)</f>
        <v>743</v>
      </c>
      <c r="J36" s="477">
        <v>248</v>
      </c>
      <c r="K36" s="477">
        <v>495</v>
      </c>
      <c r="L36" s="477">
        <f>SUM(M36:N36)</f>
        <v>216</v>
      </c>
      <c r="M36" s="477">
        <v>62</v>
      </c>
      <c r="N36" s="477">
        <v>154</v>
      </c>
      <c r="O36" s="477">
        <f>SUM(P36:Q36)</f>
        <v>69</v>
      </c>
      <c r="P36" s="477">
        <v>1</v>
      </c>
      <c r="Q36" s="477">
        <v>68</v>
      </c>
      <c r="R36" s="475"/>
      <c r="S36" s="475"/>
      <c r="U36" s="475"/>
      <c r="V36" s="475"/>
    </row>
    <row r="37" spans="1:24" s="363" customFormat="1" ht="15" customHeight="1" x14ac:dyDescent="0.25">
      <c r="A37" s="715" t="s">
        <v>520</v>
      </c>
      <c r="B37" s="271" t="s">
        <v>404</v>
      </c>
      <c r="C37" s="476">
        <f t="shared" si="0"/>
        <v>8151</v>
      </c>
      <c r="D37" s="477">
        <f t="shared" si="0"/>
        <v>3617</v>
      </c>
      <c r="E37" s="477">
        <f t="shared" si="0"/>
        <v>4534</v>
      </c>
      <c r="F37" s="477">
        <f t="shared" ref="F37:Q37" si="2">SUM(F38:F39)</f>
        <v>4511</v>
      </c>
      <c r="G37" s="477">
        <f t="shared" si="2"/>
        <v>2368</v>
      </c>
      <c r="H37" s="477">
        <f t="shared" si="2"/>
        <v>2143</v>
      </c>
      <c r="I37" s="477">
        <f t="shared" si="2"/>
        <v>2462</v>
      </c>
      <c r="J37" s="477">
        <f t="shared" si="2"/>
        <v>938</v>
      </c>
      <c r="K37" s="477">
        <f t="shared" si="2"/>
        <v>1524</v>
      </c>
      <c r="L37" s="477">
        <f t="shared" si="2"/>
        <v>863</v>
      </c>
      <c r="M37" s="477">
        <f t="shared" si="2"/>
        <v>294</v>
      </c>
      <c r="N37" s="477">
        <f t="shared" si="2"/>
        <v>569</v>
      </c>
      <c r="O37" s="477">
        <f t="shared" si="2"/>
        <v>315</v>
      </c>
      <c r="P37" s="477">
        <f t="shared" si="2"/>
        <v>17</v>
      </c>
      <c r="Q37" s="477">
        <f t="shared" si="2"/>
        <v>298</v>
      </c>
      <c r="R37" s="475"/>
      <c r="S37" s="475"/>
      <c r="T37" s="340"/>
      <c r="U37" s="475"/>
      <c r="V37" s="475"/>
      <c r="W37" s="340"/>
      <c r="X37" s="340"/>
    </row>
    <row r="38" spans="1:24" s="340" customFormat="1" ht="15" customHeight="1" x14ac:dyDescent="0.25">
      <c r="A38" s="715"/>
      <c r="B38" s="271" t="s">
        <v>406</v>
      </c>
      <c r="C38" s="476">
        <f t="shared" si="0"/>
        <v>4731</v>
      </c>
      <c r="D38" s="477">
        <f t="shared" si="0"/>
        <v>2185</v>
      </c>
      <c r="E38" s="477">
        <f t="shared" si="0"/>
        <v>2546</v>
      </c>
      <c r="F38" s="477">
        <f>SUM(G38:H38)</f>
        <v>2565</v>
      </c>
      <c r="G38" s="477">
        <v>1358</v>
      </c>
      <c r="H38" s="477">
        <v>1207</v>
      </c>
      <c r="I38" s="477">
        <f>SUM(J38:K38)</f>
        <v>1515</v>
      </c>
      <c r="J38" s="477">
        <v>627</v>
      </c>
      <c r="K38" s="477">
        <v>888</v>
      </c>
      <c r="L38" s="477">
        <f>SUM(M38:N38)</f>
        <v>508</v>
      </c>
      <c r="M38" s="477">
        <v>189</v>
      </c>
      <c r="N38" s="477">
        <v>319</v>
      </c>
      <c r="O38" s="477">
        <f>SUM(P38:Q38)</f>
        <v>143</v>
      </c>
      <c r="P38" s="477">
        <v>11</v>
      </c>
      <c r="Q38" s="477">
        <v>132</v>
      </c>
      <c r="R38" s="475"/>
      <c r="S38" s="475"/>
      <c r="U38" s="475"/>
      <c r="V38" s="475"/>
    </row>
    <row r="39" spans="1:24" s="340" customFormat="1" ht="15" customHeight="1" thickBot="1" x14ac:dyDescent="0.3">
      <c r="A39" s="828"/>
      <c r="B39" s="271" t="s">
        <v>405</v>
      </c>
      <c r="C39" s="476">
        <f t="shared" si="0"/>
        <v>3420</v>
      </c>
      <c r="D39" s="481">
        <f t="shared" si="0"/>
        <v>1432</v>
      </c>
      <c r="E39" s="477">
        <f t="shared" si="0"/>
        <v>1988</v>
      </c>
      <c r="F39" s="477">
        <f>SUM(G39:H39)</f>
        <v>1946</v>
      </c>
      <c r="G39" s="477">
        <v>1010</v>
      </c>
      <c r="H39" s="477">
        <v>936</v>
      </c>
      <c r="I39" s="477">
        <f>SUM(J39:K39)</f>
        <v>947</v>
      </c>
      <c r="J39" s="477">
        <v>311</v>
      </c>
      <c r="K39" s="477">
        <v>636</v>
      </c>
      <c r="L39" s="477">
        <f>SUM(M39:N39)</f>
        <v>355</v>
      </c>
      <c r="M39" s="477">
        <v>105</v>
      </c>
      <c r="N39" s="477">
        <v>250</v>
      </c>
      <c r="O39" s="477">
        <f>SUM(P39:Q39)</f>
        <v>172</v>
      </c>
      <c r="P39" s="481">
        <v>6</v>
      </c>
      <c r="Q39" s="477">
        <v>166</v>
      </c>
      <c r="R39" s="475"/>
      <c r="S39" s="475"/>
      <c r="U39" s="475"/>
      <c r="V39" s="475"/>
    </row>
    <row r="40" spans="1:24" s="363" customFormat="1" ht="14.1" customHeight="1" x14ac:dyDescent="0.25">
      <c r="A40" s="496" t="s">
        <v>529</v>
      </c>
      <c r="B40" s="482"/>
      <c r="C40" s="483"/>
      <c r="D40" s="483"/>
      <c r="E40" s="483"/>
      <c r="F40" s="483"/>
      <c r="G40" s="484"/>
      <c r="H40" s="484"/>
      <c r="I40" s="483" t="s">
        <v>132</v>
      </c>
      <c r="J40" s="484"/>
      <c r="K40" s="484"/>
      <c r="L40" s="483"/>
      <c r="M40" s="484"/>
      <c r="N40" s="484"/>
      <c r="O40" s="483"/>
      <c r="P40" s="484"/>
      <c r="Q40" s="484"/>
    </row>
    <row r="41" spans="1:24" s="363" customFormat="1" ht="14.1" customHeight="1" x14ac:dyDescent="0.25">
      <c r="A41" s="263" t="s">
        <v>727</v>
      </c>
      <c r="B41" s="22"/>
      <c r="C41" s="22"/>
      <c r="D41" s="22"/>
      <c r="E41" s="22"/>
      <c r="F41" s="22"/>
      <c r="G41" s="22"/>
      <c r="H41" s="22"/>
      <c r="I41" s="22" t="s">
        <v>485</v>
      </c>
      <c r="J41" s="22"/>
      <c r="K41" s="22"/>
      <c r="L41" s="22"/>
      <c r="M41" s="22"/>
      <c r="N41" s="22"/>
      <c r="O41" s="22"/>
      <c r="P41" s="22"/>
      <c r="Q41" s="22"/>
    </row>
    <row r="42" spans="1:24" x14ac:dyDescent="0.25">
      <c r="D42" s="486"/>
      <c r="H42" s="487"/>
      <c r="I42" s="486"/>
      <c r="N42" s="487"/>
      <c r="O42" s="486"/>
      <c r="P42" s="487"/>
      <c r="Q42" s="487"/>
    </row>
    <row r="43" spans="1:24" x14ac:dyDescent="0.25">
      <c r="D43" s="488"/>
      <c r="F43" s="486"/>
      <c r="G43" s="487"/>
      <c r="H43" s="489"/>
      <c r="I43" s="488"/>
      <c r="J43" s="487"/>
      <c r="N43" s="489"/>
      <c r="O43" s="488"/>
      <c r="P43" s="489"/>
      <c r="Q43" s="489"/>
    </row>
    <row r="44" spans="1:24" x14ac:dyDescent="0.25">
      <c r="D44" s="488"/>
      <c r="E44" s="486"/>
      <c r="F44" s="488"/>
      <c r="G44" s="489"/>
      <c r="H44" s="489"/>
      <c r="I44" s="488"/>
      <c r="J44" s="489"/>
      <c r="K44" s="487"/>
      <c r="L44" s="486"/>
      <c r="N44" s="489"/>
      <c r="O44" s="488"/>
      <c r="P44" s="489"/>
      <c r="Q44" s="489"/>
    </row>
    <row r="45" spans="1:24" x14ac:dyDescent="0.25">
      <c r="D45" s="486"/>
      <c r="E45" s="488"/>
      <c r="F45" s="488"/>
      <c r="G45" s="489"/>
      <c r="H45" s="487"/>
      <c r="I45" s="486"/>
      <c r="J45" s="489"/>
      <c r="K45" s="489"/>
      <c r="L45" s="488"/>
      <c r="N45" s="487"/>
      <c r="O45" s="486"/>
      <c r="P45" s="487"/>
      <c r="Q45" s="487"/>
    </row>
    <row r="46" spans="1:24" x14ac:dyDescent="0.25">
      <c r="D46" s="488"/>
      <c r="E46" s="488"/>
      <c r="F46" s="486"/>
      <c r="G46" s="487"/>
      <c r="H46" s="489"/>
      <c r="I46" s="488"/>
      <c r="J46" s="487"/>
      <c r="K46" s="489"/>
      <c r="L46" s="488"/>
      <c r="N46" s="489"/>
      <c r="O46" s="488"/>
      <c r="P46" s="489"/>
      <c r="Q46" s="489"/>
    </row>
    <row r="47" spans="1:24" x14ac:dyDescent="0.25">
      <c r="D47" s="488"/>
      <c r="E47" s="486"/>
      <c r="F47" s="488"/>
      <c r="G47" s="489"/>
      <c r="H47" s="489"/>
      <c r="I47" s="488"/>
      <c r="J47" s="489"/>
      <c r="K47" s="487"/>
      <c r="L47" s="486"/>
      <c r="N47" s="489"/>
      <c r="O47" s="488"/>
      <c r="P47" s="489"/>
      <c r="Q47" s="489"/>
    </row>
    <row r="48" spans="1:24" x14ac:dyDescent="0.25">
      <c r="D48" s="486"/>
      <c r="E48" s="488"/>
      <c r="F48" s="488"/>
      <c r="G48" s="489"/>
      <c r="H48" s="487"/>
      <c r="I48" s="486"/>
      <c r="J48" s="489"/>
      <c r="K48" s="489"/>
      <c r="L48" s="488"/>
      <c r="N48" s="487"/>
      <c r="O48" s="486"/>
      <c r="P48" s="487"/>
      <c r="Q48" s="487"/>
    </row>
    <row r="49" spans="4:17" x14ac:dyDescent="0.25">
      <c r="D49" s="490"/>
      <c r="E49" s="488"/>
      <c r="F49" s="486"/>
      <c r="G49" s="487"/>
      <c r="H49" s="491"/>
      <c r="I49" s="490"/>
      <c r="J49" s="487"/>
      <c r="K49" s="489"/>
      <c r="L49" s="488"/>
      <c r="N49" s="491"/>
      <c r="O49" s="490"/>
      <c r="P49" s="491"/>
      <c r="Q49" s="491"/>
    </row>
    <row r="50" spans="4:17" x14ac:dyDescent="0.25">
      <c r="D50" s="490"/>
      <c r="E50" s="486"/>
      <c r="F50" s="490"/>
      <c r="G50" s="491"/>
      <c r="H50" s="491"/>
      <c r="I50" s="490"/>
      <c r="J50" s="491"/>
      <c r="K50" s="487"/>
      <c r="L50" s="486"/>
      <c r="N50" s="491"/>
      <c r="O50" s="490"/>
      <c r="P50" s="491"/>
      <c r="Q50" s="491"/>
    </row>
    <row r="51" spans="4:17" x14ac:dyDescent="0.25">
      <c r="E51" s="490"/>
      <c r="F51" s="490"/>
      <c r="G51" s="491"/>
      <c r="J51" s="491"/>
      <c r="K51" s="491"/>
      <c r="L51" s="490"/>
    </row>
    <row r="52" spans="4:17" x14ac:dyDescent="0.25">
      <c r="E52" s="490"/>
      <c r="K52" s="491"/>
      <c r="L52" s="490"/>
    </row>
  </sheetData>
  <sheetProtection selectLockedCells="1" selectUnlockedCells="1"/>
  <mergeCells count="20">
    <mergeCell ref="A2:H2"/>
    <mergeCell ref="I2:Q2"/>
    <mergeCell ref="A4:A5"/>
    <mergeCell ref="B4:B5"/>
    <mergeCell ref="C4:E5"/>
    <mergeCell ref="F4:H5"/>
    <mergeCell ref="I4:K5"/>
    <mergeCell ref="L4:N5"/>
    <mergeCell ref="O4:Q5"/>
    <mergeCell ref="A25:A27"/>
    <mergeCell ref="A31:A33"/>
    <mergeCell ref="A34:A36"/>
    <mergeCell ref="A37:A39"/>
    <mergeCell ref="A7:A9"/>
    <mergeCell ref="A10:A12"/>
    <mergeCell ref="A13:A15"/>
    <mergeCell ref="A16:A18"/>
    <mergeCell ref="A19:A21"/>
    <mergeCell ref="A28:A30"/>
    <mergeCell ref="A22:A24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view="pageBreakPreview" zoomScale="85" zoomScaleNormal="120" zoomScaleSheetLayoutView="85" workbookViewId="0">
      <pane ySplit="5" topLeftCell="A6" activePane="bottomLeft" state="frozen"/>
      <selection activeCell="A12" sqref="A1:XFD1048576"/>
      <selection pane="bottomLeft" activeCell="A10" sqref="A1:XFD1048576"/>
    </sheetView>
  </sheetViews>
  <sheetFormatPr defaultRowHeight="15.75" x14ac:dyDescent="0.25"/>
  <cols>
    <col min="1" max="1" width="14.625" style="552" customWidth="1"/>
    <col min="2" max="2" width="15.875" style="552" customWidth="1"/>
    <col min="3" max="8" width="7.375" style="552" customWidth="1"/>
    <col min="9" max="9" width="8.125" style="552" customWidth="1"/>
    <col min="10" max="11" width="8.375" style="552" customWidth="1"/>
    <col min="12" max="12" width="8.125" style="552" customWidth="1"/>
    <col min="13" max="14" width="8.375" style="552" customWidth="1"/>
    <col min="15" max="15" width="8.125" style="552" customWidth="1"/>
    <col min="16" max="17" width="8.375" style="552" customWidth="1"/>
    <col min="18" max="26" width="8.125" style="552" customWidth="1"/>
    <col min="27" max="16384" width="9" style="552"/>
  </cols>
  <sheetData>
    <row r="1" spans="1:26" s="54" customFormat="1" ht="18" customHeight="1" x14ac:dyDescent="0.25">
      <c r="A1" s="35" t="s">
        <v>725</v>
      </c>
      <c r="B1" s="3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5" t="s">
        <v>0</v>
      </c>
      <c r="R1" s="35"/>
    </row>
    <row r="2" spans="1:26" s="494" customFormat="1" ht="24.95" customHeight="1" x14ac:dyDescent="0.25">
      <c r="A2" s="867" t="s">
        <v>593</v>
      </c>
      <c r="B2" s="867"/>
      <c r="C2" s="867"/>
      <c r="D2" s="867"/>
      <c r="E2" s="867"/>
      <c r="F2" s="867"/>
      <c r="G2" s="867"/>
      <c r="H2" s="867"/>
      <c r="I2" s="867" t="s">
        <v>417</v>
      </c>
      <c r="J2" s="867"/>
      <c r="K2" s="867"/>
      <c r="L2" s="867"/>
      <c r="M2" s="867"/>
      <c r="N2" s="867"/>
      <c r="O2" s="867"/>
      <c r="P2" s="867"/>
      <c r="Q2" s="867"/>
      <c r="R2" s="930"/>
      <c r="S2" s="930"/>
      <c r="T2" s="930"/>
      <c r="U2" s="930"/>
      <c r="V2" s="930"/>
      <c r="W2" s="930"/>
      <c r="X2" s="930"/>
      <c r="Y2" s="930"/>
      <c r="Z2" s="930"/>
    </row>
    <row r="3" spans="1:26" s="272" customFormat="1" ht="15" customHeight="1" thickBot="1" x14ac:dyDescent="0.3">
      <c r="A3" s="263"/>
      <c r="B3" s="286"/>
      <c r="C3" s="285"/>
      <c r="D3" s="285"/>
      <c r="E3" s="285"/>
      <c r="F3" s="285"/>
      <c r="G3" s="284"/>
      <c r="H3" s="282" t="s">
        <v>594</v>
      </c>
      <c r="I3" s="283"/>
      <c r="J3" s="282" t="s">
        <v>416</v>
      </c>
      <c r="K3" s="281"/>
      <c r="L3" s="280"/>
      <c r="M3" s="279"/>
      <c r="N3" s="281"/>
      <c r="O3" s="280"/>
      <c r="P3" s="279"/>
      <c r="Q3" s="16" t="s">
        <v>11</v>
      </c>
    </row>
    <row r="4" spans="1:26" s="272" customFormat="1" ht="18" customHeight="1" x14ac:dyDescent="0.25">
      <c r="A4" s="679" t="s">
        <v>145</v>
      </c>
      <c r="B4" s="931" t="s">
        <v>415</v>
      </c>
      <c r="C4" s="933" t="s">
        <v>414</v>
      </c>
      <c r="D4" s="934"/>
      <c r="E4" s="935"/>
      <c r="F4" s="933" t="s">
        <v>413</v>
      </c>
      <c r="G4" s="934"/>
      <c r="H4" s="934"/>
      <c r="I4" s="934" t="s">
        <v>412</v>
      </c>
      <c r="J4" s="934"/>
      <c r="K4" s="935"/>
      <c r="L4" s="933" t="s">
        <v>411</v>
      </c>
      <c r="M4" s="934"/>
      <c r="N4" s="935"/>
      <c r="O4" s="933" t="s">
        <v>410</v>
      </c>
      <c r="P4" s="934"/>
      <c r="Q4" s="934"/>
    </row>
    <row r="5" spans="1:26" s="272" customFormat="1" ht="16.5" customHeight="1" x14ac:dyDescent="0.25">
      <c r="A5" s="680"/>
      <c r="B5" s="932"/>
      <c r="C5" s="936"/>
      <c r="D5" s="937"/>
      <c r="E5" s="938"/>
      <c r="F5" s="936"/>
      <c r="G5" s="937"/>
      <c r="H5" s="937"/>
      <c r="I5" s="937"/>
      <c r="J5" s="937"/>
      <c r="K5" s="938"/>
      <c r="L5" s="936"/>
      <c r="M5" s="937"/>
      <c r="N5" s="938"/>
      <c r="O5" s="936"/>
      <c r="P5" s="937"/>
      <c r="Q5" s="937"/>
    </row>
    <row r="6" spans="1:26" s="272" customFormat="1" ht="31.5" customHeight="1" thickBot="1" x14ac:dyDescent="0.3">
      <c r="A6" s="550" t="s">
        <v>89</v>
      </c>
      <c r="B6" s="278" t="s">
        <v>409</v>
      </c>
      <c r="C6" s="275" t="s">
        <v>153</v>
      </c>
      <c r="D6" s="275" t="s">
        <v>154</v>
      </c>
      <c r="E6" s="275" t="s">
        <v>155</v>
      </c>
      <c r="F6" s="275" t="s">
        <v>153</v>
      </c>
      <c r="G6" s="274" t="s">
        <v>408</v>
      </c>
      <c r="H6" s="276" t="s">
        <v>407</v>
      </c>
      <c r="I6" s="277" t="s">
        <v>153</v>
      </c>
      <c r="J6" s="274" t="s">
        <v>408</v>
      </c>
      <c r="K6" s="276" t="s">
        <v>407</v>
      </c>
      <c r="L6" s="275" t="s">
        <v>153</v>
      </c>
      <c r="M6" s="274" t="s">
        <v>408</v>
      </c>
      <c r="N6" s="276" t="s">
        <v>407</v>
      </c>
      <c r="O6" s="275" t="s">
        <v>153</v>
      </c>
      <c r="P6" s="274" t="s">
        <v>408</v>
      </c>
      <c r="Q6" s="274" t="s">
        <v>407</v>
      </c>
    </row>
    <row r="7" spans="1:26" s="263" customFormat="1" ht="15.95" customHeight="1" x14ac:dyDescent="0.25">
      <c r="A7" s="717" t="s">
        <v>723</v>
      </c>
      <c r="B7" s="271" t="s">
        <v>404</v>
      </c>
      <c r="C7" s="270">
        <f t="shared" ref="C7:C39" si="0">SUM(F7,I7,L7,O7)</f>
        <v>7084</v>
      </c>
      <c r="D7" s="273">
        <f t="shared" ref="D7:D39" si="1">SUM(G7,J7,M7,P7)</f>
        <v>3436</v>
      </c>
      <c r="E7" s="269">
        <f t="shared" ref="E7:E39" si="2">SUM(H7,K7,N7,Q7)</f>
        <v>3648</v>
      </c>
      <c r="F7" s="269">
        <f t="shared" ref="F7:Q7" si="3">SUM(F8:F9)</f>
        <v>3960</v>
      </c>
      <c r="G7" s="269">
        <f t="shared" si="3"/>
        <v>2163</v>
      </c>
      <c r="H7" s="269">
        <f t="shared" si="3"/>
        <v>1797</v>
      </c>
      <c r="I7" s="269">
        <f t="shared" si="3"/>
        <v>2218</v>
      </c>
      <c r="J7" s="269">
        <f t="shared" si="3"/>
        <v>959</v>
      </c>
      <c r="K7" s="269">
        <f t="shared" si="3"/>
        <v>1259</v>
      </c>
      <c r="L7" s="269">
        <f t="shared" si="3"/>
        <v>645</v>
      </c>
      <c r="M7" s="269">
        <f t="shared" si="3"/>
        <v>270</v>
      </c>
      <c r="N7" s="269">
        <f t="shared" si="3"/>
        <v>375</v>
      </c>
      <c r="O7" s="269">
        <f t="shared" si="3"/>
        <v>261</v>
      </c>
      <c r="P7" s="269">
        <f t="shared" si="3"/>
        <v>44</v>
      </c>
      <c r="Q7" s="269">
        <f t="shared" si="3"/>
        <v>217</v>
      </c>
    </row>
    <row r="8" spans="1:26" s="272" customFormat="1" ht="15.95" customHeight="1" x14ac:dyDescent="0.25">
      <c r="A8" s="715"/>
      <c r="B8" s="271" t="s">
        <v>406</v>
      </c>
      <c r="C8" s="270">
        <f t="shared" si="0"/>
        <v>3567</v>
      </c>
      <c r="D8" s="269">
        <f t="shared" si="1"/>
        <v>1824</v>
      </c>
      <c r="E8" s="269">
        <f t="shared" si="2"/>
        <v>1743</v>
      </c>
      <c r="F8" s="269">
        <f>SUM(G8:H8)</f>
        <v>1876</v>
      </c>
      <c r="G8" s="269">
        <v>1031</v>
      </c>
      <c r="H8" s="269">
        <v>845</v>
      </c>
      <c r="I8" s="269">
        <f>SUM(J8:K8)</f>
        <v>1194</v>
      </c>
      <c r="J8" s="269">
        <v>597</v>
      </c>
      <c r="K8" s="269">
        <v>597</v>
      </c>
      <c r="L8" s="269">
        <f>SUM(M8:N8)</f>
        <v>354</v>
      </c>
      <c r="M8" s="269">
        <v>166</v>
      </c>
      <c r="N8" s="269">
        <v>188</v>
      </c>
      <c r="O8" s="269">
        <f>SUM(P8:Q8)</f>
        <v>143</v>
      </c>
      <c r="P8" s="269">
        <v>30</v>
      </c>
      <c r="Q8" s="269">
        <v>113</v>
      </c>
      <c r="R8" s="263"/>
      <c r="S8" s="263"/>
      <c r="T8" s="263"/>
      <c r="U8" s="263"/>
      <c r="V8" s="263"/>
      <c r="W8" s="263"/>
      <c r="X8" s="263"/>
    </row>
    <row r="9" spans="1:26" s="272" customFormat="1" ht="15.95" customHeight="1" x14ac:dyDescent="0.25">
      <c r="A9" s="715"/>
      <c r="B9" s="271" t="s">
        <v>405</v>
      </c>
      <c r="C9" s="270">
        <f t="shared" si="0"/>
        <v>3517</v>
      </c>
      <c r="D9" s="269">
        <f t="shared" si="1"/>
        <v>1612</v>
      </c>
      <c r="E9" s="269">
        <f t="shared" si="2"/>
        <v>1905</v>
      </c>
      <c r="F9" s="269">
        <f>SUM(G9:H9)</f>
        <v>2084</v>
      </c>
      <c r="G9" s="269">
        <v>1132</v>
      </c>
      <c r="H9" s="269">
        <v>952</v>
      </c>
      <c r="I9" s="269">
        <f>SUM(J9:K9)</f>
        <v>1024</v>
      </c>
      <c r="J9" s="269">
        <v>362</v>
      </c>
      <c r="K9" s="269">
        <v>662</v>
      </c>
      <c r="L9" s="269">
        <f>SUM(M9:N9)</f>
        <v>291</v>
      </c>
      <c r="M9" s="269">
        <v>104</v>
      </c>
      <c r="N9" s="269">
        <v>187</v>
      </c>
      <c r="O9" s="269">
        <f>SUM(P9:Q9)</f>
        <v>118</v>
      </c>
      <c r="P9" s="269">
        <v>14</v>
      </c>
      <c r="Q9" s="269">
        <v>104</v>
      </c>
      <c r="R9" s="263"/>
      <c r="S9" s="263"/>
      <c r="T9" s="263"/>
      <c r="U9" s="263"/>
      <c r="V9" s="263"/>
      <c r="W9" s="263"/>
      <c r="X9" s="263"/>
    </row>
    <row r="10" spans="1:26" s="22" customFormat="1" ht="15.95" customHeight="1" x14ac:dyDescent="0.25">
      <c r="A10" s="715" t="s">
        <v>531</v>
      </c>
      <c r="B10" s="271" t="s">
        <v>404</v>
      </c>
      <c r="C10" s="270">
        <f t="shared" si="0"/>
        <v>3898</v>
      </c>
      <c r="D10" s="269">
        <f t="shared" si="1"/>
        <v>1826</v>
      </c>
      <c r="E10" s="269">
        <f t="shared" si="2"/>
        <v>2072</v>
      </c>
      <c r="F10" s="269">
        <f t="shared" ref="F10:Q10" si="4">SUM(F11:F12)</f>
        <v>2223</v>
      </c>
      <c r="G10" s="269">
        <f t="shared" si="4"/>
        <v>1178</v>
      </c>
      <c r="H10" s="269">
        <f t="shared" si="4"/>
        <v>1045</v>
      </c>
      <c r="I10" s="269">
        <f t="shared" si="4"/>
        <v>1182</v>
      </c>
      <c r="J10" s="269">
        <f t="shared" si="4"/>
        <v>482</v>
      </c>
      <c r="K10" s="269">
        <f t="shared" si="4"/>
        <v>700</v>
      </c>
      <c r="L10" s="269">
        <f t="shared" si="4"/>
        <v>376</v>
      </c>
      <c r="M10" s="269">
        <f t="shared" si="4"/>
        <v>147</v>
      </c>
      <c r="N10" s="269">
        <f t="shared" si="4"/>
        <v>229</v>
      </c>
      <c r="O10" s="269">
        <f t="shared" si="4"/>
        <v>117</v>
      </c>
      <c r="P10" s="269">
        <f t="shared" si="4"/>
        <v>19</v>
      </c>
      <c r="Q10" s="269">
        <f t="shared" si="4"/>
        <v>98</v>
      </c>
      <c r="R10" s="263"/>
      <c r="S10" s="263"/>
      <c r="T10" s="263"/>
      <c r="U10" s="263"/>
      <c r="V10" s="263"/>
      <c r="W10" s="263"/>
      <c r="X10" s="263"/>
    </row>
    <row r="11" spans="1:26" s="10" customFormat="1" ht="15.95" customHeight="1" x14ac:dyDescent="0.25">
      <c r="A11" s="715"/>
      <c r="B11" s="271" t="s">
        <v>403</v>
      </c>
      <c r="C11" s="270">
        <f t="shared" si="0"/>
        <v>2348</v>
      </c>
      <c r="D11" s="269">
        <f t="shared" si="1"/>
        <v>1149</v>
      </c>
      <c r="E11" s="269">
        <f t="shared" si="2"/>
        <v>1199</v>
      </c>
      <c r="F11" s="269">
        <f>SUM(G11:H11)</f>
        <v>1330</v>
      </c>
      <c r="G11" s="269">
        <v>724</v>
      </c>
      <c r="H11" s="269">
        <v>606</v>
      </c>
      <c r="I11" s="269">
        <f>SUM(J11:K11)</f>
        <v>700</v>
      </c>
      <c r="J11" s="269">
        <v>307</v>
      </c>
      <c r="K11" s="269">
        <v>393</v>
      </c>
      <c r="L11" s="269">
        <f>SUM(M11:N11)</f>
        <v>251</v>
      </c>
      <c r="M11" s="269">
        <v>105</v>
      </c>
      <c r="N11" s="269">
        <v>146</v>
      </c>
      <c r="O11" s="269">
        <f>SUM(P11:Q11)</f>
        <v>67</v>
      </c>
      <c r="P11" s="268">
        <v>13</v>
      </c>
      <c r="Q11" s="268">
        <v>54</v>
      </c>
      <c r="R11" s="263"/>
      <c r="S11" s="263"/>
      <c r="T11" s="263"/>
      <c r="U11" s="263"/>
      <c r="V11" s="263"/>
      <c r="W11" s="263"/>
      <c r="X11" s="263"/>
    </row>
    <row r="12" spans="1:26" s="10" customFormat="1" ht="15.95" customHeight="1" x14ac:dyDescent="0.25">
      <c r="A12" s="715"/>
      <c r="B12" s="271" t="s">
        <v>402</v>
      </c>
      <c r="C12" s="270">
        <f t="shared" si="0"/>
        <v>1550</v>
      </c>
      <c r="D12" s="269">
        <f t="shared" si="1"/>
        <v>677</v>
      </c>
      <c r="E12" s="269">
        <f t="shared" si="2"/>
        <v>873</v>
      </c>
      <c r="F12" s="269">
        <f>SUM(G12:H12)</f>
        <v>893</v>
      </c>
      <c r="G12" s="269">
        <v>454</v>
      </c>
      <c r="H12" s="269">
        <v>439</v>
      </c>
      <c r="I12" s="269">
        <f>SUM(J12:K12)</f>
        <v>482</v>
      </c>
      <c r="J12" s="269">
        <v>175</v>
      </c>
      <c r="K12" s="269">
        <v>307</v>
      </c>
      <c r="L12" s="269">
        <f>SUM(M12:N12)</f>
        <v>125</v>
      </c>
      <c r="M12" s="269">
        <v>42</v>
      </c>
      <c r="N12" s="269">
        <v>83</v>
      </c>
      <c r="O12" s="269">
        <f>SUM(P12:Q12)</f>
        <v>50</v>
      </c>
      <c r="P12" s="268">
        <v>6</v>
      </c>
      <c r="Q12" s="268">
        <v>44</v>
      </c>
      <c r="R12" s="263"/>
      <c r="S12" s="263"/>
      <c r="T12" s="263"/>
      <c r="U12" s="263"/>
      <c r="V12" s="263"/>
      <c r="W12" s="263"/>
      <c r="X12" s="263"/>
    </row>
    <row r="13" spans="1:26" s="22" customFormat="1" ht="15.95" customHeight="1" x14ac:dyDescent="0.25">
      <c r="A13" s="715" t="s">
        <v>532</v>
      </c>
      <c r="B13" s="271" t="s">
        <v>404</v>
      </c>
      <c r="C13" s="270">
        <f t="shared" si="0"/>
        <v>4289</v>
      </c>
      <c r="D13" s="269">
        <f t="shared" si="1"/>
        <v>2080</v>
      </c>
      <c r="E13" s="269">
        <f t="shared" si="2"/>
        <v>2209</v>
      </c>
      <c r="F13" s="269">
        <f t="shared" ref="F13:Q13" si="5">SUM(F14:F15)</f>
        <v>2398</v>
      </c>
      <c r="G13" s="269">
        <f t="shared" si="5"/>
        <v>1293</v>
      </c>
      <c r="H13" s="269">
        <f t="shared" si="5"/>
        <v>1105</v>
      </c>
      <c r="I13" s="269">
        <f t="shared" si="5"/>
        <v>1422</v>
      </c>
      <c r="J13" s="269">
        <f t="shared" si="5"/>
        <v>631</v>
      </c>
      <c r="K13" s="269">
        <f t="shared" si="5"/>
        <v>791</v>
      </c>
      <c r="L13" s="269">
        <f t="shared" si="5"/>
        <v>393</v>
      </c>
      <c r="M13" s="269">
        <f t="shared" si="5"/>
        <v>146</v>
      </c>
      <c r="N13" s="269">
        <f t="shared" si="5"/>
        <v>247</v>
      </c>
      <c r="O13" s="269">
        <f t="shared" si="5"/>
        <v>76</v>
      </c>
      <c r="P13" s="269">
        <f t="shared" si="5"/>
        <v>10</v>
      </c>
      <c r="Q13" s="269">
        <f t="shared" si="5"/>
        <v>66</v>
      </c>
      <c r="R13" s="263"/>
      <c r="S13" s="263"/>
      <c r="T13" s="263"/>
      <c r="U13" s="263"/>
      <c r="V13" s="263"/>
      <c r="W13" s="263"/>
      <c r="X13" s="263"/>
    </row>
    <row r="14" spans="1:26" s="10" customFormat="1" ht="15.95" customHeight="1" x14ac:dyDescent="0.25">
      <c r="A14" s="715"/>
      <c r="B14" s="271" t="s">
        <v>403</v>
      </c>
      <c r="C14" s="270">
        <f t="shared" si="0"/>
        <v>3028</v>
      </c>
      <c r="D14" s="269">
        <f t="shared" si="1"/>
        <v>1511</v>
      </c>
      <c r="E14" s="269">
        <f t="shared" si="2"/>
        <v>1517</v>
      </c>
      <c r="F14" s="269">
        <f>SUM(G14:H14)</f>
        <v>1647</v>
      </c>
      <c r="G14" s="269">
        <v>909</v>
      </c>
      <c r="H14" s="269">
        <v>738</v>
      </c>
      <c r="I14" s="269">
        <f>SUM(J14:K14)</f>
        <v>1027</v>
      </c>
      <c r="J14" s="269">
        <v>475</v>
      </c>
      <c r="K14" s="269">
        <v>552</v>
      </c>
      <c r="L14" s="269">
        <f>SUM(M14:N14)</f>
        <v>306</v>
      </c>
      <c r="M14" s="269">
        <v>118</v>
      </c>
      <c r="N14" s="269">
        <v>188</v>
      </c>
      <c r="O14" s="269">
        <f>SUM(P14:Q14)</f>
        <v>48</v>
      </c>
      <c r="P14" s="268">
        <v>9</v>
      </c>
      <c r="Q14" s="268">
        <v>39</v>
      </c>
      <c r="R14" s="263"/>
      <c r="S14" s="263"/>
      <c r="T14" s="263"/>
      <c r="U14" s="263"/>
      <c r="V14" s="263"/>
      <c r="W14" s="263"/>
      <c r="X14" s="263"/>
    </row>
    <row r="15" spans="1:26" s="10" customFormat="1" ht="15.95" customHeight="1" x14ac:dyDescent="0.25">
      <c r="A15" s="715"/>
      <c r="B15" s="271" t="s">
        <v>402</v>
      </c>
      <c r="C15" s="270">
        <f t="shared" si="0"/>
        <v>1261</v>
      </c>
      <c r="D15" s="269">
        <f t="shared" si="1"/>
        <v>569</v>
      </c>
      <c r="E15" s="269">
        <f t="shared" si="2"/>
        <v>692</v>
      </c>
      <c r="F15" s="269">
        <f>SUM(G15:H15)</f>
        <v>751</v>
      </c>
      <c r="G15" s="269">
        <v>384</v>
      </c>
      <c r="H15" s="269">
        <v>367</v>
      </c>
      <c r="I15" s="269">
        <f>SUM(J15:K15)</f>
        <v>395</v>
      </c>
      <c r="J15" s="269">
        <v>156</v>
      </c>
      <c r="K15" s="269">
        <v>239</v>
      </c>
      <c r="L15" s="269">
        <f>SUM(M15:N15)</f>
        <v>87</v>
      </c>
      <c r="M15" s="269">
        <v>28</v>
      </c>
      <c r="N15" s="269">
        <v>59</v>
      </c>
      <c r="O15" s="269">
        <f>SUM(P15:Q15)</f>
        <v>28</v>
      </c>
      <c r="P15" s="268">
        <v>1</v>
      </c>
      <c r="Q15" s="268">
        <v>27</v>
      </c>
      <c r="R15" s="263"/>
      <c r="S15" s="263"/>
      <c r="T15" s="263"/>
      <c r="U15" s="263"/>
      <c r="V15" s="263"/>
      <c r="W15" s="263"/>
      <c r="X15" s="263"/>
    </row>
    <row r="16" spans="1:26" s="22" customFormat="1" ht="15.95" customHeight="1" x14ac:dyDescent="0.25">
      <c r="A16" s="715" t="s">
        <v>533</v>
      </c>
      <c r="B16" s="271" t="s">
        <v>404</v>
      </c>
      <c r="C16" s="270">
        <f t="shared" si="0"/>
        <v>3372</v>
      </c>
      <c r="D16" s="269">
        <f t="shared" si="1"/>
        <v>1682</v>
      </c>
      <c r="E16" s="269">
        <f t="shared" si="2"/>
        <v>1690</v>
      </c>
      <c r="F16" s="269">
        <f t="shared" ref="F16:Q16" si="6">SUM(F17:F18)</f>
        <v>1840</v>
      </c>
      <c r="G16" s="269">
        <f t="shared" si="6"/>
        <v>1011</v>
      </c>
      <c r="H16" s="269">
        <f t="shared" si="6"/>
        <v>829</v>
      </c>
      <c r="I16" s="269">
        <f t="shared" si="6"/>
        <v>1100</v>
      </c>
      <c r="J16" s="269">
        <f t="shared" si="6"/>
        <v>499</v>
      </c>
      <c r="K16" s="269">
        <f t="shared" si="6"/>
        <v>601</v>
      </c>
      <c r="L16" s="269">
        <f t="shared" si="6"/>
        <v>360</v>
      </c>
      <c r="M16" s="269">
        <f t="shared" si="6"/>
        <v>157</v>
      </c>
      <c r="N16" s="269">
        <f t="shared" si="6"/>
        <v>203</v>
      </c>
      <c r="O16" s="269">
        <f t="shared" si="6"/>
        <v>72</v>
      </c>
      <c r="P16" s="269">
        <f t="shared" si="6"/>
        <v>15</v>
      </c>
      <c r="Q16" s="269">
        <f t="shared" si="6"/>
        <v>57</v>
      </c>
      <c r="R16" s="263"/>
      <c r="S16" s="263"/>
      <c r="T16" s="263"/>
      <c r="U16" s="263"/>
      <c r="V16" s="263"/>
      <c r="W16" s="263"/>
      <c r="X16" s="263"/>
    </row>
    <row r="17" spans="1:24" s="10" customFormat="1" ht="15.95" customHeight="1" x14ac:dyDescent="0.25">
      <c r="A17" s="715"/>
      <c r="B17" s="271" t="s">
        <v>403</v>
      </c>
      <c r="C17" s="270">
        <f t="shared" si="0"/>
        <v>2556</v>
      </c>
      <c r="D17" s="269">
        <f t="shared" si="1"/>
        <v>1308</v>
      </c>
      <c r="E17" s="269">
        <f t="shared" si="2"/>
        <v>1248</v>
      </c>
      <c r="F17" s="269">
        <f>SUM(G17:H17)</f>
        <v>1378</v>
      </c>
      <c r="G17" s="269">
        <v>765</v>
      </c>
      <c r="H17" s="269">
        <v>613</v>
      </c>
      <c r="I17" s="269">
        <f>SUM(J17:K17)</f>
        <v>840</v>
      </c>
      <c r="J17" s="269">
        <v>404</v>
      </c>
      <c r="K17" s="269">
        <v>436</v>
      </c>
      <c r="L17" s="269">
        <f>SUM(M17:N17)</f>
        <v>278</v>
      </c>
      <c r="M17" s="269">
        <v>126</v>
      </c>
      <c r="N17" s="269">
        <v>152</v>
      </c>
      <c r="O17" s="269">
        <f>SUM(P17:Q17)</f>
        <v>60</v>
      </c>
      <c r="P17" s="268">
        <v>13</v>
      </c>
      <c r="Q17" s="268">
        <v>47</v>
      </c>
      <c r="R17" s="263"/>
      <c r="S17" s="263"/>
      <c r="T17" s="263"/>
      <c r="U17" s="263"/>
      <c r="V17" s="263"/>
      <c r="W17" s="263"/>
      <c r="X17" s="263"/>
    </row>
    <row r="18" spans="1:24" s="10" customFormat="1" ht="15.95" customHeight="1" x14ac:dyDescent="0.25">
      <c r="A18" s="715"/>
      <c r="B18" s="271" t="s">
        <v>402</v>
      </c>
      <c r="C18" s="270">
        <f t="shared" si="0"/>
        <v>816</v>
      </c>
      <c r="D18" s="269">
        <f t="shared" si="1"/>
        <v>374</v>
      </c>
      <c r="E18" s="269">
        <f t="shared" si="2"/>
        <v>442</v>
      </c>
      <c r="F18" s="269">
        <f>SUM(G18:H18)</f>
        <v>462</v>
      </c>
      <c r="G18" s="269">
        <v>246</v>
      </c>
      <c r="H18" s="269">
        <v>216</v>
      </c>
      <c r="I18" s="269">
        <f>SUM(J18:K18)</f>
        <v>260</v>
      </c>
      <c r="J18" s="269">
        <v>95</v>
      </c>
      <c r="K18" s="269">
        <v>165</v>
      </c>
      <c r="L18" s="269">
        <f>SUM(M18:N18)</f>
        <v>82</v>
      </c>
      <c r="M18" s="269">
        <v>31</v>
      </c>
      <c r="N18" s="269">
        <v>51</v>
      </c>
      <c r="O18" s="269">
        <f>SUM(P18:Q18)</f>
        <v>12</v>
      </c>
      <c r="P18" s="268">
        <v>2</v>
      </c>
      <c r="Q18" s="268">
        <v>10</v>
      </c>
      <c r="R18" s="263"/>
      <c r="S18" s="263"/>
      <c r="T18" s="263"/>
      <c r="U18" s="263"/>
      <c r="V18" s="263"/>
      <c r="W18" s="263"/>
      <c r="X18" s="263"/>
    </row>
    <row r="19" spans="1:24" s="22" customFormat="1" ht="15.95" customHeight="1" x14ac:dyDescent="0.25">
      <c r="A19" s="715" t="s">
        <v>534</v>
      </c>
      <c r="B19" s="271" t="s">
        <v>404</v>
      </c>
      <c r="C19" s="270">
        <f t="shared" si="0"/>
        <v>6831</v>
      </c>
      <c r="D19" s="269">
        <f t="shared" si="1"/>
        <v>3362</v>
      </c>
      <c r="E19" s="269">
        <f t="shared" si="2"/>
        <v>3469</v>
      </c>
      <c r="F19" s="269">
        <f t="shared" ref="F19:Q19" si="7">SUM(F20:F21)</f>
        <v>3870</v>
      </c>
      <c r="G19" s="269">
        <f t="shared" si="7"/>
        <v>2138</v>
      </c>
      <c r="H19" s="269">
        <f t="shared" si="7"/>
        <v>1732</v>
      </c>
      <c r="I19" s="269">
        <f t="shared" si="7"/>
        <v>2121</v>
      </c>
      <c r="J19" s="269">
        <f t="shared" si="7"/>
        <v>943</v>
      </c>
      <c r="K19" s="269">
        <f t="shared" si="7"/>
        <v>1178</v>
      </c>
      <c r="L19" s="269">
        <f t="shared" si="7"/>
        <v>652</v>
      </c>
      <c r="M19" s="269">
        <f t="shared" si="7"/>
        <v>259</v>
      </c>
      <c r="N19" s="269">
        <f t="shared" si="7"/>
        <v>393</v>
      </c>
      <c r="O19" s="269">
        <f t="shared" si="7"/>
        <v>188</v>
      </c>
      <c r="P19" s="269">
        <f t="shared" si="7"/>
        <v>22</v>
      </c>
      <c r="Q19" s="269">
        <f t="shared" si="7"/>
        <v>166</v>
      </c>
      <c r="R19" s="263"/>
      <c r="S19" s="263"/>
      <c r="T19" s="263"/>
      <c r="U19" s="263"/>
      <c r="V19" s="263"/>
      <c r="W19" s="263"/>
      <c r="X19" s="263"/>
    </row>
    <row r="20" spans="1:24" s="10" customFormat="1" ht="15.95" customHeight="1" x14ac:dyDescent="0.25">
      <c r="A20" s="715"/>
      <c r="B20" s="271" t="s">
        <v>403</v>
      </c>
      <c r="C20" s="270">
        <f t="shared" si="0"/>
        <v>5141</v>
      </c>
      <c r="D20" s="269">
        <f t="shared" si="1"/>
        <v>2612</v>
      </c>
      <c r="E20" s="269">
        <f t="shared" si="2"/>
        <v>2529</v>
      </c>
      <c r="F20" s="269">
        <f>SUM(G20:H20)</f>
        <v>2897</v>
      </c>
      <c r="G20" s="269">
        <v>1609</v>
      </c>
      <c r="H20" s="269">
        <v>1288</v>
      </c>
      <c r="I20" s="269">
        <f>SUM(J20:K20)</f>
        <v>1605</v>
      </c>
      <c r="J20" s="269">
        <v>763</v>
      </c>
      <c r="K20" s="269">
        <v>842</v>
      </c>
      <c r="L20" s="269">
        <f>SUM(M20:N20)</f>
        <v>514</v>
      </c>
      <c r="M20" s="269">
        <v>223</v>
      </c>
      <c r="N20" s="269">
        <v>291</v>
      </c>
      <c r="O20" s="269">
        <f>SUM(P20:Q20)</f>
        <v>125</v>
      </c>
      <c r="P20" s="268">
        <v>17</v>
      </c>
      <c r="Q20" s="268">
        <v>108</v>
      </c>
      <c r="R20" s="263"/>
      <c r="S20" s="263"/>
      <c r="T20" s="263"/>
      <c r="U20" s="263"/>
      <c r="V20" s="263"/>
      <c r="W20" s="263"/>
      <c r="X20" s="263"/>
    </row>
    <row r="21" spans="1:24" s="10" customFormat="1" ht="15.95" customHeight="1" x14ac:dyDescent="0.25">
      <c r="A21" s="715"/>
      <c r="B21" s="271" t="s">
        <v>402</v>
      </c>
      <c r="C21" s="270">
        <f t="shared" si="0"/>
        <v>1690</v>
      </c>
      <c r="D21" s="269">
        <f t="shared" si="1"/>
        <v>750</v>
      </c>
      <c r="E21" s="269">
        <f t="shared" si="2"/>
        <v>940</v>
      </c>
      <c r="F21" s="269">
        <f>SUM(G21:H21)</f>
        <v>973</v>
      </c>
      <c r="G21" s="269">
        <v>529</v>
      </c>
      <c r="H21" s="269">
        <v>444</v>
      </c>
      <c r="I21" s="269">
        <f>SUM(J21:K21)</f>
        <v>516</v>
      </c>
      <c r="J21" s="269">
        <v>180</v>
      </c>
      <c r="K21" s="269">
        <v>336</v>
      </c>
      <c r="L21" s="269">
        <f>SUM(M21:N21)</f>
        <v>138</v>
      </c>
      <c r="M21" s="269">
        <v>36</v>
      </c>
      <c r="N21" s="269">
        <v>102</v>
      </c>
      <c r="O21" s="269">
        <f>SUM(P21:Q21)</f>
        <v>63</v>
      </c>
      <c r="P21" s="268">
        <v>5</v>
      </c>
      <c r="Q21" s="268">
        <v>58</v>
      </c>
      <c r="R21" s="263"/>
      <c r="S21" s="263"/>
      <c r="T21" s="263"/>
      <c r="U21" s="263"/>
      <c r="V21" s="263"/>
      <c r="W21" s="263"/>
      <c r="X21" s="263"/>
    </row>
    <row r="22" spans="1:24" s="22" customFormat="1" ht="15.95" customHeight="1" x14ac:dyDescent="0.25">
      <c r="A22" s="715" t="s">
        <v>535</v>
      </c>
      <c r="B22" s="271" t="s">
        <v>404</v>
      </c>
      <c r="C22" s="270">
        <f t="shared" si="0"/>
        <v>6833</v>
      </c>
      <c r="D22" s="269">
        <f t="shared" si="1"/>
        <v>3226</v>
      </c>
      <c r="E22" s="269">
        <f t="shared" si="2"/>
        <v>3607</v>
      </c>
      <c r="F22" s="269">
        <f t="shared" ref="F22:Q22" si="8">SUM(F23:F24)</f>
        <v>3771</v>
      </c>
      <c r="G22" s="269">
        <f t="shared" si="8"/>
        <v>2020</v>
      </c>
      <c r="H22" s="269">
        <f t="shared" si="8"/>
        <v>1751</v>
      </c>
      <c r="I22" s="269">
        <f t="shared" si="8"/>
        <v>2116</v>
      </c>
      <c r="J22" s="269">
        <f t="shared" si="8"/>
        <v>902</v>
      </c>
      <c r="K22" s="269">
        <f t="shared" si="8"/>
        <v>1214</v>
      </c>
      <c r="L22" s="269">
        <f t="shared" si="8"/>
        <v>693</v>
      </c>
      <c r="M22" s="269">
        <f t="shared" si="8"/>
        <v>276</v>
      </c>
      <c r="N22" s="269">
        <f t="shared" si="8"/>
        <v>417</v>
      </c>
      <c r="O22" s="269">
        <f t="shared" si="8"/>
        <v>253</v>
      </c>
      <c r="P22" s="269">
        <f t="shared" si="8"/>
        <v>28</v>
      </c>
      <c r="Q22" s="269">
        <f t="shared" si="8"/>
        <v>225</v>
      </c>
      <c r="R22" s="263"/>
      <c r="S22" s="263"/>
      <c r="T22" s="263"/>
      <c r="U22" s="263"/>
      <c r="V22" s="263"/>
      <c r="W22" s="263"/>
      <c r="X22" s="263"/>
    </row>
    <row r="23" spans="1:24" s="10" customFormat="1" ht="15.95" customHeight="1" x14ac:dyDescent="0.25">
      <c r="A23" s="715"/>
      <c r="B23" s="271" t="s">
        <v>403</v>
      </c>
      <c r="C23" s="270">
        <f t="shared" si="0"/>
        <v>4515</v>
      </c>
      <c r="D23" s="269">
        <f t="shared" si="1"/>
        <v>2247</v>
      </c>
      <c r="E23" s="269">
        <f t="shared" si="2"/>
        <v>2268</v>
      </c>
      <c r="F23" s="269">
        <f>SUM(G23:H23)</f>
        <v>2429</v>
      </c>
      <c r="G23" s="269">
        <v>1343</v>
      </c>
      <c r="H23" s="269">
        <v>1086</v>
      </c>
      <c r="I23" s="269">
        <f>SUM(J23:K23)</f>
        <v>1460</v>
      </c>
      <c r="J23" s="269">
        <v>678</v>
      </c>
      <c r="K23" s="269">
        <v>782</v>
      </c>
      <c r="L23" s="269">
        <f>SUM(M23:N23)</f>
        <v>497</v>
      </c>
      <c r="M23" s="269">
        <v>209</v>
      </c>
      <c r="N23" s="269">
        <v>288</v>
      </c>
      <c r="O23" s="269">
        <f>SUM(P23:Q23)</f>
        <v>129</v>
      </c>
      <c r="P23" s="268">
        <v>17</v>
      </c>
      <c r="Q23" s="268">
        <v>112</v>
      </c>
      <c r="R23" s="263"/>
      <c r="S23" s="263"/>
      <c r="T23" s="263"/>
      <c r="U23" s="263"/>
      <c r="V23" s="263"/>
      <c r="W23" s="263"/>
      <c r="X23" s="263"/>
    </row>
    <row r="24" spans="1:24" s="10" customFormat="1" ht="15.95" customHeight="1" x14ac:dyDescent="0.25">
      <c r="A24" s="715"/>
      <c r="B24" s="271" t="s">
        <v>402</v>
      </c>
      <c r="C24" s="270">
        <f t="shared" si="0"/>
        <v>2318</v>
      </c>
      <c r="D24" s="269">
        <f t="shared" si="1"/>
        <v>979</v>
      </c>
      <c r="E24" s="269">
        <f t="shared" si="2"/>
        <v>1339</v>
      </c>
      <c r="F24" s="269">
        <f>SUM(G24:H24)</f>
        <v>1342</v>
      </c>
      <c r="G24" s="269">
        <v>677</v>
      </c>
      <c r="H24" s="269">
        <v>665</v>
      </c>
      <c r="I24" s="269">
        <f>SUM(J24:K24)</f>
        <v>656</v>
      </c>
      <c r="J24" s="269">
        <v>224</v>
      </c>
      <c r="K24" s="269">
        <v>432</v>
      </c>
      <c r="L24" s="269">
        <f>SUM(M24:N24)</f>
        <v>196</v>
      </c>
      <c r="M24" s="269">
        <v>67</v>
      </c>
      <c r="N24" s="269">
        <v>129</v>
      </c>
      <c r="O24" s="269">
        <f>SUM(P24:Q24)</f>
        <v>124</v>
      </c>
      <c r="P24" s="268">
        <v>11</v>
      </c>
      <c r="Q24" s="268">
        <v>113</v>
      </c>
      <c r="R24" s="263"/>
      <c r="S24" s="263"/>
      <c r="T24" s="263"/>
      <c r="U24" s="263"/>
      <c r="V24" s="263"/>
      <c r="W24" s="263"/>
      <c r="X24" s="263"/>
    </row>
    <row r="25" spans="1:24" s="22" customFormat="1" ht="15.95" customHeight="1" x14ac:dyDescent="0.25">
      <c r="A25" s="715" t="s">
        <v>536</v>
      </c>
      <c r="B25" s="271" t="s">
        <v>404</v>
      </c>
      <c r="C25" s="270">
        <f t="shared" si="0"/>
        <v>3740</v>
      </c>
      <c r="D25" s="269">
        <f t="shared" si="1"/>
        <v>1755</v>
      </c>
      <c r="E25" s="269">
        <f t="shared" si="2"/>
        <v>1985</v>
      </c>
      <c r="F25" s="269">
        <f t="shared" ref="F25:Q25" si="9">SUM(F26:F27)</f>
        <v>2041</v>
      </c>
      <c r="G25" s="269">
        <f t="shared" si="9"/>
        <v>1114</v>
      </c>
      <c r="H25" s="269">
        <f t="shared" si="9"/>
        <v>927</v>
      </c>
      <c r="I25" s="269">
        <f t="shared" si="9"/>
        <v>1148</v>
      </c>
      <c r="J25" s="269">
        <f t="shared" si="9"/>
        <v>488</v>
      </c>
      <c r="K25" s="269">
        <f t="shared" si="9"/>
        <v>660</v>
      </c>
      <c r="L25" s="269">
        <f t="shared" si="9"/>
        <v>366</v>
      </c>
      <c r="M25" s="269">
        <f t="shared" si="9"/>
        <v>138</v>
      </c>
      <c r="N25" s="269">
        <f t="shared" si="9"/>
        <v>228</v>
      </c>
      <c r="O25" s="269">
        <f t="shared" si="9"/>
        <v>185</v>
      </c>
      <c r="P25" s="269">
        <f t="shared" si="9"/>
        <v>15</v>
      </c>
      <c r="Q25" s="269">
        <f t="shared" si="9"/>
        <v>170</v>
      </c>
      <c r="R25" s="263"/>
      <c r="S25" s="263"/>
      <c r="T25" s="263"/>
      <c r="U25" s="263"/>
      <c r="V25" s="263"/>
      <c r="W25" s="263"/>
      <c r="X25" s="263"/>
    </row>
    <row r="26" spans="1:24" s="10" customFormat="1" ht="15.95" customHeight="1" x14ac:dyDescent="0.25">
      <c r="A26" s="715"/>
      <c r="B26" s="271" t="s">
        <v>403</v>
      </c>
      <c r="C26" s="270">
        <f t="shared" si="0"/>
        <v>1785</v>
      </c>
      <c r="D26" s="269">
        <f t="shared" si="1"/>
        <v>907</v>
      </c>
      <c r="E26" s="269">
        <f t="shared" si="2"/>
        <v>878</v>
      </c>
      <c r="F26" s="269">
        <f>SUM(G26:H26)</f>
        <v>948</v>
      </c>
      <c r="G26" s="269">
        <v>535</v>
      </c>
      <c r="H26" s="269">
        <v>413</v>
      </c>
      <c r="I26" s="269">
        <f>SUM(J26:K26)</f>
        <v>589</v>
      </c>
      <c r="J26" s="269">
        <v>280</v>
      </c>
      <c r="K26" s="269">
        <v>309</v>
      </c>
      <c r="L26" s="269">
        <f>SUM(M26:N26)</f>
        <v>175</v>
      </c>
      <c r="M26" s="269">
        <v>81</v>
      </c>
      <c r="N26" s="269">
        <v>94</v>
      </c>
      <c r="O26" s="269">
        <f>SUM(P26:Q26)</f>
        <v>73</v>
      </c>
      <c r="P26" s="268">
        <v>11</v>
      </c>
      <c r="Q26" s="268">
        <v>62</v>
      </c>
      <c r="R26" s="263"/>
      <c r="S26" s="263"/>
      <c r="T26" s="263"/>
      <c r="U26" s="263"/>
      <c r="V26" s="263"/>
      <c r="W26" s="263"/>
      <c r="X26" s="263"/>
    </row>
    <row r="27" spans="1:24" s="10" customFormat="1" ht="15.95" customHeight="1" x14ac:dyDescent="0.25">
      <c r="A27" s="715"/>
      <c r="B27" s="271" t="s">
        <v>402</v>
      </c>
      <c r="C27" s="270">
        <f t="shared" si="0"/>
        <v>1955</v>
      </c>
      <c r="D27" s="269">
        <f t="shared" si="1"/>
        <v>848</v>
      </c>
      <c r="E27" s="269">
        <f t="shared" si="2"/>
        <v>1107</v>
      </c>
      <c r="F27" s="269">
        <f>SUM(G27:H27)</f>
        <v>1093</v>
      </c>
      <c r="G27" s="269">
        <v>579</v>
      </c>
      <c r="H27" s="269">
        <v>514</v>
      </c>
      <c r="I27" s="269">
        <f>SUM(J27:K27)</f>
        <v>559</v>
      </c>
      <c r="J27" s="269">
        <v>208</v>
      </c>
      <c r="K27" s="269">
        <v>351</v>
      </c>
      <c r="L27" s="269">
        <f>SUM(M27:N27)</f>
        <v>191</v>
      </c>
      <c r="M27" s="269">
        <v>57</v>
      </c>
      <c r="N27" s="269">
        <v>134</v>
      </c>
      <c r="O27" s="269">
        <f>SUM(P27:Q27)</f>
        <v>112</v>
      </c>
      <c r="P27" s="268">
        <v>4</v>
      </c>
      <c r="Q27" s="268">
        <v>108</v>
      </c>
      <c r="R27" s="263"/>
      <c r="S27" s="263"/>
      <c r="T27" s="263"/>
      <c r="U27" s="263"/>
      <c r="V27" s="263"/>
      <c r="W27" s="263"/>
      <c r="X27" s="263"/>
    </row>
    <row r="28" spans="1:24" s="22" customFormat="1" ht="15.95" customHeight="1" x14ac:dyDescent="0.25">
      <c r="A28" s="715" t="s">
        <v>537</v>
      </c>
      <c r="B28" s="271" t="s">
        <v>404</v>
      </c>
      <c r="C28" s="270">
        <f t="shared" si="0"/>
        <v>6412</v>
      </c>
      <c r="D28" s="269">
        <f t="shared" si="1"/>
        <v>2973</v>
      </c>
      <c r="E28" s="269">
        <f t="shared" si="2"/>
        <v>3439</v>
      </c>
      <c r="F28" s="269">
        <f t="shared" ref="F28:Q28" si="10">SUM(F29:F30)</f>
        <v>3592</v>
      </c>
      <c r="G28" s="269">
        <f t="shared" si="10"/>
        <v>1887</v>
      </c>
      <c r="H28" s="269">
        <f t="shared" si="10"/>
        <v>1705</v>
      </c>
      <c r="I28" s="269">
        <f t="shared" si="10"/>
        <v>1981</v>
      </c>
      <c r="J28" s="269">
        <f t="shared" si="10"/>
        <v>831</v>
      </c>
      <c r="K28" s="269">
        <f t="shared" si="10"/>
        <v>1150</v>
      </c>
      <c r="L28" s="269">
        <f t="shared" si="10"/>
        <v>572</v>
      </c>
      <c r="M28" s="269">
        <f t="shared" si="10"/>
        <v>227</v>
      </c>
      <c r="N28" s="269">
        <f t="shared" si="10"/>
        <v>345</v>
      </c>
      <c r="O28" s="269">
        <f t="shared" si="10"/>
        <v>267</v>
      </c>
      <c r="P28" s="269">
        <f t="shared" si="10"/>
        <v>28</v>
      </c>
      <c r="Q28" s="269">
        <f t="shared" si="10"/>
        <v>239</v>
      </c>
      <c r="R28" s="263"/>
      <c r="S28" s="263"/>
      <c r="T28" s="263"/>
      <c r="U28" s="263"/>
      <c r="V28" s="263"/>
      <c r="W28" s="263"/>
      <c r="X28" s="263"/>
    </row>
    <row r="29" spans="1:24" s="10" customFormat="1" ht="15.95" customHeight="1" x14ac:dyDescent="0.25">
      <c r="A29" s="715"/>
      <c r="B29" s="271" t="s">
        <v>403</v>
      </c>
      <c r="C29" s="270">
        <f t="shared" si="0"/>
        <v>3599</v>
      </c>
      <c r="D29" s="269">
        <f t="shared" si="1"/>
        <v>1743</v>
      </c>
      <c r="E29" s="269">
        <f t="shared" si="2"/>
        <v>1856</v>
      </c>
      <c r="F29" s="269">
        <f>SUM(G29:H29)</f>
        <v>1965</v>
      </c>
      <c r="G29" s="269">
        <v>1051</v>
      </c>
      <c r="H29" s="269">
        <v>914</v>
      </c>
      <c r="I29" s="269">
        <f>SUM(J29:K29)</f>
        <v>1176</v>
      </c>
      <c r="J29" s="269">
        <v>523</v>
      </c>
      <c r="K29" s="269">
        <v>653</v>
      </c>
      <c r="L29" s="269">
        <f>SUM(M29:N29)</f>
        <v>337</v>
      </c>
      <c r="M29" s="269">
        <v>146</v>
      </c>
      <c r="N29" s="269">
        <v>191</v>
      </c>
      <c r="O29" s="269">
        <f>SUM(P29:Q29)</f>
        <v>121</v>
      </c>
      <c r="P29" s="268">
        <v>23</v>
      </c>
      <c r="Q29" s="268">
        <v>98</v>
      </c>
      <c r="R29" s="263"/>
      <c r="S29" s="263"/>
      <c r="T29" s="263"/>
      <c r="U29" s="263"/>
      <c r="V29" s="263"/>
      <c r="W29" s="263"/>
      <c r="X29" s="263"/>
    </row>
    <row r="30" spans="1:24" s="10" customFormat="1" ht="15.95" customHeight="1" x14ac:dyDescent="0.25">
      <c r="A30" s="715"/>
      <c r="B30" s="271" t="s">
        <v>402</v>
      </c>
      <c r="C30" s="270">
        <f t="shared" si="0"/>
        <v>2813</v>
      </c>
      <c r="D30" s="269">
        <f t="shared" si="1"/>
        <v>1230</v>
      </c>
      <c r="E30" s="269">
        <f t="shared" si="2"/>
        <v>1583</v>
      </c>
      <c r="F30" s="269">
        <f>SUM(G30:H30)</f>
        <v>1627</v>
      </c>
      <c r="G30" s="269">
        <v>836</v>
      </c>
      <c r="H30" s="269">
        <v>791</v>
      </c>
      <c r="I30" s="269">
        <f>SUM(J30:K30)</f>
        <v>805</v>
      </c>
      <c r="J30" s="269">
        <v>308</v>
      </c>
      <c r="K30" s="269">
        <v>497</v>
      </c>
      <c r="L30" s="269">
        <f>SUM(M30:N30)</f>
        <v>235</v>
      </c>
      <c r="M30" s="269">
        <v>81</v>
      </c>
      <c r="N30" s="269">
        <v>154</v>
      </c>
      <c r="O30" s="269">
        <f>SUM(P30:Q30)</f>
        <v>146</v>
      </c>
      <c r="P30" s="268">
        <v>5</v>
      </c>
      <c r="Q30" s="268">
        <v>141</v>
      </c>
      <c r="R30" s="263"/>
      <c r="S30" s="263"/>
      <c r="T30" s="263"/>
      <c r="U30" s="263"/>
      <c r="V30" s="263"/>
      <c r="W30" s="263"/>
      <c r="X30" s="263"/>
    </row>
    <row r="31" spans="1:24" s="22" customFormat="1" ht="15.95" customHeight="1" x14ac:dyDescent="0.25">
      <c r="A31" s="715" t="s">
        <v>538</v>
      </c>
      <c r="B31" s="271" t="s">
        <v>404</v>
      </c>
      <c r="C31" s="270">
        <f t="shared" si="0"/>
        <v>691</v>
      </c>
      <c r="D31" s="269">
        <f t="shared" si="1"/>
        <v>318</v>
      </c>
      <c r="E31" s="269">
        <f t="shared" si="2"/>
        <v>373</v>
      </c>
      <c r="F31" s="269">
        <f t="shared" ref="F31:Q31" si="11">SUM(F32:F33)</f>
        <v>390</v>
      </c>
      <c r="G31" s="269">
        <f t="shared" si="11"/>
        <v>211</v>
      </c>
      <c r="H31" s="269">
        <f t="shared" si="11"/>
        <v>179</v>
      </c>
      <c r="I31" s="269">
        <f t="shared" si="11"/>
        <v>227</v>
      </c>
      <c r="J31" s="269">
        <f t="shared" si="11"/>
        <v>87</v>
      </c>
      <c r="K31" s="269">
        <f t="shared" si="11"/>
        <v>140</v>
      </c>
      <c r="L31" s="269">
        <f t="shared" si="11"/>
        <v>58</v>
      </c>
      <c r="M31" s="269">
        <f t="shared" si="11"/>
        <v>19</v>
      </c>
      <c r="N31" s="269">
        <f t="shared" si="11"/>
        <v>39</v>
      </c>
      <c r="O31" s="269">
        <f t="shared" si="11"/>
        <v>16</v>
      </c>
      <c r="P31" s="269">
        <f t="shared" si="11"/>
        <v>1</v>
      </c>
      <c r="Q31" s="269">
        <f t="shared" si="11"/>
        <v>15</v>
      </c>
      <c r="R31" s="263"/>
      <c r="S31" s="263"/>
      <c r="T31" s="263"/>
      <c r="U31" s="263"/>
      <c r="V31" s="263"/>
      <c r="W31" s="263"/>
      <c r="X31" s="263"/>
    </row>
    <row r="32" spans="1:24" s="10" customFormat="1" ht="15.95" customHeight="1" x14ac:dyDescent="0.25">
      <c r="A32" s="715"/>
      <c r="B32" s="271" t="s">
        <v>403</v>
      </c>
      <c r="C32" s="270">
        <f t="shared" si="0"/>
        <v>449</v>
      </c>
      <c r="D32" s="269">
        <f t="shared" si="1"/>
        <v>224</v>
      </c>
      <c r="E32" s="269">
        <f t="shared" si="2"/>
        <v>225</v>
      </c>
      <c r="F32" s="269">
        <f>SUM(G32:H32)</f>
        <v>247</v>
      </c>
      <c r="G32" s="269">
        <v>144</v>
      </c>
      <c r="H32" s="269">
        <v>103</v>
      </c>
      <c r="I32" s="269">
        <f>SUM(J32:K32)</f>
        <v>150</v>
      </c>
      <c r="J32" s="269">
        <v>62</v>
      </c>
      <c r="K32" s="269">
        <v>88</v>
      </c>
      <c r="L32" s="269">
        <f>SUM(M32:N32)</f>
        <v>41</v>
      </c>
      <c r="M32" s="269">
        <v>17</v>
      </c>
      <c r="N32" s="269">
        <v>24</v>
      </c>
      <c r="O32" s="269">
        <f>SUM(P32:Q32)</f>
        <v>11</v>
      </c>
      <c r="P32" s="268">
        <v>1</v>
      </c>
      <c r="Q32" s="268">
        <v>10</v>
      </c>
      <c r="R32" s="263"/>
      <c r="S32" s="263"/>
      <c r="T32" s="263"/>
      <c r="U32" s="263"/>
      <c r="V32" s="263"/>
      <c r="W32" s="263"/>
      <c r="X32" s="263"/>
    </row>
    <row r="33" spans="1:24" s="10" customFormat="1" ht="15.95" customHeight="1" x14ac:dyDescent="0.25">
      <c r="A33" s="715"/>
      <c r="B33" s="271" t="s">
        <v>402</v>
      </c>
      <c r="C33" s="270">
        <f t="shared" si="0"/>
        <v>242</v>
      </c>
      <c r="D33" s="269">
        <f t="shared" si="1"/>
        <v>94</v>
      </c>
      <c r="E33" s="269">
        <f t="shared" si="2"/>
        <v>148</v>
      </c>
      <c r="F33" s="269">
        <f>SUM(G33:H33)</f>
        <v>143</v>
      </c>
      <c r="G33" s="269">
        <v>67</v>
      </c>
      <c r="H33" s="269">
        <v>76</v>
      </c>
      <c r="I33" s="269">
        <f>SUM(J33:K33)</f>
        <v>77</v>
      </c>
      <c r="J33" s="269">
        <v>25</v>
      </c>
      <c r="K33" s="269">
        <v>52</v>
      </c>
      <c r="L33" s="269">
        <f>SUM(M33:N33)</f>
        <v>17</v>
      </c>
      <c r="M33" s="269">
        <v>2</v>
      </c>
      <c r="N33" s="269">
        <v>15</v>
      </c>
      <c r="O33" s="269">
        <f>SUM(P33:Q33)</f>
        <v>5</v>
      </c>
      <c r="P33" s="268">
        <v>0</v>
      </c>
      <c r="Q33" s="268">
        <v>5</v>
      </c>
      <c r="R33" s="263"/>
      <c r="S33" s="263"/>
      <c r="T33" s="263"/>
      <c r="U33" s="263"/>
      <c r="V33" s="263"/>
      <c r="W33" s="263"/>
      <c r="X33" s="263"/>
    </row>
    <row r="34" spans="1:24" s="22" customFormat="1" ht="15.95" customHeight="1" x14ac:dyDescent="0.25">
      <c r="A34" s="715" t="s">
        <v>595</v>
      </c>
      <c r="B34" s="271" t="s">
        <v>404</v>
      </c>
      <c r="C34" s="270">
        <f t="shared" si="0"/>
        <v>1577</v>
      </c>
      <c r="D34" s="269">
        <f t="shared" si="1"/>
        <v>764</v>
      </c>
      <c r="E34" s="269">
        <f t="shared" si="2"/>
        <v>813</v>
      </c>
      <c r="F34" s="269">
        <f t="shared" ref="F34:Q34" si="12">SUM(F35:F36)</f>
        <v>894</v>
      </c>
      <c r="G34" s="269">
        <f t="shared" si="12"/>
        <v>482</v>
      </c>
      <c r="H34" s="269">
        <f t="shared" si="12"/>
        <v>412</v>
      </c>
      <c r="I34" s="269">
        <f t="shared" si="12"/>
        <v>532</v>
      </c>
      <c r="J34" s="269">
        <f t="shared" si="12"/>
        <v>232</v>
      </c>
      <c r="K34" s="269">
        <f t="shared" si="12"/>
        <v>300</v>
      </c>
      <c r="L34" s="269">
        <f t="shared" si="12"/>
        <v>117</v>
      </c>
      <c r="M34" s="269">
        <f t="shared" si="12"/>
        <v>45</v>
      </c>
      <c r="N34" s="269">
        <f t="shared" si="12"/>
        <v>72</v>
      </c>
      <c r="O34" s="269">
        <f t="shared" si="12"/>
        <v>34</v>
      </c>
      <c r="P34" s="269">
        <f t="shared" si="12"/>
        <v>5</v>
      </c>
      <c r="Q34" s="269">
        <f t="shared" si="12"/>
        <v>29</v>
      </c>
      <c r="R34" s="263"/>
      <c r="S34" s="263"/>
      <c r="T34" s="263"/>
      <c r="U34" s="263"/>
      <c r="V34" s="263"/>
      <c r="W34" s="263"/>
      <c r="X34" s="263"/>
    </row>
    <row r="35" spans="1:24" s="10" customFormat="1" ht="15.95" customHeight="1" x14ac:dyDescent="0.25">
      <c r="A35" s="715"/>
      <c r="B35" s="271" t="s">
        <v>403</v>
      </c>
      <c r="C35" s="270">
        <f t="shared" si="0"/>
        <v>804</v>
      </c>
      <c r="D35" s="269">
        <f t="shared" si="1"/>
        <v>405</v>
      </c>
      <c r="E35" s="269">
        <f t="shared" si="2"/>
        <v>399</v>
      </c>
      <c r="F35" s="269">
        <f>SUM(G35:H35)</f>
        <v>439</v>
      </c>
      <c r="G35" s="269">
        <v>234</v>
      </c>
      <c r="H35" s="269">
        <v>205</v>
      </c>
      <c r="I35" s="269">
        <f>SUM(J35:K35)</f>
        <v>284</v>
      </c>
      <c r="J35" s="269">
        <v>137</v>
      </c>
      <c r="K35" s="269">
        <v>147</v>
      </c>
      <c r="L35" s="269">
        <f>SUM(M35:N35)</f>
        <v>64</v>
      </c>
      <c r="M35" s="269">
        <v>30</v>
      </c>
      <c r="N35" s="269">
        <v>34</v>
      </c>
      <c r="O35" s="269">
        <f>SUM(P35:Q35)</f>
        <v>17</v>
      </c>
      <c r="P35" s="268">
        <v>4</v>
      </c>
      <c r="Q35" s="268">
        <v>13</v>
      </c>
      <c r="R35" s="263"/>
      <c r="S35" s="263"/>
      <c r="T35" s="263"/>
      <c r="U35" s="263"/>
      <c r="V35" s="263"/>
      <c r="W35" s="263"/>
      <c r="X35" s="263"/>
    </row>
    <row r="36" spans="1:24" s="10" customFormat="1" ht="15.95" customHeight="1" x14ac:dyDescent="0.25">
      <c r="A36" s="715"/>
      <c r="B36" s="271" t="s">
        <v>402</v>
      </c>
      <c r="C36" s="270">
        <f t="shared" si="0"/>
        <v>773</v>
      </c>
      <c r="D36" s="269">
        <f t="shared" si="1"/>
        <v>359</v>
      </c>
      <c r="E36" s="269">
        <f t="shared" si="2"/>
        <v>414</v>
      </c>
      <c r="F36" s="269">
        <f>SUM(G36:H36)</f>
        <v>455</v>
      </c>
      <c r="G36" s="269">
        <v>248</v>
      </c>
      <c r="H36" s="269">
        <v>207</v>
      </c>
      <c r="I36" s="269">
        <f>SUM(J36:K36)</f>
        <v>248</v>
      </c>
      <c r="J36" s="269">
        <v>95</v>
      </c>
      <c r="K36" s="269">
        <v>153</v>
      </c>
      <c r="L36" s="269">
        <f>SUM(M36:N36)</f>
        <v>53</v>
      </c>
      <c r="M36" s="269">
        <v>15</v>
      </c>
      <c r="N36" s="269">
        <v>38</v>
      </c>
      <c r="O36" s="269">
        <f>SUM(P36:Q36)</f>
        <v>17</v>
      </c>
      <c r="P36" s="268">
        <v>1</v>
      </c>
      <c r="Q36" s="268">
        <v>16</v>
      </c>
      <c r="R36" s="263"/>
      <c r="S36" s="263"/>
      <c r="T36" s="263"/>
      <c r="U36" s="263"/>
      <c r="V36" s="263"/>
      <c r="W36" s="263"/>
      <c r="X36" s="263"/>
    </row>
    <row r="37" spans="1:24" s="22" customFormat="1" ht="15.95" customHeight="1" x14ac:dyDescent="0.25">
      <c r="A37" s="715" t="s">
        <v>724</v>
      </c>
      <c r="B37" s="271" t="s">
        <v>404</v>
      </c>
      <c r="C37" s="270">
        <f t="shared" si="0"/>
        <v>7801</v>
      </c>
      <c r="D37" s="269">
        <f t="shared" si="1"/>
        <v>4239</v>
      </c>
      <c r="E37" s="269">
        <f t="shared" si="2"/>
        <v>3562</v>
      </c>
      <c r="F37" s="269">
        <f t="shared" ref="F37:Q37" si="13">SUM(F38:F39)</f>
        <v>3584</v>
      </c>
      <c r="G37" s="269">
        <f t="shared" si="13"/>
        <v>2044</v>
      </c>
      <c r="H37" s="269">
        <f t="shared" si="13"/>
        <v>1540</v>
      </c>
      <c r="I37" s="269">
        <f t="shared" si="13"/>
        <v>2929</v>
      </c>
      <c r="J37" s="269">
        <f t="shared" si="13"/>
        <v>1662</v>
      </c>
      <c r="K37" s="269">
        <f t="shared" si="13"/>
        <v>1267</v>
      </c>
      <c r="L37" s="269">
        <f t="shared" si="13"/>
        <v>811</v>
      </c>
      <c r="M37" s="269">
        <f t="shared" si="13"/>
        <v>438</v>
      </c>
      <c r="N37" s="269">
        <f t="shared" si="13"/>
        <v>373</v>
      </c>
      <c r="O37" s="269">
        <f t="shared" si="13"/>
        <v>477</v>
      </c>
      <c r="P37" s="269">
        <f t="shared" si="13"/>
        <v>95</v>
      </c>
      <c r="Q37" s="269">
        <f t="shared" si="13"/>
        <v>382</v>
      </c>
      <c r="R37" s="263"/>
      <c r="S37" s="263"/>
      <c r="T37" s="263"/>
      <c r="U37" s="263"/>
      <c r="V37" s="263"/>
      <c r="W37" s="263"/>
      <c r="X37" s="263"/>
    </row>
    <row r="38" spans="1:24" s="10" customFormat="1" ht="15.95" customHeight="1" x14ac:dyDescent="0.25">
      <c r="A38" s="715"/>
      <c r="B38" s="271" t="s">
        <v>403</v>
      </c>
      <c r="C38" s="270">
        <f t="shared" si="0"/>
        <v>181</v>
      </c>
      <c r="D38" s="269">
        <f t="shared" si="1"/>
        <v>75</v>
      </c>
      <c r="E38" s="269">
        <f t="shared" si="2"/>
        <v>106</v>
      </c>
      <c r="F38" s="268">
        <f>SUM(G38:H38)</f>
        <v>84</v>
      </c>
      <c r="G38" s="268">
        <v>38</v>
      </c>
      <c r="H38" s="268">
        <v>46</v>
      </c>
      <c r="I38" s="268">
        <f>SUM(J38:K38)</f>
        <v>75</v>
      </c>
      <c r="J38" s="268">
        <v>26</v>
      </c>
      <c r="K38" s="268">
        <v>49</v>
      </c>
      <c r="L38" s="268">
        <f>SUM(M38:N38)</f>
        <v>14</v>
      </c>
      <c r="M38" s="268">
        <v>8</v>
      </c>
      <c r="N38" s="268">
        <v>6</v>
      </c>
      <c r="O38" s="268">
        <f>SUM(P38:Q38)</f>
        <v>8</v>
      </c>
      <c r="P38" s="268">
        <v>3</v>
      </c>
      <c r="Q38" s="268">
        <v>5</v>
      </c>
      <c r="R38" s="263"/>
      <c r="S38" s="263"/>
      <c r="T38" s="263"/>
      <c r="U38" s="263"/>
      <c r="V38" s="263"/>
      <c r="W38" s="263"/>
      <c r="X38" s="263"/>
    </row>
    <row r="39" spans="1:24" s="10" customFormat="1" ht="15.95" customHeight="1" thickBot="1" x14ac:dyDescent="0.3">
      <c r="A39" s="812"/>
      <c r="B39" s="267" t="s">
        <v>402</v>
      </c>
      <c r="C39" s="266">
        <f t="shared" si="0"/>
        <v>7620</v>
      </c>
      <c r="D39" s="265">
        <f t="shared" si="1"/>
        <v>4164</v>
      </c>
      <c r="E39" s="265">
        <f t="shared" si="2"/>
        <v>3456</v>
      </c>
      <c r="F39" s="264">
        <f>SUM(G39:H39)</f>
        <v>3500</v>
      </c>
      <c r="G39" s="264">
        <v>2006</v>
      </c>
      <c r="H39" s="264">
        <v>1494</v>
      </c>
      <c r="I39" s="264">
        <f>SUM(J39:K39)</f>
        <v>2854</v>
      </c>
      <c r="J39" s="264">
        <v>1636</v>
      </c>
      <c r="K39" s="264">
        <v>1218</v>
      </c>
      <c r="L39" s="264">
        <f>SUM(M39:N39)</f>
        <v>797</v>
      </c>
      <c r="M39" s="264">
        <v>430</v>
      </c>
      <c r="N39" s="264">
        <v>367</v>
      </c>
      <c r="O39" s="264">
        <f>SUM(P39:Q39)</f>
        <v>469</v>
      </c>
      <c r="P39" s="264">
        <v>92</v>
      </c>
      <c r="Q39" s="264">
        <v>377</v>
      </c>
      <c r="R39" s="263"/>
      <c r="S39" s="263"/>
      <c r="T39" s="263"/>
      <c r="U39" s="263"/>
      <c r="V39" s="263"/>
      <c r="W39" s="263"/>
      <c r="X39" s="263"/>
    </row>
  </sheetData>
  <sheetProtection selectLockedCells="1" selectUnlockedCells="1"/>
  <mergeCells count="21">
    <mergeCell ref="A7:A9"/>
    <mergeCell ref="A25:A27"/>
    <mergeCell ref="A28:A30"/>
    <mergeCell ref="L4:N5"/>
    <mergeCell ref="A34:A36"/>
    <mergeCell ref="A22:A24"/>
    <mergeCell ref="A37:A39"/>
    <mergeCell ref="A10:A12"/>
    <mergeCell ref="A13:A15"/>
    <mergeCell ref="A16:A18"/>
    <mergeCell ref="A19:A21"/>
    <mergeCell ref="A31:A33"/>
    <mergeCell ref="R2:Z2"/>
    <mergeCell ref="A4:A5"/>
    <mergeCell ref="B4:B5"/>
    <mergeCell ref="C4:E5"/>
    <mergeCell ref="F4:H5"/>
    <mergeCell ref="A2:H2"/>
    <mergeCell ref="I4:K5"/>
    <mergeCell ref="I2:Q2"/>
    <mergeCell ref="O4:Q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view="pageBreakPreview" zoomScale="85" zoomScaleNormal="120" zoomScaleSheetLayoutView="85" workbookViewId="0">
      <pane xSplit="1" ySplit="7" topLeftCell="B8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8.125" style="54" customWidth="1"/>
    <col min="2" max="4" width="7.875" style="18" customWidth="1"/>
    <col min="5" max="5" width="9.625" style="18" customWidth="1"/>
    <col min="6" max="6" width="7.875" style="18" customWidth="1"/>
    <col min="7" max="7" width="7.875" style="62" customWidth="1"/>
    <col min="8" max="12" width="7.875" style="22" customWidth="1"/>
    <col min="13" max="13" width="8.125" style="22" customWidth="1"/>
    <col min="14" max="14" width="11.625" style="18" customWidth="1"/>
    <col min="15" max="15" width="9.625" style="18" customWidth="1"/>
    <col min="16" max="16" width="8.125" style="18" customWidth="1"/>
    <col min="17" max="17" width="6.125" style="18" customWidth="1"/>
    <col min="18" max="16384" width="10.625" style="22"/>
  </cols>
  <sheetData>
    <row r="1" spans="1:17" s="54" customFormat="1" ht="18" customHeight="1" x14ac:dyDescent="0.25">
      <c r="A1" s="35" t="s">
        <v>399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N1" s="53"/>
      <c r="O1" s="53"/>
      <c r="P1" s="53"/>
      <c r="Q1" s="15" t="s">
        <v>0</v>
      </c>
    </row>
    <row r="2" spans="1:17" s="493" customFormat="1" ht="24.95" customHeight="1" x14ac:dyDescent="0.25">
      <c r="A2" s="693" t="s">
        <v>591</v>
      </c>
      <c r="B2" s="693"/>
      <c r="C2" s="693"/>
      <c r="D2" s="693"/>
      <c r="E2" s="693"/>
      <c r="F2" s="693"/>
      <c r="G2" s="693"/>
      <c r="H2" s="693"/>
      <c r="I2" s="693" t="s">
        <v>130</v>
      </c>
      <c r="J2" s="693"/>
      <c r="K2" s="693"/>
      <c r="L2" s="693"/>
      <c r="M2" s="693"/>
      <c r="N2" s="693"/>
      <c r="O2" s="693"/>
      <c r="P2" s="693"/>
      <c r="Q2" s="693"/>
    </row>
    <row r="3" spans="1:17" ht="15.95" customHeight="1" thickBot="1" x14ac:dyDescent="0.3">
      <c r="A3" s="55"/>
      <c r="B3" s="56"/>
      <c r="C3" s="56"/>
      <c r="D3" s="56"/>
      <c r="E3" s="56"/>
      <c r="F3" s="56"/>
      <c r="G3" s="56"/>
      <c r="H3" s="16" t="s">
        <v>776</v>
      </c>
      <c r="J3" s="56"/>
      <c r="K3" s="56"/>
      <c r="L3" s="56"/>
      <c r="M3" s="16"/>
      <c r="N3" s="56"/>
      <c r="O3" s="56"/>
      <c r="P3" s="56"/>
      <c r="Q3" s="16" t="s">
        <v>11</v>
      </c>
    </row>
    <row r="4" spans="1:17" ht="18.600000000000001" customHeight="1" x14ac:dyDescent="0.25">
      <c r="A4" s="679" t="s">
        <v>698</v>
      </c>
      <c r="B4" s="694" t="s">
        <v>174</v>
      </c>
      <c r="C4" s="682"/>
      <c r="D4" s="682"/>
      <c r="E4" s="682"/>
      <c r="F4" s="682"/>
      <c r="G4" s="682"/>
      <c r="H4" s="682"/>
      <c r="I4" s="682" t="s">
        <v>29</v>
      </c>
      <c r="J4" s="682"/>
      <c r="K4" s="682"/>
      <c r="L4" s="682"/>
      <c r="M4" s="682"/>
      <c r="N4" s="682"/>
      <c r="O4" s="682"/>
      <c r="P4" s="682"/>
      <c r="Q4" s="683"/>
    </row>
    <row r="5" spans="1:17" ht="18.600000000000001" customHeight="1" x14ac:dyDescent="0.25">
      <c r="A5" s="680"/>
      <c r="B5" s="695" t="s">
        <v>156</v>
      </c>
      <c r="C5" s="688"/>
      <c r="D5" s="689"/>
      <c r="E5" s="128" t="s">
        <v>175</v>
      </c>
      <c r="F5" s="692" t="s">
        <v>176</v>
      </c>
      <c r="G5" s="688"/>
      <c r="H5" s="688"/>
      <c r="I5" s="688" t="s">
        <v>30</v>
      </c>
      <c r="J5" s="688"/>
      <c r="K5" s="688"/>
      <c r="L5" s="688"/>
      <c r="M5" s="689"/>
      <c r="N5" s="126" t="s">
        <v>177</v>
      </c>
      <c r="O5" s="126" t="s">
        <v>178</v>
      </c>
      <c r="P5" s="128" t="s">
        <v>179</v>
      </c>
      <c r="Q5" s="128" t="s">
        <v>160</v>
      </c>
    </row>
    <row r="6" spans="1:17" ht="18.95" customHeight="1" x14ac:dyDescent="0.25">
      <c r="A6" s="690" t="s">
        <v>14</v>
      </c>
      <c r="B6" s="128" t="s">
        <v>161</v>
      </c>
      <c r="C6" s="128" t="s">
        <v>162</v>
      </c>
      <c r="D6" s="128" t="s">
        <v>163</v>
      </c>
      <c r="E6" s="138"/>
      <c r="F6" s="128" t="s">
        <v>164</v>
      </c>
      <c r="G6" s="128" t="s">
        <v>165</v>
      </c>
      <c r="H6" s="128" t="s">
        <v>166</v>
      </c>
      <c r="I6" s="127" t="s">
        <v>167</v>
      </c>
      <c r="J6" s="127" t="s">
        <v>168</v>
      </c>
      <c r="K6" s="128" t="s">
        <v>169</v>
      </c>
      <c r="L6" s="128" t="s">
        <v>170</v>
      </c>
      <c r="M6" s="126" t="s">
        <v>777</v>
      </c>
      <c r="N6" s="597"/>
      <c r="O6" s="597"/>
      <c r="P6" s="111"/>
      <c r="Q6" s="111"/>
    </row>
    <row r="7" spans="1:17" s="674" customFormat="1" ht="32.1" customHeight="1" thickBot="1" x14ac:dyDescent="0.3">
      <c r="A7" s="691"/>
      <c r="B7" s="603" t="s">
        <v>15</v>
      </c>
      <c r="C7" s="603" t="s">
        <v>16</v>
      </c>
      <c r="D7" s="603" t="s">
        <v>17</v>
      </c>
      <c r="E7" s="605" t="s">
        <v>180</v>
      </c>
      <c r="F7" s="603" t="s">
        <v>18</v>
      </c>
      <c r="G7" s="603" t="s">
        <v>120</v>
      </c>
      <c r="H7" s="603" t="s">
        <v>121</v>
      </c>
      <c r="I7" s="131" t="s">
        <v>122</v>
      </c>
      <c r="J7" s="131" t="s">
        <v>123</v>
      </c>
      <c r="K7" s="603" t="s">
        <v>19</v>
      </c>
      <c r="L7" s="603" t="s">
        <v>20</v>
      </c>
      <c r="M7" s="603" t="s">
        <v>699</v>
      </c>
      <c r="N7" s="603" t="s">
        <v>31</v>
      </c>
      <c r="O7" s="603" t="s">
        <v>700</v>
      </c>
      <c r="P7" s="603" t="s">
        <v>32</v>
      </c>
      <c r="Q7" s="131" t="s">
        <v>21</v>
      </c>
    </row>
    <row r="8" spans="1:17" ht="21.95" customHeight="1" x14ac:dyDescent="0.25">
      <c r="A8" s="610" t="s">
        <v>580</v>
      </c>
      <c r="B8" s="20">
        <v>105199</v>
      </c>
      <c r="C8" s="20" t="s">
        <v>23</v>
      </c>
      <c r="D8" s="20" t="s">
        <v>23</v>
      </c>
      <c r="E8" s="20">
        <v>3119</v>
      </c>
      <c r="F8" s="20" t="s">
        <v>23</v>
      </c>
      <c r="G8" s="20">
        <v>7227</v>
      </c>
      <c r="H8" s="20" t="s">
        <v>23</v>
      </c>
      <c r="I8" s="20" t="s">
        <v>23</v>
      </c>
      <c r="J8" s="20">
        <v>1273</v>
      </c>
      <c r="K8" s="20" t="s">
        <v>24</v>
      </c>
      <c r="L8" s="20">
        <v>1236</v>
      </c>
      <c r="M8" s="20" t="s">
        <v>24</v>
      </c>
      <c r="N8" s="139">
        <v>33825</v>
      </c>
      <c r="O8" s="20">
        <v>58466</v>
      </c>
      <c r="P8" s="20" t="s">
        <v>24</v>
      </c>
      <c r="Q8" s="20">
        <v>53</v>
      </c>
    </row>
    <row r="9" spans="1:17" ht="21.95" customHeight="1" x14ac:dyDescent="0.25">
      <c r="A9" s="610" t="s">
        <v>581</v>
      </c>
      <c r="B9" s="20">
        <v>88268</v>
      </c>
      <c r="C9" s="20">
        <v>40702</v>
      </c>
      <c r="D9" s="20">
        <v>47566</v>
      </c>
      <c r="E9" s="20">
        <v>4984</v>
      </c>
      <c r="F9" s="20" t="s">
        <v>23</v>
      </c>
      <c r="G9" s="20">
        <v>5686</v>
      </c>
      <c r="H9" s="20" t="s">
        <v>23</v>
      </c>
      <c r="I9" s="20" t="s">
        <v>23</v>
      </c>
      <c r="J9" s="20">
        <v>1165</v>
      </c>
      <c r="K9" s="20" t="s">
        <v>24</v>
      </c>
      <c r="L9" s="20">
        <v>947</v>
      </c>
      <c r="M9" s="20" t="s">
        <v>24</v>
      </c>
      <c r="N9" s="20">
        <v>29388</v>
      </c>
      <c r="O9" s="20">
        <v>46041</v>
      </c>
      <c r="P9" s="74" t="s">
        <v>24</v>
      </c>
      <c r="Q9" s="20">
        <v>57</v>
      </c>
    </row>
    <row r="10" spans="1:17" ht="21.95" customHeight="1" x14ac:dyDescent="0.25">
      <c r="A10" s="610" t="s">
        <v>582</v>
      </c>
      <c r="B10" s="20">
        <v>92102</v>
      </c>
      <c r="C10" s="20">
        <v>41814</v>
      </c>
      <c r="D10" s="20">
        <v>50288</v>
      </c>
      <c r="E10" s="20">
        <v>3555</v>
      </c>
      <c r="F10" s="20" t="s">
        <v>23</v>
      </c>
      <c r="G10" s="20">
        <v>6015</v>
      </c>
      <c r="H10" s="20" t="s">
        <v>23</v>
      </c>
      <c r="I10" s="20" t="s">
        <v>23</v>
      </c>
      <c r="J10" s="20">
        <v>1202</v>
      </c>
      <c r="K10" s="20" t="s">
        <v>24</v>
      </c>
      <c r="L10" s="20">
        <v>991</v>
      </c>
      <c r="M10" s="20" t="s">
        <v>24</v>
      </c>
      <c r="N10" s="20">
        <v>31151</v>
      </c>
      <c r="O10" s="20">
        <v>49134</v>
      </c>
      <c r="P10" s="74">
        <v>18</v>
      </c>
      <c r="Q10" s="20">
        <v>36</v>
      </c>
    </row>
    <row r="11" spans="1:17" ht="21.95" customHeight="1" x14ac:dyDescent="0.25">
      <c r="A11" s="610" t="s">
        <v>583</v>
      </c>
      <c r="B11" s="20">
        <v>92576</v>
      </c>
      <c r="C11" s="20">
        <v>42325</v>
      </c>
      <c r="D11" s="20">
        <v>50251</v>
      </c>
      <c r="E11" s="20">
        <v>4377</v>
      </c>
      <c r="F11" s="20" t="s">
        <v>23</v>
      </c>
      <c r="G11" s="20">
        <v>5779</v>
      </c>
      <c r="H11" s="20" t="s">
        <v>23</v>
      </c>
      <c r="I11" s="20" t="s">
        <v>23</v>
      </c>
      <c r="J11" s="20">
        <v>1099</v>
      </c>
      <c r="K11" s="20" t="s">
        <v>24</v>
      </c>
      <c r="L11" s="20">
        <v>2207</v>
      </c>
      <c r="M11" s="20" t="s">
        <v>24</v>
      </c>
      <c r="N11" s="20">
        <v>31126</v>
      </c>
      <c r="O11" s="20">
        <v>47943</v>
      </c>
      <c r="P11" s="74">
        <v>21</v>
      </c>
      <c r="Q11" s="20">
        <v>24</v>
      </c>
    </row>
    <row r="12" spans="1:17" ht="21.95" customHeight="1" x14ac:dyDescent="0.25">
      <c r="A12" s="610" t="s">
        <v>584</v>
      </c>
      <c r="B12" s="20">
        <v>116568</v>
      </c>
      <c r="C12" s="76">
        <v>52761</v>
      </c>
      <c r="D12" s="76">
        <v>63807</v>
      </c>
      <c r="E12" s="20">
        <v>3599</v>
      </c>
      <c r="F12" s="20" t="s">
        <v>23</v>
      </c>
      <c r="G12" s="20">
        <v>10085</v>
      </c>
      <c r="H12" s="20" t="s">
        <v>23</v>
      </c>
      <c r="I12" s="20" t="s">
        <v>23</v>
      </c>
      <c r="J12" s="20">
        <v>1819</v>
      </c>
      <c r="K12" s="20" t="s">
        <v>24</v>
      </c>
      <c r="L12" s="20">
        <v>1202</v>
      </c>
      <c r="M12" s="20" t="s">
        <v>24</v>
      </c>
      <c r="N12" s="20">
        <v>50924</v>
      </c>
      <c r="O12" s="20">
        <v>48873</v>
      </c>
      <c r="P12" s="74">
        <v>28</v>
      </c>
      <c r="Q12" s="20">
        <v>38</v>
      </c>
    </row>
    <row r="13" spans="1:17" ht="21.95" customHeight="1" x14ac:dyDescent="0.25">
      <c r="A13" s="610" t="s">
        <v>585</v>
      </c>
      <c r="B13" s="20">
        <v>95050</v>
      </c>
      <c r="C13" s="76">
        <v>42395</v>
      </c>
      <c r="D13" s="76">
        <v>52655</v>
      </c>
      <c r="E13" s="20">
        <v>3849</v>
      </c>
      <c r="F13" s="20">
        <v>13963</v>
      </c>
      <c r="G13" s="20">
        <v>8883</v>
      </c>
      <c r="H13" s="20">
        <v>2710</v>
      </c>
      <c r="I13" s="20">
        <v>1528</v>
      </c>
      <c r="J13" s="20">
        <v>2086</v>
      </c>
      <c r="K13" s="20" t="s">
        <v>24</v>
      </c>
      <c r="L13" s="20">
        <v>1748</v>
      </c>
      <c r="M13" s="20" t="s">
        <v>24</v>
      </c>
      <c r="N13" s="20">
        <v>13736</v>
      </c>
      <c r="O13" s="20">
        <v>46493</v>
      </c>
      <c r="P13" s="74">
        <v>33</v>
      </c>
      <c r="Q13" s="20">
        <v>21</v>
      </c>
    </row>
    <row r="14" spans="1:17" ht="21.95" customHeight="1" x14ac:dyDescent="0.25">
      <c r="A14" s="610" t="s">
        <v>586</v>
      </c>
      <c r="B14" s="20">
        <v>94813</v>
      </c>
      <c r="C14" s="76">
        <v>43096</v>
      </c>
      <c r="D14" s="76">
        <v>51717</v>
      </c>
      <c r="E14" s="20">
        <v>3675</v>
      </c>
      <c r="F14" s="20">
        <v>13372</v>
      </c>
      <c r="G14" s="20">
        <v>7807</v>
      </c>
      <c r="H14" s="20">
        <v>2710</v>
      </c>
      <c r="I14" s="20">
        <v>1311</v>
      </c>
      <c r="J14" s="20">
        <v>2023</v>
      </c>
      <c r="K14" s="20" t="s">
        <v>24</v>
      </c>
      <c r="L14" s="20">
        <v>2344</v>
      </c>
      <c r="M14" s="20" t="s">
        <v>24</v>
      </c>
      <c r="N14" s="20">
        <v>13219</v>
      </c>
      <c r="O14" s="20">
        <v>48255</v>
      </c>
      <c r="P14" s="74">
        <v>79</v>
      </c>
      <c r="Q14" s="20">
        <v>18</v>
      </c>
    </row>
    <row r="15" spans="1:17" ht="21.95" customHeight="1" x14ac:dyDescent="0.25">
      <c r="A15" s="610" t="s">
        <v>587</v>
      </c>
      <c r="B15" s="20">
        <v>96150</v>
      </c>
      <c r="C15" s="76">
        <v>43643</v>
      </c>
      <c r="D15" s="76">
        <v>52507</v>
      </c>
      <c r="E15" s="20">
        <v>3479</v>
      </c>
      <c r="F15" s="20">
        <v>13330</v>
      </c>
      <c r="G15" s="20">
        <v>6935</v>
      </c>
      <c r="H15" s="20">
        <v>2830</v>
      </c>
      <c r="I15" s="20">
        <v>1416</v>
      </c>
      <c r="J15" s="20">
        <v>2118</v>
      </c>
      <c r="K15" s="20" t="s">
        <v>24</v>
      </c>
      <c r="L15" s="20">
        <v>1854</v>
      </c>
      <c r="M15" s="20" t="s">
        <v>24</v>
      </c>
      <c r="N15" s="20">
        <v>13566</v>
      </c>
      <c r="O15" s="20">
        <v>50580</v>
      </c>
      <c r="P15" s="74">
        <v>13</v>
      </c>
      <c r="Q15" s="20">
        <v>29</v>
      </c>
    </row>
    <row r="16" spans="1:17" ht="21.95" customHeight="1" x14ac:dyDescent="0.25">
      <c r="A16" s="610" t="s">
        <v>588</v>
      </c>
      <c r="B16" s="20">
        <v>94533</v>
      </c>
      <c r="C16" s="76">
        <v>43108</v>
      </c>
      <c r="D16" s="76">
        <v>51425</v>
      </c>
      <c r="E16" s="20">
        <v>3434</v>
      </c>
      <c r="F16" s="20">
        <v>12234</v>
      </c>
      <c r="G16" s="20">
        <v>6888</v>
      </c>
      <c r="H16" s="20">
        <v>2736</v>
      </c>
      <c r="I16" s="20">
        <v>1340</v>
      </c>
      <c r="J16" s="20">
        <v>2022</v>
      </c>
      <c r="K16" s="20" t="s">
        <v>24</v>
      </c>
      <c r="L16" s="20">
        <v>1592</v>
      </c>
      <c r="M16" s="20">
        <v>2</v>
      </c>
      <c r="N16" s="20">
        <v>14385</v>
      </c>
      <c r="O16" s="20">
        <v>49784</v>
      </c>
      <c r="P16" s="20">
        <v>22</v>
      </c>
      <c r="Q16" s="20">
        <v>94</v>
      </c>
    </row>
    <row r="17" spans="1:17" ht="21.95" customHeight="1" x14ac:dyDescent="0.25">
      <c r="A17" s="610" t="s">
        <v>778</v>
      </c>
      <c r="B17" s="20">
        <v>80874</v>
      </c>
      <c r="C17" s="20">
        <v>36759</v>
      </c>
      <c r="D17" s="20">
        <v>44115</v>
      </c>
      <c r="E17" s="20">
        <v>3660</v>
      </c>
      <c r="F17" s="20">
        <v>9685</v>
      </c>
      <c r="G17" s="20">
        <v>4934</v>
      </c>
      <c r="H17" s="20">
        <v>2425</v>
      </c>
      <c r="I17" s="20">
        <v>1150</v>
      </c>
      <c r="J17" s="20">
        <v>1680</v>
      </c>
      <c r="K17" s="20">
        <v>10883</v>
      </c>
      <c r="L17" s="20">
        <v>1446</v>
      </c>
      <c r="M17" s="20">
        <v>0</v>
      </c>
      <c r="N17" s="20">
        <v>0</v>
      </c>
      <c r="O17" s="20">
        <v>44966</v>
      </c>
      <c r="P17" s="20">
        <v>15</v>
      </c>
      <c r="Q17" s="20">
        <v>30</v>
      </c>
    </row>
    <row r="18" spans="1:17" ht="21.95" customHeight="1" x14ac:dyDescent="0.25">
      <c r="A18" s="117" t="s">
        <v>269</v>
      </c>
      <c r="B18" s="20">
        <v>16049</v>
      </c>
      <c r="C18" s="140">
        <v>7360</v>
      </c>
      <c r="D18" s="140">
        <v>8689</v>
      </c>
      <c r="E18" s="20">
        <v>901</v>
      </c>
      <c r="F18" s="20">
        <v>2048</v>
      </c>
      <c r="G18" s="20">
        <v>1329</v>
      </c>
      <c r="H18" s="20">
        <v>529</v>
      </c>
      <c r="I18" s="20">
        <v>251</v>
      </c>
      <c r="J18" s="20">
        <v>381</v>
      </c>
      <c r="K18" s="20">
        <v>2070</v>
      </c>
      <c r="L18" s="20">
        <v>248</v>
      </c>
      <c r="M18" s="20">
        <v>0</v>
      </c>
      <c r="N18" s="20">
        <v>0</v>
      </c>
      <c r="O18" s="20">
        <v>8282</v>
      </c>
      <c r="P18" s="74">
        <v>4</v>
      </c>
      <c r="Q18" s="20">
        <v>6</v>
      </c>
    </row>
    <row r="19" spans="1:17" ht="21.95" customHeight="1" x14ac:dyDescent="0.25">
      <c r="A19" s="117" t="s">
        <v>270</v>
      </c>
      <c r="B19" s="20">
        <v>14259</v>
      </c>
      <c r="C19" s="140">
        <v>6560</v>
      </c>
      <c r="D19" s="140">
        <v>7699</v>
      </c>
      <c r="E19" s="20">
        <v>751</v>
      </c>
      <c r="F19" s="20">
        <v>1181</v>
      </c>
      <c r="G19" s="20">
        <v>768</v>
      </c>
      <c r="H19" s="20">
        <v>439</v>
      </c>
      <c r="I19" s="20">
        <v>241</v>
      </c>
      <c r="J19" s="20">
        <v>311</v>
      </c>
      <c r="K19" s="20">
        <v>1873</v>
      </c>
      <c r="L19" s="20">
        <v>385</v>
      </c>
      <c r="M19" s="20">
        <v>0</v>
      </c>
      <c r="N19" s="20">
        <v>0</v>
      </c>
      <c r="O19" s="20">
        <v>8304</v>
      </c>
      <c r="P19" s="74">
        <v>3</v>
      </c>
      <c r="Q19" s="20">
        <v>3</v>
      </c>
    </row>
    <row r="20" spans="1:17" ht="21.95" customHeight="1" x14ac:dyDescent="0.25">
      <c r="A20" s="117" t="s">
        <v>271</v>
      </c>
      <c r="B20" s="20">
        <v>3319</v>
      </c>
      <c r="C20" s="140">
        <v>1514</v>
      </c>
      <c r="D20" s="140">
        <v>1805</v>
      </c>
      <c r="E20" s="20">
        <v>102</v>
      </c>
      <c r="F20" s="20">
        <v>407</v>
      </c>
      <c r="G20" s="20">
        <v>167</v>
      </c>
      <c r="H20" s="20">
        <v>101</v>
      </c>
      <c r="I20" s="20">
        <v>31</v>
      </c>
      <c r="J20" s="20">
        <v>62</v>
      </c>
      <c r="K20" s="20">
        <v>383</v>
      </c>
      <c r="L20" s="20">
        <v>57</v>
      </c>
      <c r="M20" s="20">
        <v>0</v>
      </c>
      <c r="N20" s="20">
        <v>0</v>
      </c>
      <c r="O20" s="20">
        <v>2007</v>
      </c>
      <c r="P20" s="74">
        <v>0</v>
      </c>
      <c r="Q20" s="20">
        <v>2</v>
      </c>
    </row>
    <row r="21" spans="1:17" ht="21.95" customHeight="1" x14ac:dyDescent="0.25">
      <c r="A21" s="117" t="s">
        <v>272</v>
      </c>
      <c r="B21" s="20">
        <v>5315</v>
      </c>
      <c r="C21" s="140">
        <v>2359</v>
      </c>
      <c r="D21" s="140">
        <v>2956</v>
      </c>
      <c r="E21" s="20">
        <v>220</v>
      </c>
      <c r="F21" s="20">
        <v>538</v>
      </c>
      <c r="G21" s="20">
        <v>332</v>
      </c>
      <c r="H21" s="20">
        <v>198</v>
      </c>
      <c r="I21" s="20">
        <v>94</v>
      </c>
      <c r="J21" s="20">
        <v>130</v>
      </c>
      <c r="K21" s="20">
        <v>1244</v>
      </c>
      <c r="L21" s="20">
        <v>69</v>
      </c>
      <c r="M21" s="20">
        <v>0</v>
      </c>
      <c r="N21" s="20">
        <v>0</v>
      </c>
      <c r="O21" s="20">
        <v>2487</v>
      </c>
      <c r="P21" s="74">
        <v>1</v>
      </c>
      <c r="Q21" s="20">
        <v>2</v>
      </c>
    </row>
    <row r="22" spans="1:17" ht="21.95" customHeight="1" x14ac:dyDescent="0.25">
      <c r="A22" s="117" t="s">
        <v>273</v>
      </c>
      <c r="B22" s="20">
        <v>6117</v>
      </c>
      <c r="C22" s="140">
        <v>2726</v>
      </c>
      <c r="D22" s="140">
        <v>3391</v>
      </c>
      <c r="E22" s="20">
        <v>323</v>
      </c>
      <c r="F22" s="20">
        <v>707</v>
      </c>
      <c r="G22" s="20">
        <v>583</v>
      </c>
      <c r="H22" s="20">
        <v>168</v>
      </c>
      <c r="I22" s="20">
        <v>81</v>
      </c>
      <c r="J22" s="20">
        <v>154</v>
      </c>
      <c r="K22" s="20">
        <v>803</v>
      </c>
      <c r="L22" s="20">
        <v>60</v>
      </c>
      <c r="M22" s="20">
        <v>0</v>
      </c>
      <c r="N22" s="20">
        <v>0</v>
      </c>
      <c r="O22" s="20">
        <v>3234</v>
      </c>
      <c r="P22" s="20">
        <v>3</v>
      </c>
      <c r="Q22" s="20">
        <v>1</v>
      </c>
    </row>
    <row r="23" spans="1:17" ht="21.95" customHeight="1" x14ac:dyDescent="0.25">
      <c r="A23" s="117" t="s">
        <v>274</v>
      </c>
      <c r="B23" s="20">
        <v>3337</v>
      </c>
      <c r="C23" s="140">
        <v>1480</v>
      </c>
      <c r="D23" s="140">
        <v>1857</v>
      </c>
      <c r="E23" s="20">
        <v>95</v>
      </c>
      <c r="F23" s="20">
        <v>286</v>
      </c>
      <c r="G23" s="20">
        <v>159</v>
      </c>
      <c r="H23" s="20">
        <v>90</v>
      </c>
      <c r="I23" s="77">
        <v>47</v>
      </c>
      <c r="J23" s="20">
        <v>77</v>
      </c>
      <c r="K23" s="20">
        <v>375</v>
      </c>
      <c r="L23" s="20">
        <v>34</v>
      </c>
      <c r="M23" s="20">
        <v>0</v>
      </c>
      <c r="N23" s="20">
        <v>0</v>
      </c>
      <c r="O23" s="20">
        <v>2172</v>
      </c>
      <c r="P23" s="20">
        <v>0</v>
      </c>
      <c r="Q23" s="74">
        <v>2</v>
      </c>
    </row>
    <row r="24" spans="1:17" ht="21.95" customHeight="1" x14ac:dyDescent="0.25">
      <c r="A24" s="117" t="s">
        <v>275</v>
      </c>
      <c r="B24" s="20">
        <v>7285</v>
      </c>
      <c r="C24" s="140">
        <v>3363</v>
      </c>
      <c r="D24" s="140">
        <v>3922</v>
      </c>
      <c r="E24" s="20">
        <v>270</v>
      </c>
      <c r="F24" s="20">
        <v>2196</v>
      </c>
      <c r="G24" s="20">
        <v>525</v>
      </c>
      <c r="H24" s="20">
        <v>205</v>
      </c>
      <c r="I24" s="20">
        <v>97</v>
      </c>
      <c r="J24" s="20">
        <v>139</v>
      </c>
      <c r="K24" s="20">
        <v>909</v>
      </c>
      <c r="L24" s="20">
        <v>79</v>
      </c>
      <c r="M24" s="20">
        <v>0</v>
      </c>
      <c r="N24" s="20">
        <v>0</v>
      </c>
      <c r="O24" s="20">
        <v>2862</v>
      </c>
      <c r="P24" s="20">
        <v>2</v>
      </c>
      <c r="Q24" s="74">
        <v>1</v>
      </c>
    </row>
    <row r="25" spans="1:17" ht="21.95" customHeight="1" x14ac:dyDescent="0.25">
      <c r="A25" s="117" t="s">
        <v>276</v>
      </c>
      <c r="B25" s="20">
        <v>7640</v>
      </c>
      <c r="C25" s="140">
        <v>3486</v>
      </c>
      <c r="D25" s="140">
        <v>4154</v>
      </c>
      <c r="E25" s="20">
        <v>312</v>
      </c>
      <c r="F25" s="20">
        <v>895</v>
      </c>
      <c r="G25" s="20">
        <v>302</v>
      </c>
      <c r="H25" s="20">
        <v>189</v>
      </c>
      <c r="I25" s="20">
        <v>102</v>
      </c>
      <c r="J25" s="20">
        <v>140</v>
      </c>
      <c r="K25" s="20">
        <v>960</v>
      </c>
      <c r="L25" s="20">
        <v>245</v>
      </c>
      <c r="M25" s="20">
        <v>0</v>
      </c>
      <c r="N25" s="20">
        <v>0</v>
      </c>
      <c r="O25" s="20">
        <v>4488</v>
      </c>
      <c r="P25" s="20">
        <v>0</v>
      </c>
      <c r="Q25" s="20">
        <v>7</v>
      </c>
    </row>
    <row r="26" spans="1:17" ht="21.95" customHeight="1" x14ac:dyDescent="0.25">
      <c r="A26" s="117" t="s">
        <v>277</v>
      </c>
      <c r="B26" s="20">
        <v>4193</v>
      </c>
      <c r="C26" s="140">
        <v>1874</v>
      </c>
      <c r="D26" s="140">
        <v>2319</v>
      </c>
      <c r="E26" s="20">
        <v>243</v>
      </c>
      <c r="F26" s="20">
        <v>500</v>
      </c>
      <c r="G26" s="77">
        <v>284</v>
      </c>
      <c r="H26" s="77">
        <v>175</v>
      </c>
      <c r="I26" s="77">
        <v>58</v>
      </c>
      <c r="J26" s="77">
        <v>94</v>
      </c>
      <c r="K26" s="20">
        <v>699</v>
      </c>
      <c r="L26" s="77">
        <v>72</v>
      </c>
      <c r="M26" s="20">
        <v>0</v>
      </c>
      <c r="N26" s="20">
        <v>0</v>
      </c>
      <c r="O26" s="20">
        <v>2062</v>
      </c>
      <c r="P26" s="20">
        <v>1</v>
      </c>
      <c r="Q26" s="20">
        <v>5</v>
      </c>
    </row>
    <row r="27" spans="1:17" ht="21.95" customHeight="1" x14ac:dyDescent="0.25">
      <c r="A27" s="117" t="s">
        <v>278</v>
      </c>
      <c r="B27" s="20">
        <v>8909</v>
      </c>
      <c r="C27" s="140">
        <v>4044</v>
      </c>
      <c r="D27" s="140">
        <v>4865</v>
      </c>
      <c r="E27" s="20">
        <v>327</v>
      </c>
      <c r="F27" s="20">
        <v>594</v>
      </c>
      <c r="G27" s="20">
        <v>337</v>
      </c>
      <c r="H27" s="20">
        <v>234</v>
      </c>
      <c r="I27" s="20">
        <v>89</v>
      </c>
      <c r="J27" s="20">
        <v>138</v>
      </c>
      <c r="K27" s="20">
        <v>990</v>
      </c>
      <c r="L27" s="20">
        <v>164</v>
      </c>
      <c r="M27" s="20">
        <v>0</v>
      </c>
      <c r="N27" s="20">
        <v>0</v>
      </c>
      <c r="O27" s="20">
        <v>6035</v>
      </c>
      <c r="P27" s="20">
        <v>0</v>
      </c>
      <c r="Q27" s="74">
        <v>1</v>
      </c>
    </row>
    <row r="28" spans="1:17" ht="21.95" customHeight="1" x14ac:dyDescent="0.25">
      <c r="A28" s="117" t="s">
        <v>279</v>
      </c>
      <c r="B28" s="20">
        <v>1545</v>
      </c>
      <c r="C28" s="140">
        <v>691</v>
      </c>
      <c r="D28" s="140">
        <v>854</v>
      </c>
      <c r="E28" s="20">
        <v>38</v>
      </c>
      <c r="F28" s="20">
        <v>104</v>
      </c>
      <c r="G28" s="20">
        <v>59</v>
      </c>
      <c r="H28" s="20">
        <v>35</v>
      </c>
      <c r="I28" s="20">
        <v>22</v>
      </c>
      <c r="J28" s="20">
        <v>10</v>
      </c>
      <c r="K28" s="20">
        <v>238</v>
      </c>
      <c r="L28" s="20">
        <v>10</v>
      </c>
      <c r="M28" s="20">
        <v>0</v>
      </c>
      <c r="N28" s="20">
        <v>0</v>
      </c>
      <c r="O28" s="20">
        <v>1028</v>
      </c>
      <c r="P28" s="20">
        <v>1</v>
      </c>
      <c r="Q28" s="74">
        <v>0</v>
      </c>
    </row>
    <row r="29" spans="1:17" ht="21.95" customHeight="1" x14ac:dyDescent="0.25">
      <c r="A29" s="117" t="s">
        <v>280</v>
      </c>
      <c r="B29" s="20">
        <v>2320</v>
      </c>
      <c r="C29" s="140">
        <v>1045</v>
      </c>
      <c r="D29" s="140">
        <v>1275</v>
      </c>
      <c r="E29" s="20">
        <v>64</v>
      </c>
      <c r="F29" s="20">
        <v>198</v>
      </c>
      <c r="G29" s="20">
        <v>69</v>
      </c>
      <c r="H29" s="20">
        <v>54</v>
      </c>
      <c r="I29" s="20">
        <v>34</v>
      </c>
      <c r="J29" s="20">
        <v>41</v>
      </c>
      <c r="K29" s="20">
        <v>273</v>
      </c>
      <c r="L29" s="20">
        <v>20</v>
      </c>
      <c r="M29" s="20">
        <v>0</v>
      </c>
      <c r="N29" s="20">
        <v>0</v>
      </c>
      <c r="O29" s="20">
        <v>1567</v>
      </c>
      <c r="P29" s="20">
        <v>0</v>
      </c>
      <c r="Q29" s="20">
        <v>0</v>
      </c>
    </row>
    <row r="30" spans="1:17" ht="21.95" customHeight="1" thickBot="1" x14ac:dyDescent="0.3">
      <c r="A30" s="118" t="s">
        <v>281</v>
      </c>
      <c r="B30" s="78">
        <v>586</v>
      </c>
      <c r="C30" s="141">
        <v>257</v>
      </c>
      <c r="D30" s="141">
        <v>329</v>
      </c>
      <c r="E30" s="75">
        <v>14</v>
      </c>
      <c r="F30" s="75">
        <v>31</v>
      </c>
      <c r="G30" s="75">
        <v>20</v>
      </c>
      <c r="H30" s="75">
        <v>8</v>
      </c>
      <c r="I30" s="75">
        <v>3</v>
      </c>
      <c r="J30" s="75">
        <v>3</v>
      </c>
      <c r="K30" s="75">
        <v>66</v>
      </c>
      <c r="L30" s="75">
        <v>3</v>
      </c>
      <c r="M30" s="75">
        <v>0</v>
      </c>
      <c r="N30" s="75">
        <v>0</v>
      </c>
      <c r="O30" s="75">
        <v>438</v>
      </c>
      <c r="P30" s="75">
        <v>0</v>
      </c>
      <c r="Q30" s="75">
        <v>0</v>
      </c>
    </row>
  </sheetData>
  <sheetProtection selectLockedCells="1" selectUnlockedCells="1"/>
  <mergeCells count="9">
    <mergeCell ref="I2:Q2"/>
    <mergeCell ref="A6:A7"/>
    <mergeCell ref="I5:M5"/>
    <mergeCell ref="F5:H5"/>
    <mergeCell ref="B4:H4"/>
    <mergeCell ref="I4:Q4"/>
    <mergeCell ref="A4:A5"/>
    <mergeCell ref="B5:D5"/>
    <mergeCell ref="A2:H2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"/>
  <sheetViews>
    <sheetView showGridLines="0" view="pageBreakPreview" zoomScaleNormal="130" zoomScaleSheetLayoutView="100" workbookViewId="0">
      <pane xSplit="1" ySplit="7" topLeftCell="B8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9.625" style="54" customWidth="1"/>
    <col min="2" max="3" width="7.625" style="18" customWidth="1"/>
    <col min="4" max="9" width="6.625" style="18" customWidth="1"/>
    <col min="10" max="14" width="7.875" style="18" customWidth="1"/>
    <col min="15" max="15" width="8.375" style="18" customWidth="1"/>
    <col min="16" max="16" width="5.625" style="18" customWidth="1"/>
    <col min="17" max="17" width="7.875" style="18" customWidth="1"/>
    <col min="18" max="18" width="5.625" style="18" customWidth="1"/>
    <col min="19" max="19" width="7.875" style="62" customWidth="1"/>
    <col min="20" max="23" width="10.625" style="22" hidden="1" customWidth="1"/>
    <col min="24" max="16384" width="10.625" style="22"/>
  </cols>
  <sheetData>
    <row r="1" spans="1:23" s="54" customFormat="1" ht="18" customHeight="1" x14ac:dyDescent="0.25">
      <c r="A1" s="35" t="s">
        <v>399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5" t="s">
        <v>0</v>
      </c>
    </row>
    <row r="2" spans="1:23" s="493" customFormat="1" ht="24.95" customHeight="1" x14ac:dyDescent="0.25">
      <c r="A2" s="693" t="s">
        <v>773</v>
      </c>
      <c r="B2" s="693"/>
      <c r="C2" s="693"/>
      <c r="D2" s="693"/>
      <c r="E2" s="693"/>
      <c r="F2" s="693"/>
      <c r="G2" s="693"/>
      <c r="H2" s="693"/>
      <c r="I2" s="693"/>
      <c r="J2" s="693" t="s">
        <v>33</v>
      </c>
      <c r="K2" s="693"/>
      <c r="L2" s="693"/>
      <c r="M2" s="693"/>
      <c r="N2" s="693"/>
      <c r="O2" s="693"/>
      <c r="P2" s="693"/>
      <c r="Q2" s="693"/>
      <c r="R2" s="693"/>
      <c r="S2" s="693"/>
    </row>
    <row r="3" spans="1:23" ht="15.95" customHeight="1" thickBot="1" x14ac:dyDescent="0.3">
      <c r="A3" s="55"/>
      <c r="B3" s="56"/>
      <c r="C3" s="16"/>
      <c r="D3" s="704"/>
      <c r="E3" s="704"/>
      <c r="F3" s="56"/>
      <c r="G3" s="56"/>
      <c r="H3" s="56"/>
      <c r="I3" s="16" t="s">
        <v>401</v>
      </c>
      <c r="J3" s="56"/>
      <c r="K3" s="56"/>
      <c r="L3" s="56"/>
      <c r="M3" s="56"/>
      <c r="N3" s="56"/>
      <c r="O3" s="56"/>
      <c r="P3" s="56"/>
      <c r="Q3" s="56"/>
      <c r="R3" s="56"/>
      <c r="S3" s="102" t="s">
        <v>11</v>
      </c>
    </row>
    <row r="4" spans="1:23" ht="21.95" customHeight="1" x14ac:dyDescent="0.25">
      <c r="A4" s="679" t="s">
        <v>698</v>
      </c>
      <c r="B4" s="705" t="s">
        <v>181</v>
      </c>
      <c r="C4" s="706"/>
      <c r="D4" s="681" t="s">
        <v>182</v>
      </c>
      <c r="E4" s="682"/>
      <c r="F4" s="683"/>
      <c r="G4" s="681" t="s">
        <v>183</v>
      </c>
      <c r="H4" s="682"/>
      <c r="I4" s="683"/>
      <c r="J4" s="706" t="s">
        <v>184</v>
      </c>
      <c r="K4" s="710" t="s">
        <v>185</v>
      </c>
      <c r="L4" s="710" t="s">
        <v>209</v>
      </c>
      <c r="M4" s="710" t="s">
        <v>774</v>
      </c>
      <c r="N4" s="710" t="s">
        <v>628</v>
      </c>
      <c r="O4" s="710" t="s">
        <v>354</v>
      </c>
      <c r="P4" s="711" t="s">
        <v>186</v>
      </c>
      <c r="Q4" s="712"/>
      <c r="R4" s="711" t="s">
        <v>187</v>
      </c>
      <c r="S4" s="713"/>
    </row>
    <row r="5" spans="1:23" ht="20.45" customHeight="1" x14ac:dyDescent="0.25">
      <c r="A5" s="680"/>
      <c r="B5" s="707"/>
      <c r="C5" s="708"/>
      <c r="D5" s="126" t="s">
        <v>156</v>
      </c>
      <c r="E5" s="126" t="s">
        <v>162</v>
      </c>
      <c r="F5" s="126" t="s">
        <v>163</v>
      </c>
      <c r="G5" s="126" t="s">
        <v>156</v>
      </c>
      <c r="H5" s="126" t="s">
        <v>162</v>
      </c>
      <c r="I5" s="126" t="s">
        <v>163</v>
      </c>
      <c r="J5" s="709"/>
      <c r="K5" s="686"/>
      <c r="L5" s="686"/>
      <c r="M5" s="686"/>
      <c r="N5" s="686"/>
      <c r="O5" s="686"/>
      <c r="P5" s="126" t="s">
        <v>188</v>
      </c>
      <c r="Q5" s="126" t="s">
        <v>189</v>
      </c>
      <c r="R5" s="126" t="s">
        <v>188</v>
      </c>
      <c r="S5" s="142" t="s">
        <v>190</v>
      </c>
    </row>
    <row r="6" spans="1:23" ht="15" customHeight="1" x14ac:dyDescent="0.25">
      <c r="A6" s="690" t="s">
        <v>14</v>
      </c>
      <c r="B6" s="143" t="s">
        <v>191</v>
      </c>
      <c r="C6" s="143" t="s">
        <v>192</v>
      </c>
      <c r="D6" s="700" t="s">
        <v>34</v>
      </c>
      <c r="E6" s="700" t="s">
        <v>35</v>
      </c>
      <c r="F6" s="700" t="s">
        <v>36</v>
      </c>
      <c r="G6" s="700" t="s">
        <v>34</v>
      </c>
      <c r="H6" s="700" t="s">
        <v>35</v>
      </c>
      <c r="I6" s="700" t="s">
        <v>36</v>
      </c>
      <c r="J6" s="702" t="s">
        <v>701</v>
      </c>
      <c r="K6" s="700" t="s">
        <v>702</v>
      </c>
      <c r="L6" s="700" t="s">
        <v>126</v>
      </c>
      <c r="M6" s="700" t="s">
        <v>703</v>
      </c>
      <c r="N6" s="700" t="s">
        <v>127</v>
      </c>
      <c r="O6" s="700" t="s">
        <v>267</v>
      </c>
      <c r="P6" s="696" t="s">
        <v>775</v>
      </c>
      <c r="Q6" s="696" t="s">
        <v>37</v>
      </c>
      <c r="R6" s="696" t="s">
        <v>775</v>
      </c>
      <c r="S6" s="698" t="s">
        <v>704</v>
      </c>
    </row>
    <row r="7" spans="1:23" ht="32.1" customHeight="1" thickBot="1" x14ac:dyDescent="0.3">
      <c r="A7" s="691"/>
      <c r="B7" s="144" t="s">
        <v>38</v>
      </c>
      <c r="C7" s="144" t="s">
        <v>39</v>
      </c>
      <c r="D7" s="701"/>
      <c r="E7" s="701"/>
      <c r="F7" s="701"/>
      <c r="G7" s="701"/>
      <c r="H7" s="701"/>
      <c r="I7" s="701"/>
      <c r="J7" s="703"/>
      <c r="K7" s="701"/>
      <c r="L7" s="701"/>
      <c r="M7" s="701"/>
      <c r="N7" s="701"/>
      <c r="O7" s="701"/>
      <c r="P7" s="697"/>
      <c r="Q7" s="697"/>
      <c r="R7" s="697"/>
      <c r="S7" s="699"/>
      <c r="U7" s="22" t="s">
        <v>193</v>
      </c>
      <c r="V7" s="22" t="s">
        <v>194</v>
      </c>
      <c r="W7" s="22" t="s">
        <v>195</v>
      </c>
    </row>
    <row r="8" spans="1:23" ht="20.45" customHeight="1" x14ac:dyDescent="0.25">
      <c r="A8" s="145" t="s">
        <v>580</v>
      </c>
      <c r="B8" s="8">
        <v>78738</v>
      </c>
      <c r="C8" s="8">
        <v>78738</v>
      </c>
      <c r="D8" s="8">
        <v>19205</v>
      </c>
      <c r="E8" s="8">
        <v>10129</v>
      </c>
      <c r="F8" s="8">
        <v>9076</v>
      </c>
      <c r="G8" s="8">
        <v>9215</v>
      </c>
      <c r="H8" s="8">
        <v>6139</v>
      </c>
      <c r="I8" s="8">
        <v>3076</v>
      </c>
      <c r="J8" s="7">
        <v>10.130616643592985</v>
      </c>
      <c r="K8" s="7">
        <v>4.8609024926169937</v>
      </c>
      <c r="L8" s="7">
        <v>5.2697141509759913</v>
      </c>
      <c r="M8" s="7" t="s">
        <v>355</v>
      </c>
      <c r="N8" s="7" t="s">
        <v>362</v>
      </c>
      <c r="O8" s="7" t="s">
        <v>369</v>
      </c>
      <c r="P8" s="8">
        <v>13307</v>
      </c>
      <c r="Q8" s="7">
        <v>7.0194280487525047</v>
      </c>
      <c r="R8" s="8">
        <v>6376</v>
      </c>
      <c r="S8" s="7">
        <v>3.3633330757380304</v>
      </c>
      <c r="T8" s="22">
        <v>95</v>
      </c>
      <c r="U8" s="146">
        <f t="shared" ref="U8:U30" si="0">(V8+W8)/2</f>
        <v>1895738.5</v>
      </c>
      <c r="V8" s="148">
        <v>1880316</v>
      </c>
      <c r="W8" s="148">
        <v>1911161</v>
      </c>
    </row>
    <row r="9" spans="1:23" ht="20.45" customHeight="1" x14ac:dyDescent="0.25">
      <c r="A9" s="145" t="s">
        <v>581</v>
      </c>
      <c r="B9" s="8">
        <v>64030</v>
      </c>
      <c r="C9" s="8">
        <v>64030</v>
      </c>
      <c r="D9" s="8">
        <v>19435</v>
      </c>
      <c r="E9" s="8">
        <v>10207</v>
      </c>
      <c r="F9" s="8">
        <v>9228</v>
      </c>
      <c r="G9" s="8">
        <v>9507</v>
      </c>
      <c r="H9" s="8">
        <v>6215</v>
      </c>
      <c r="I9" s="8">
        <v>3292</v>
      </c>
      <c r="J9" s="7">
        <v>10.10626528647375</v>
      </c>
      <c r="K9" s="7">
        <v>4.9436719361207073</v>
      </c>
      <c r="L9" s="7">
        <v>5.1625933503530428</v>
      </c>
      <c r="M9" s="7" t="s">
        <v>356</v>
      </c>
      <c r="N9" s="7" t="s">
        <v>363</v>
      </c>
      <c r="O9" s="7" t="s">
        <v>370</v>
      </c>
      <c r="P9" s="8">
        <v>12512</v>
      </c>
      <c r="Q9" s="7">
        <v>6.506282030581918</v>
      </c>
      <c r="R9" s="8">
        <v>5981</v>
      </c>
      <c r="S9" s="7">
        <v>3.110140091504991</v>
      </c>
      <c r="T9" s="147">
        <v>96</v>
      </c>
      <c r="U9" s="146">
        <f t="shared" si="0"/>
        <v>1923064.5</v>
      </c>
      <c r="V9" s="148">
        <v>1911161</v>
      </c>
      <c r="W9" s="148">
        <v>1934968</v>
      </c>
    </row>
    <row r="10" spans="1:23" ht="20.45" customHeight="1" x14ac:dyDescent="0.25">
      <c r="A10" s="145" t="s">
        <v>582</v>
      </c>
      <c r="B10" s="8">
        <v>67650</v>
      </c>
      <c r="C10" s="8">
        <v>67650</v>
      </c>
      <c r="D10" s="8">
        <v>19180</v>
      </c>
      <c r="E10" s="8">
        <v>9968</v>
      </c>
      <c r="F10" s="8">
        <v>9212</v>
      </c>
      <c r="G10" s="8">
        <v>9677</v>
      </c>
      <c r="H10" s="8">
        <v>6352</v>
      </c>
      <c r="I10" s="8">
        <v>3325</v>
      </c>
      <c r="J10" s="7">
        <v>9.8519282915225634</v>
      </c>
      <c r="K10" s="7">
        <v>4.9706522459365932</v>
      </c>
      <c r="L10" s="7">
        <v>4.8812760455859703</v>
      </c>
      <c r="M10" s="7" t="s">
        <v>357</v>
      </c>
      <c r="N10" s="7" t="s">
        <v>364</v>
      </c>
      <c r="O10" s="7" t="s">
        <v>371</v>
      </c>
      <c r="P10" s="8">
        <v>14591</v>
      </c>
      <c r="Q10" s="7">
        <v>7.4947594213558784</v>
      </c>
      <c r="R10" s="8">
        <v>5609</v>
      </c>
      <c r="S10" s="7">
        <v>2.8810983204979181</v>
      </c>
      <c r="T10" s="22">
        <v>97</v>
      </c>
      <c r="U10" s="146">
        <f t="shared" si="0"/>
        <v>1946827</v>
      </c>
      <c r="V10" s="148">
        <v>1934968</v>
      </c>
      <c r="W10" s="148">
        <v>1958686</v>
      </c>
    </row>
    <row r="11" spans="1:23" ht="20.45" customHeight="1" x14ac:dyDescent="0.25">
      <c r="A11" s="145" t="s">
        <v>583</v>
      </c>
      <c r="B11" s="8">
        <v>64888</v>
      </c>
      <c r="C11" s="8">
        <v>64888</v>
      </c>
      <c r="D11" s="8">
        <v>18515</v>
      </c>
      <c r="E11" s="8">
        <v>9612</v>
      </c>
      <c r="F11" s="8">
        <v>8903</v>
      </c>
      <c r="G11" s="8">
        <v>9790</v>
      </c>
      <c r="H11" s="8">
        <v>6288</v>
      </c>
      <c r="I11" s="8">
        <v>3502</v>
      </c>
      <c r="J11" s="7">
        <v>9.4045208748363152</v>
      </c>
      <c r="K11" s="7">
        <v>4.9727388260679195</v>
      </c>
      <c r="L11" s="7">
        <v>4.4317820487683957</v>
      </c>
      <c r="M11" s="7" t="s">
        <v>358</v>
      </c>
      <c r="N11" s="7" t="s">
        <v>365</v>
      </c>
      <c r="O11" s="7" t="s">
        <v>372</v>
      </c>
      <c r="P11" s="8">
        <v>10938</v>
      </c>
      <c r="Q11" s="7">
        <v>5.5558546761522889</v>
      </c>
      <c r="R11" s="8">
        <v>5704</v>
      </c>
      <c r="S11" s="7">
        <v>2.8972933875272129</v>
      </c>
      <c r="T11" s="147">
        <v>98</v>
      </c>
      <c r="U11" s="146">
        <f t="shared" si="0"/>
        <v>1968734</v>
      </c>
      <c r="V11" s="148">
        <v>1958686</v>
      </c>
      <c r="W11" s="148">
        <v>1978782</v>
      </c>
    </row>
    <row r="12" spans="1:23" ht="20.45" customHeight="1" x14ac:dyDescent="0.25">
      <c r="A12" s="145" t="s">
        <v>584</v>
      </c>
      <c r="B12" s="8">
        <v>65455</v>
      </c>
      <c r="C12" s="8">
        <v>65455</v>
      </c>
      <c r="D12" s="8">
        <v>15838</v>
      </c>
      <c r="E12" s="8">
        <v>8302</v>
      </c>
      <c r="F12" s="8">
        <v>7536</v>
      </c>
      <c r="G12" s="8">
        <v>10183</v>
      </c>
      <c r="H12" s="8">
        <v>6605</v>
      </c>
      <c r="I12" s="8">
        <v>3578</v>
      </c>
      <c r="J12" s="7">
        <v>7.9571105811283136</v>
      </c>
      <c r="K12" s="7">
        <v>5.1160030968322783</v>
      </c>
      <c r="L12" s="7">
        <v>2.8411074842960353</v>
      </c>
      <c r="M12" s="7" t="s">
        <v>359</v>
      </c>
      <c r="N12" s="7" t="s">
        <v>366</v>
      </c>
      <c r="O12" s="7" t="s">
        <v>373</v>
      </c>
      <c r="P12" s="8">
        <v>12926</v>
      </c>
      <c r="Q12" s="7">
        <v>6.49</v>
      </c>
      <c r="R12" s="8">
        <v>6126</v>
      </c>
      <c r="S12" s="7">
        <v>3.0777408397519923</v>
      </c>
      <c r="T12" s="22">
        <v>99</v>
      </c>
      <c r="U12" s="146">
        <f t="shared" si="0"/>
        <v>1990421</v>
      </c>
      <c r="V12" s="148">
        <v>1978782</v>
      </c>
      <c r="W12" s="148">
        <v>2002060</v>
      </c>
    </row>
    <row r="13" spans="1:23" ht="20.45" customHeight="1" x14ac:dyDescent="0.25">
      <c r="A13" s="145" t="s">
        <v>585</v>
      </c>
      <c r="B13" s="8">
        <v>61384</v>
      </c>
      <c r="C13" s="8">
        <v>61384</v>
      </c>
      <c r="D13" s="8">
        <v>18041</v>
      </c>
      <c r="E13" s="8">
        <v>9272</v>
      </c>
      <c r="F13" s="8">
        <v>8769</v>
      </c>
      <c r="G13" s="8">
        <v>10878</v>
      </c>
      <c r="H13" s="8">
        <v>7068</v>
      </c>
      <c r="I13" s="8">
        <v>3810</v>
      </c>
      <c r="J13" s="7">
        <v>8.9859825943594167</v>
      </c>
      <c r="K13" s="7">
        <v>5.4181873876970084</v>
      </c>
      <c r="L13" s="7">
        <v>3.5677952066624083</v>
      </c>
      <c r="M13" s="7" t="s">
        <v>360</v>
      </c>
      <c r="N13" s="7" t="s">
        <v>367</v>
      </c>
      <c r="O13" s="7" t="s">
        <v>374</v>
      </c>
      <c r="P13" s="8">
        <v>15525</v>
      </c>
      <c r="Q13" s="7">
        <v>7.7327963958444625</v>
      </c>
      <c r="R13" s="8">
        <v>5927</v>
      </c>
      <c r="S13" s="7">
        <v>2.9521600153410708</v>
      </c>
      <c r="T13" s="147">
        <v>100</v>
      </c>
      <c r="U13" s="146">
        <f t="shared" si="0"/>
        <v>2007682.5</v>
      </c>
      <c r="V13" s="148">
        <v>2002060</v>
      </c>
      <c r="W13" s="148">
        <v>2013305</v>
      </c>
    </row>
    <row r="14" spans="1:23" ht="20.45" customHeight="1" x14ac:dyDescent="0.25">
      <c r="A14" s="145" t="s">
        <v>586</v>
      </c>
      <c r="B14" s="8">
        <v>64817</v>
      </c>
      <c r="C14" s="8">
        <v>64817</v>
      </c>
      <c r="D14" s="8">
        <v>19866</v>
      </c>
      <c r="E14" s="8">
        <v>10215</v>
      </c>
      <c r="F14" s="8">
        <v>9651</v>
      </c>
      <c r="G14" s="8">
        <v>10977</v>
      </c>
      <c r="H14" s="8">
        <v>6945</v>
      </c>
      <c r="I14" s="8">
        <v>4032</v>
      </c>
      <c r="J14" s="7">
        <v>9.8262233440320763</v>
      </c>
      <c r="K14" s="7">
        <v>5.4295003346139179</v>
      </c>
      <c r="L14" s="7">
        <v>4.3967230094181584</v>
      </c>
      <c r="M14" s="7" t="s">
        <v>361</v>
      </c>
      <c r="N14" s="7" t="s">
        <v>368</v>
      </c>
      <c r="O14" s="7" t="s">
        <v>375</v>
      </c>
      <c r="P14" s="8">
        <v>13621</v>
      </c>
      <c r="Q14" s="7" t="s">
        <v>395</v>
      </c>
      <c r="R14" s="8">
        <v>5832</v>
      </c>
      <c r="S14" s="7">
        <v>2.88</v>
      </c>
      <c r="T14" s="22">
        <v>101</v>
      </c>
      <c r="U14" s="146">
        <f t="shared" si="0"/>
        <v>2021733</v>
      </c>
      <c r="V14" s="148">
        <v>2013305</v>
      </c>
      <c r="W14" s="148">
        <v>2030161</v>
      </c>
    </row>
    <row r="15" spans="1:23" ht="20.45" customHeight="1" x14ac:dyDescent="0.25">
      <c r="A15" s="145" t="s">
        <v>587</v>
      </c>
      <c r="B15" s="8">
        <v>63600</v>
      </c>
      <c r="C15" s="8">
        <v>63600</v>
      </c>
      <c r="D15" s="8">
        <v>16757</v>
      </c>
      <c r="E15" s="8">
        <v>8750</v>
      </c>
      <c r="F15" s="8">
        <v>8007</v>
      </c>
      <c r="G15" s="8">
        <v>10972</v>
      </c>
      <c r="H15" s="8">
        <v>7069</v>
      </c>
      <c r="I15" s="8">
        <v>3903</v>
      </c>
      <c r="J15" s="7">
        <v>8.2259416855007039</v>
      </c>
      <c r="K15" s="7">
        <v>5.3861092184349069</v>
      </c>
      <c r="L15" s="7">
        <v>2.8398324670657971</v>
      </c>
      <c r="M15" s="7">
        <v>51.164601304212084</v>
      </c>
      <c r="N15" s="7">
        <v>47.199635558924193</v>
      </c>
      <c r="O15" s="7">
        <v>3.9649657452878913</v>
      </c>
      <c r="P15" s="8">
        <v>13679</v>
      </c>
      <c r="Q15" s="7">
        <v>6.714964272600354</v>
      </c>
      <c r="R15" s="8">
        <v>5644</v>
      </c>
      <c r="S15" s="7">
        <v>2.7706161528296218</v>
      </c>
      <c r="T15" s="147">
        <v>102</v>
      </c>
      <c r="U15" s="146">
        <f t="shared" si="0"/>
        <v>2037092</v>
      </c>
      <c r="V15" s="148">
        <v>2030161</v>
      </c>
      <c r="W15" s="148">
        <v>2044023</v>
      </c>
    </row>
    <row r="16" spans="1:23" ht="20.45" customHeight="1" x14ac:dyDescent="0.25">
      <c r="A16" s="145" t="s">
        <v>588</v>
      </c>
      <c r="B16" s="8">
        <v>69524</v>
      </c>
      <c r="C16" s="8">
        <v>69524</v>
      </c>
      <c r="D16" s="8">
        <v>17360</v>
      </c>
      <c r="E16" s="8">
        <v>9108</v>
      </c>
      <c r="F16" s="8">
        <v>8252</v>
      </c>
      <c r="G16" s="8">
        <v>11854</v>
      </c>
      <c r="H16" s="8">
        <v>7523</v>
      </c>
      <c r="I16" s="8">
        <v>4331</v>
      </c>
      <c r="J16" s="7">
        <v>8.4634396227919098</v>
      </c>
      <c r="K16" s="7">
        <v>5.7791251894340583</v>
      </c>
      <c r="L16" s="7">
        <v>2.6843144333578479</v>
      </c>
      <c r="M16" s="7">
        <v>50.376966768567584</v>
      </c>
      <c r="N16" s="7">
        <v>46.087231443628298</v>
      </c>
      <c r="O16" s="7">
        <v>4.2897353249392864</v>
      </c>
      <c r="P16" s="8">
        <v>13839</v>
      </c>
      <c r="Q16" s="257" t="s">
        <v>396</v>
      </c>
      <c r="R16" s="8">
        <v>5438</v>
      </c>
      <c r="S16" s="7" t="s">
        <v>397</v>
      </c>
      <c r="T16" s="22">
        <v>103</v>
      </c>
      <c r="U16" s="146">
        <f t="shared" si="0"/>
        <v>2051175.5</v>
      </c>
      <c r="V16" s="9">
        <v>2044023</v>
      </c>
      <c r="W16" s="9">
        <v>2058328</v>
      </c>
    </row>
    <row r="17" spans="1:23" ht="20.45" customHeight="1" x14ac:dyDescent="0.25">
      <c r="A17" s="145" t="s">
        <v>282</v>
      </c>
      <c r="B17" s="8">
        <f>SUM(B18:B30)</f>
        <v>74024</v>
      </c>
      <c r="C17" s="8">
        <v>74024</v>
      </c>
      <c r="D17" s="8">
        <v>22384</v>
      </c>
      <c r="E17" s="8">
        <v>11592</v>
      </c>
      <c r="F17" s="8">
        <v>10792</v>
      </c>
      <c r="G17" s="8">
        <v>11600</v>
      </c>
      <c r="H17" s="8">
        <v>7387</v>
      </c>
      <c r="I17" s="8">
        <v>4213</v>
      </c>
      <c r="J17" s="7">
        <f>(D17/U17)*1000</f>
        <v>10.750921926136401</v>
      </c>
      <c r="K17" s="7">
        <f t="shared" ref="K17:K30" si="1">(G17/U17)*1000</f>
        <v>5.5714212983909164</v>
      </c>
      <c r="L17" s="7">
        <f>J17-K17</f>
        <v>5.1795006277454849</v>
      </c>
      <c r="M17" s="7">
        <v>56.454827780643534</v>
      </c>
      <c r="N17" s="7">
        <v>38.843372938454046</v>
      </c>
      <c r="O17" s="7">
        <f>M17-N17</f>
        <v>17.611454842189488</v>
      </c>
      <c r="P17" s="8">
        <v>15507</v>
      </c>
      <c r="Q17" s="7">
        <f>P17/U17*1000</f>
        <v>7.4479336270817189</v>
      </c>
      <c r="R17" s="8">
        <v>5611</v>
      </c>
      <c r="S17" s="7">
        <f>R17/U17*1000</f>
        <v>2.6949349056268472</v>
      </c>
      <c r="T17" s="147">
        <v>104</v>
      </c>
      <c r="U17" s="146">
        <f t="shared" si="0"/>
        <v>2082054</v>
      </c>
      <c r="V17" s="148">
        <v>2058328</v>
      </c>
      <c r="W17" s="148">
        <f>SUM(W18:W30)</f>
        <v>2105780</v>
      </c>
    </row>
    <row r="18" spans="1:23" ht="20.45" customHeight="1" x14ac:dyDescent="0.25">
      <c r="A18" s="145" t="s">
        <v>269</v>
      </c>
      <c r="B18" s="149">
        <v>17483</v>
      </c>
      <c r="C18" s="149">
        <v>17483</v>
      </c>
      <c r="D18" s="8">
        <v>4264</v>
      </c>
      <c r="E18" s="8">
        <v>2197</v>
      </c>
      <c r="F18" s="149">
        <v>2067</v>
      </c>
      <c r="G18" s="8">
        <v>1950</v>
      </c>
      <c r="H18" s="8">
        <v>1221</v>
      </c>
      <c r="I18" s="8">
        <v>729</v>
      </c>
      <c r="J18" s="7">
        <f t="shared" ref="J18:J30" si="2">(D18/U18)*1000</f>
        <v>10.098151474640355</v>
      </c>
      <c r="K18" s="7">
        <f t="shared" si="1"/>
        <v>4.6180570768172347</v>
      </c>
      <c r="L18" s="7">
        <f t="shared" ref="L18:L30" si="3">J18-K18</f>
        <v>5.4800943978231205</v>
      </c>
      <c r="M18" s="7">
        <v>55.686663643220754</v>
      </c>
      <c r="N18" s="7">
        <v>38.007793859405034</v>
      </c>
      <c r="O18" s="7">
        <f t="shared" ref="O18:O30" si="4">M18-N18</f>
        <v>17.67886978381572</v>
      </c>
      <c r="P18" s="8">
        <v>3034</v>
      </c>
      <c r="Q18" s="7">
        <f t="shared" ref="Q18:Q30" si="5">P18/U18*1000</f>
        <v>7.1852231646479439</v>
      </c>
      <c r="R18" s="8">
        <v>1169</v>
      </c>
      <c r="S18" s="7">
        <f t="shared" ref="S18:S30" si="6">R18/U18*1000</f>
        <v>2.7684660116919733</v>
      </c>
      <c r="T18" s="150" t="s">
        <v>196</v>
      </c>
      <c r="U18" s="146">
        <f t="shared" si="0"/>
        <v>422255.5</v>
      </c>
      <c r="V18" s="81">
        <v>417366</v>
      </c>
      <c r="W18" s="151">
        <v>427145</v>
      </c>
    </row>
    <row r="19" spans="1:23" ht="20.45" customHeight="1" x14ac:dyDescent="0.25">
      <c r="A19" s="145" t="s">
        <v>270</v>
      </c>
      <c r="B19" s="149">
        <v>15481</v>
      </c>
      <c r="C19" s="149">
        <v>15481</v>
      </c>
      <c r="D19" s="8">
        <v>4129</v>
      </c>
      <c r="E19" s="8">
        <v>2134</v>
      </c>
      <c r="F19" s="149">
        <v>1995</v>
      </c>
      <c r="G19" s="8">
        <v>2041</v>
      </c>
      <c r="H19" s="8">
        <v>1304</v>
      </c>
      <c r="I19" s="8">
        <v>737</v>
      </c>
      <c r="J19" s="7">
        <f t="shared" si="2"/>
        <v>10.707557139171012</v>
      </c>
      <c r="K19" s="7">
        <f t="shared" si="1"/>
        <v>5.2928370358556647</v>
      </c>
      <c r="L19" s="7">
        <f t="shared" si="3"/>
        <v>5.4147201033153474</v>
      </c>
      <c r="M19" s="7">
        <v>53.17213649347601</v>
      </c>
      <c r="N19" s="7">
        <v>36.977248061864735</v>
      </c>
      <c r="O19" s="7">
        <f t="shared" si="4"/>
        <v>16.194888431611275</v>
      </c>
      <c r="P19" s="8">
        <v>2985</v>
      </c>
      <c r="Q19" s="7">
        <f t="shared" si="5"/>
        <v>7.7408714120672011</v>
      </c>
      <c r="R19" s="8">
        <v>1085</v>
      </c>
      <c r="S19" s="7">
        <f t="shared" si="6"/>
        <v>2.8136835785905907</v>
      </c>
      <c r="T19" s="150" t="s">
        <v>197</v>
      </c>
      <c r="U19" s="146">
        <f t="shared" si="0"/>
        <v>385615.5</v>
      </c>
      <c r="V19" s="81">
        <v>381449</v>
      </c>
      <c r="W19" s="151">
        <v>389782</v>
      </c>
    </row>
    <row r="20" spans="1:23" ht="20.45" customHeight="1" x14ac:dyDescent="0.25">
      <c r="A20" s="145" t="s">
        <v>271</v>
      </c>
      <c r="B20" s="149">
        <v>2579</v>
      </c>
      <c r="C20" s="149">
        <v>2579</v>
      </c>
      <c r="D20" s="8">
        <v>909</v>
      </c>
      <c r="E20" s="8">
        <v>446</v>
      </c>
      <c r="F20" s="149">
        <v>463</v>
      </c>
      <c r="G20" s="8">
        <v>676</v>
      </c>
      <c r="H20" s="8">
        <v>432</v>
      </c>
      <c r="I20" s="8">
        <v>244</v>
      </c>
      <c r="J20" s="7">
        <f t="shared" si="2"/>
        <v>9.8148248123954005</v>
      </c>
      <c r="K20" s="7">
        <f t="shared" si="1"/>
        <v>7.2990336338606054</v>
      </c>
      <c r="L20" s="80">
        <f t="shared" si="3"/>
        <v>2.5157911785347951</v>
      </c>
      <c r="M20" s="7">
        <v>49.041731900879988</v>
      </c>
      <c r="N20" s="7">
        <v>35.836527560330403</v>
      </c>
      <c r="O20" s="80">
        <f t="shared" si="4"/>
        <v>13.205204340549585</v>
      </c>
      <c r="P20" s="8">
        <v>621</v>
      </c>
      <c r="Q20" s="7">
        <f t="shared" si="5"/>
        <v>6.7051773470820057</v>
      </c>
      <c r="R20" s="8">
        <v>237</v>
      </c>
      <c r="S20" s="7">
        <f t="shared" si="6"/>
        <v>2.5589807266641476</v>
      </c>
      <c r="T20" s="150" t="s">
        <v>198</v>
      </c>
      <c r="U20" s="146">
        <f t="shared" si="0"/>
        <v>92615</v>
      </c>
      <c r="V20" s="81">
        <v>91887</v>
      </c>
      <c r="W20" s="151">
        <v>93343</v>
      </c>
    </row>
    <row r="21" spans="1:23" ht="20.45" customHeight="1" x14ac:dyDescent="0.25">
      <c r="A21" s="145" t="s">
        <v>272</v>
      </c>
      <c r="B21" s="149">
        <v>6174</v>
      </c>
      <c r="C21" s="149">
        <v>6174</v>
      </c>
      <c r="D21" s="8">
        <v>1718</v>
      </c>
      <c r="E21" s="8">
        <v>873</v>
      </c>
      <c r="F21" s="149">
        <v>845</v>
      </c>
      <c r="G21" s="8">
        <v>877</v>
      </c>
      <c r="H21" s="8">
        <v>535</v>
      </c>
      <c r="I21" s="8">
        <v>342</v>
      </c>
      <c r="J21" s="7">
        <f t="shared" si="2"/>
        <v>10.794915456584709</v>
      </c>
      <c r="K21" s="7">
        <f t="shared" si="1"/>
        <v>5.5105592872088414</v>
      </c>
      <c r="L21" s="7">
        <f t="shared" si="3"/>
        <v>5.2843561693758678</v>
      </c>
      <c r="M21" s="7">
        <v>52.604791736046096</v>
      </c>
      <c r="N21" s="7">
        <v>33.396376980062712</v>
      </c>
      <c r="O21" s="7">
        <f t="shared" si="4"/>
        <v>19.208414755983384</v>
      </c>
      <c r="P21" s="8">
        <v>1231</v>
      </c>
      <c r="Q21" s="7">
        <f t="shared" si="5"/>
        <v>7.734889945899754</v>
      </c>
      <c r="R21" s="8">
        <v>460</v>
      </c>
      <c r="S21" s="7">
        <f t="shared" si="6"/>
        <v>2.8903731723102251</v>
      </c>
      <c r="T21" s="150" t="s">
        <v>199</v>
      </c>
      <c r="U21" s="146">
        <f t="shared" si="0"/>
        <v>159149</v>
      </c>
      <c r="V21" s="81">
        <v>157200</v>
      </c>
      <c r="W21" s="151">
        <v>161098</v>
      </c>
    </row>
    <row r="22" spans="1:23" ht="20.45" customHeight="1" x14ac:dyDescent="0.25">
      <c r="A22" s="145" t="s">
        <v>285</v>
      </c>
      <c r="B22" s="149">
        <v>4806</v>
      </c>
      <c r="C22" s="149">
        <v>4806</v>
      </c>
      <c r="D22" s="8">
        <v>1816</v>
      </c>
      <c r="E22" s="8">
        <v>952</v>
      </c>
      <c r="F22" s="149">
        <v>864</v>
      </c>
      <c r="G22" s="8">
        <v>624</v>
      </c>
      <c r="H22" s="8">
        <v>392</v>
      </c>
      <c r="I22" s="8">
        <v>232</v>
      </c>
      <c r="J22" s="7">
        <f t="shared" si="2"/>
        <v>11.839990611461189</v>
      </c>
      <c r="K22" s="7">
        <f t="shared" si="1"/>
        <v>4.0683668180351225</v>
      </c>
      <c r="L22" s="7">
        <f t="shared" si="3"/>
        <v>7.771623793426067</v>
      </c>
      <c r="M22" s="7">
        <v>58.50885228372946</v>
      </c>
      <c r="N22" s="7">
        <v>39.881730490257759</v>
      </c>
      <c r="O22" s="7">
        <f t="shared" si="4"/>
        <v>18.627121793471701</v>
      </c>
      <c r="P22" s="8">
        <v>1199</v>
      </c>
      <c r="Q22" s="7">
        <f t="shared" si="5"/>
        <v>7.8172625237565887</v>
      </c>
      <c r="R22" s="8">
        <v>420</v>
      </c>
      <c r="S22" s="7">
        <f t="shared" si="6"/>
        <v>2.738323819831332</v>
      </c>
      <c r="T22" s="150" t="s">
        <v>200</v>
      </c>
      <c r="U22" s="146">
        <f t="shared" si="0"/>
        <v>153378.5</v>
      </c>
      <c r="V22" s="81">
        <v>151354</v>
      </c>
      <c r="W22" s="151">
        <v>155403</v>
      </c>
    </row>
    <row r="23" spans="1:23" ht="20.45" customHeight="1" x14ac:dyDescent="0.25">
      <c r="A23" s="145" t="s">
        <v>274</v>
      </c>
      <c r="B23" s="149">
        <v>3131</v>
      </c>
      <c r="C23" s="149">
        <v>3131</v>
      </c>
      <c r="D23" s="8">
        <v>916</v>
      </c>
      <c r="E23" s="8">
        <v>470</v>
      </c>
      <c r="F23" s="149">
        <v>446</v>
      </c>
      <c r="G23" s="8">
        <v>544</v>
      </c>
      <c r="H23" s="8">
        <v>354</v>
      </c>
      <c r="I23" s="8">
        <v>190</v>
      </c>
      <c r="J23" s="7">
        <f t="shared" si="2"/>
        <v>10.770388486501741</v>
      </c>
      <c r="K23" s="7">
        <f t="shared" si="1"/>
        <v>6.3963879221145703</v>
      </c>
      <c r="L23" s="7">
        <f t="shared" si="3"/>
        <v>4.3740005643871704</v>
      </c>
      <c r="M23" s="7">
        <v>47.020506067162074</v>
      </c>
      <c r="N23" s="7">
        <v>39.236666353118238</v>
      </c>
      <c r="O23" s="7">
        <f t="shared" si="4"/>
        <v>7.783839714043836</v>
      </c>
      <c r="P23" s="8">
        <v>574</v>
      </c>
      <c r="Q23" s="7">
        <f t="shared" si="5"/>
        <v>6.7491299031135359</v>
      </c>
      <c r="R23" s="8">
        <v>195</v>
      </c>
      <c r="S23" s="7">
        <f t="shared" si="6"/>
        <v>2.2928228764932745</v>
      </c>
      <c r="T23" s="150" t="s">
        <v>201</v>
      </c>
      <c r="U23" s="146">
        <f t="shared" si="0"/>
        <v>85048</v>
      </c>
      <c r="V23" s="81">
        <v>84531</v>
      </c>
      <c r="W23" s="151">
        <v>85565</v>
      </c>
    </row>
    <row r="24" spans="1:23" ht="20.45" customHeight="1" x14ac:dyDescent="0.25">
      <c r="A24" s="145" t="s">
        <v>275</v>
      </c>
      <c r="B24" s="149">
        <v>4310</v>
      </c>
      <c r="C24" s="149">
        <v>4310</v>
      </c>
      <c r="D24" s="8">
        <v>1762</v>
      </c>
      <c r="E24" s="8">
        <v>869</v>
      </c>
      <c r="F24" s="149">
        <v>893</v>
      </c>
      <c r="G24" s="8">
        <v>774</v>
      </c>
      <c r="H24" s="8">
        <v>496</v>
      </c>
      <c r="I24" s="8">
        <v>278</v>
      </c>
      <c r="J24" s="7">
        <f t="shared" si="2"/>
        <v>12.254066722767389</v>
      </c>
      <c r="K24" s="7">
        <f t="shared" si="1"/>
        <v>5.3828874253246077</v>
      </c>
      <c r="L24" s="7">
        <f t="shared" si="3"/>
        <v>6.8711792974427812</v>
      </c>
      <c r="M24" s="7">
        <v>68.704838339511369</v>
      </c>
      <c r="N24" s="7">
        <v>50.664515366265853</v>
      </c>
      <c r="O24" s="7">
        <f t="shared" si="4"/>
        <v>18.040322973245516</v>
      </c>
      <c r="P24" s="8">
        <v>1078</v>
      </c>
      <c r="Q24" s="7">
        <f t="shared" si="5"/>
        <v>7.4970964399223865</v>
      </c>
      <c r="R24" s="8">
        <v>391</v>
      </c>
      <c r="S24" s="7">
        <f t="shared" si="6"/>
        <v>2.7192622523280638</v>
      </c>
      <c r="T24" s="150" t="s">
        <v>202</v>
      </c>
      <c r="U24" s="146">
        <f t="shared" si="0"/>
        <v>143789</v>
      </c>
      <c r="V24" s="81">
        <v>141998</v>
      </c>
      <c r="W24" s="151">
        <v>145580</v>
      </c>
    </row>
    <row r="25" spans="1:23" ht="20.45" customHeight="1" x14ac:dyDescent="0.25">
      <c r="A25" s="145" t="s">
        <v>276</v>
      </c>
      <c r="B25" s="149">
        <v>5662</v>
      </c>
      <c r="C25" s="149">
        <v>5662</v>
      </c>
      <c r="D25" s="8">
        <v>2090</v>
      </c>
      <c r="E25" s="8">
        <v>1109</v>
      </c>
      <c r="F25" s="149">
        <v>981</v>
      </c>
      <c r="G25" s="8">
        <v>1169</v>
      </c>
      <c r="H25" s="8">
        <v>806</v>
      </c>
      <c r="I25" s="8">
        <v>363</v>
      </c>
      <c r="J25" s="7">
        <f t="shared" si="2"/>
        <v>11.332489270735339</v>
      </c>
      <c r="K25" s="7">
        <f t="shared" si="1"/>
        <v>6.3386028504734977</v>
      </c>
      <c r="L25" s="7">
        <f t="shared" si="3"/>
        <v>4.9938864202618412</v>
      </c>
      <c r="M25" s="7">
        <v>68.90587256100703</v>
      </c>
      <c r="N25" s="7">
        <v>41.425941640391379</v>
      </c>
      <c r="O25" s="7">
        <f t="shared" si="4"/>
        <v>27.479930920615651</v>
      </c>
      <c r="P25" s="8">
        <v>1459</v>
      </c>
      <c r="Q25" s="7">
        <f t="shared" si="5"/>
        <v>7.9110535148339025</v>
      </c>
      <c r="R25" s="8">
        <v>512</v>
      </c>
      <c r="S25" s="7">
        <f t="shared" si="6"/>
        <v>2.7761887591466472</v>
      </c>
      <c r="T25" s="150" t="s">
        <v>203</v>
      </c>
      <c r="U25" s="146">
        <f t="shared" si="0"/>
        <v>184425.5</v>
      </c>
      <c r="V25" s="81">
        <v>181431</v>
      </c>
      <c r="W25" s="151">
        <v>187420</v>
      </c>
    </row>
    <row r="26" spans="1:23" ht="20.45" customHeight="1" x14ac:dyDescent="0.25">
      <c r="A26" s="145" t="s">
        <v>277</v>
      </c>
      <c r="B26" s="149">
        <v>4435</v>
      </c>
      <c r="C26" s="149">
        <v>4435</v>
      </c>
      <c r="D26" s="8">
        <v>1157</v>
      </c>
      <c r="E26" s="8">
        <v>627</v>
      </c>
      <c r="F26" s="149">
        <v>530</v>
      </c>
      <c r="G26" s="8">
        <v>764</v>
      </c>
      <c r="H26" s="8">
        <v>513</v>
      </c>
      <c r="I26" s="8">
        <v>251</v>
      </c>
      <c r="J26" s="7">
        <f t="shared" si="2"/>
        <v>9.8617480097509418</v>
      </c>
      <c r="K26" s="7">
        <f t="shared" si="1"/>
        <v>6.511992635652307</v>
      </c>
      <c r="L26" s="7">
        <f t="shared" si="3"/>
        <v>3.3497553740986348</v>
      </c>
      <c r="M26" s="7">
        <v>51.328821533898157</v>
      </c>
      <c r="N26" s="7">
        <v>35.73924754095566</v>
      </c>
      <c r="O26" s="7">
        <f t="shared" si="4"/>
        <v>15.589573992942498</v>
      </c>
      <c r="P26" s="8">
        <v>845</v>
      </c>
      <c r="Q26" s="7">
        <f t="shared" si="5"/>
        <v>7.202400231840576</v>
      </c>
      <c r="R26" s="8">
        <v>297</v>
      </c>
      <c r="S26" s="7">
        <f t="shared" si="6"/>
        <v>2.5314945193569831</v>
      </c>
      <c r="T26" s="150" t="s">
        <v>204</v>
      </c>
      <c r="U26" s="146">
        <f t="shared" si="0"/>
        <v>117322</v>
      </c>
      <c r="V26" s="81">
        <v>116211</v>
      </c>
      <c r="W26" s="151">
        <v>118433</v>
      </c>
    </row>
    <row r="27" spans="1:23" ht="20.45" customHeight="1" x14ac:dyDescent="0.25">
      <c r="A27" s="145" t="s">
        <v>278</v>
      </c>
      <c r="B27" s="149">
        <v>6574</v>
      </c>
      <c r="C27" s="149">
        <v>6574</v>
      </c>
      <c r="D27" s="8">
        <v>2376</v>
      </c>
      <c r="E27" s="8">
        <v>1270</v>
      </c>
      <c r="F27" s="149">
        <v>1106</v>
      </c>
      <c r="G27" s="8">
        <v>1143</v>
      </c>
      <c r="H27" s="8">
        <v>724</v>
      </c>
      <c r="I27" s="8">
        <v>419</v>
      </c>
      <c r="J27" s="7">
        <f t="shared" si="2"/>
        <v>11.045639970712319</v>
      </c>
      <c r="K27" s="7">
        <f t="shared" si="1"/>
        <v>5.313622258638123</v>
      </c>
      <c r="L27" s="7">
        <f t="shared" si="3"/>
        <v>5.732017712074196</v>
      </c>
      <c r="M27" s="7">
        <v>61.52737584696024</v>
      </c>
      <c r="N27" s="7">
        <v>41.416501051799685</v>
      </c>
      <c r="O27" s="7">
        <f t="shared" si="4"/>
        <v>20.110874795160555</v>
      </c>
      <c r="P27" s="8">
        <v>1691</v>
      </c>
      <c r="Q27" s="7">
        <f t="shared" si="5"/>
        <v>7.8611856862266531</v>
      </c>
      <c r="R27" s="8">
        <v>532</v>
      </c>
      <c r="S27" s="7">
        <f t="shared" si="6"/>
        <v>2.4731820136443403</v>
      </c>
      <c r="T27" s="150" t="s">
        <v>205</v>
      </c>
      <c r="U27" s="146">
        <f t="shared" si="0"/>
        <v>215107.5</v>
      </c>
      <c r="V27" s="81">
        <v>212328</v>
      </c>
      <c r="W27" s="151">
        <v>217887</v>
      </c>
    </row>
    <row r="28" spans="1:23" ht="20.45" customHeight="1" x14ac:dyDescent="0.25">
      <c r="A28" s="145" t="s">
        <v>279</v>
      </c>
      <c r="B28" s="149">
        <v>931</v>
      </c>
      <c r="C28" s="149">
        <v>931</v>
      </c>
      <c r="D28" s="8">
        <v>404</v>
      </c>
      <c r="E28" s="8">
        <v>217</v>
      </c>
      <c r="F28" s="149">
        <v>187</v>
      </c>
      <c r="G28" s="8">
        <v>435</v>
      </c>
      <c r="H28" s="8">
        <v>248</v>
      </c>
      <c r="I28" s="8">
        <v>187</v>
      </c>
      <c r="J28" s="7">
        <f t="shared" si="2"/>
        <v>8.3759212995117505</v>
      </c>
      <c r="K28" s="7">
        <f t="shared" si="1"/>
        <v>9.0186281319000283</v>
      </c>
      <c r="L28" s="80">
        <f>J28-K28</f>
        <v>-0.64270683238827786</v>
      </c>
      <c r="M28" s="7">
        <v>39.951486000393913</v>
      </c>
      <c r="N28" s="7">
        <v>32.031679227093207</v>
      </c>
      <c r="O28" s="80">
        <f t="shared" si="4"/>
        <v>7.9198067733007065</v>
      </c>
      <c r="P28" s="8">
        <v>299</v>
      </c>
      <c r="Q28" s="7">
        <f t="shared" si="5"/>
        <v>6.1990110607772611</v>
      </c>
      <c r="R28" s="8">
        <v>113</v>
      </c>
      <c r="S28" s="7">
        <f t="shared" si="6"/>
        <v>2.3427700664475934</v>
      </c>
      <c r="T28" s="150" t="s">
        <v>206</v>
      </c>
      <c r="U28" s="146">
        <f t="shared" si="0"/>
        <v>48233.5</v>
      </c>
      <c r="V28" s="81">
        <v>48058</v>
      </c>
      <c r="W28" s="151">
        <v>48409</v>
      </c>
    </row>
    <row r="29" spans="1:23" ht="20.45" customHeight="1" x14ac:dyDescent="0.25">
      <c r="A29" s="145" t="s">
        <v>280</v>
      </c>
      <c r="B29" s="149">
        <v>2160</v>
      </c>
      <c r="C29" s="149">
        <v>2160</v>
      </c>
      <c r="D29" s="8">
        <v>674</v>
      </c>
      <c r="E29" s="8">
        <v>342</v>
      </c>
      <c r="F29" s="149">
        <v>332</v>
      </c>
      <c r="G29" s="8">
        <v>477</v>
      </c>
      <c r="H29" s="8">
        <v>274</v>
      </c>
      <c r="I29" s="8">
        <v>203</v>
      </c>
      <c r="J29" s="7">
        <f t="shared" si="2"/>
        <v>10.499505401637236</v>
      </c>
      <c r="K29" s="7">
        <f t="shared" si="1"/>
        <v>7.4306588673308038</v>
      </c>
      <c r="L29" s="7">
        <f t="shared" si="3"/>
        <v>3.0688465343064326</v>
      </c>
      <c r="M29" s="7">
        <v>51.500541332066327</v>
      </c>
      <c r="N29" s="7">
        <v>36.140730759344791</v>
      </c>
      <c r="O29" s="7">
        <f t="shared" si="4"/>
        <v>15.359810572721535</v>
      </c>
      <c r="P29" s="8">
        <v>418</v>
      </c>
      <c r="Q29" s="7">
        <f t="shared" si="5"/>
        <v>6.511562697157812</v>
      </c>
      <c r="R29" s="8">
        <v>174</v>
      </c>
      <c r="S29" s="7">
        <f t="shared" si="6"/>
        <v>2.7105548069508596</v>
      </c>
      <c r="T29" s="150" t="s">
        <v>207</v>
      </c>
      <c r="U29" s="146">
        <f t="shared" si="0"/>
        <v>64193.5</v>
      </c>
      <c r="V29" s="81">
        <v>63602</v>
      </c>
      <c r="W29" s="151">
        <v>64785</v>
      </c>
    </row>
    <row r="30" spans="1:23" ht="20.45" customHeight="1" thickBot="1" x14ac:dyDescent="0.3">
      <c r="A30" s="118" t="s">
        <v>281</v>
      </c>
      <c r="B30" s="152">
        <v>298</v>
      </c>
      <c r="C30" s="152">
        <v>298</v>
      </c>
      <c r="D30" s="79">
        <v>169</v>
      </c>
      <c r="E30" s="79">
        <v>86</v>
      </c>
      <c r="F30" s="152">
        <v>83</v>
      </c>
      <c r="G30" s="79">
        <v>126</v>
      </c>
      <c r="H30" s="79">
        <v>88</v>
      </c>
      <c r="I30" s="79">
        <v>38</v>
      </c>
      <c r="J30" s="82">
        <f t="shared" si="2"/>
        <v>15.474064917822643</v>
      </c>
      <c r="K30" s="82">
        <f t="shared" si="1"/>
        <v>11.536876802637</v>
      </c>
      <c r="L30" s="82">
        <f t="shared" si="3"/>
        <v>3.9371881151856432</v>
      </c>
      <c r="M30" s="82">
        <v>51.275008011720004</v>
      </c>
      <c r="N30" s="82">
        <v>53.655633383692717</v>
      </c>
      <c r="O30" s="83">
        <f t="shared" si="4"/>
        <v>-2.3806253719727124</v>
      </c>
      <c r="P30" s="79">
        <v>73</v>
      </c>
      <c r="Q30" s="153">
        <f t="shared" si="5"/>
        <v>6.6840635443849292</v>
      </c>
      <c r="R30" s="87">
        <v>26</v>
      </c>
      <c r="S30" s="153">
        <f t="shared" si="6"/>
        <v>2.3806253719727142</v>
      </c>
      <c r="T30" s="150" t="s">
        <v>208</v>
      </c>
      <c r="U30" s="146">
        <f t="shared" si="0"/>
        <v>10921.5</v>
      </c>
      <c r="V30" s="81">
        <v>10913</v>
      </c>
      <c r="W30" s="151">
        <v>10930</v>
      </c>
    </row>
    <row r="31" spans="1:23" s="10" customFormat="1" ht="15.6" customHeight="1" x14ac:dyDescent="0.25">
      <c r="A31" s="35" t="s">
        <v>589</v>
      </c>
      <c r="B31" s="18"/>
      <c r="C31" s="18"/>
      <c r="D31" s="22"/>
      <c r="E31" s="18"/>
      <c r="F31" s="18"/>
      <c r="G31" s="22"/>
      <c r="H31" s="22"/>
      <c r="I31" s="22"/>
      <c r="J31" s="22" t="s">
        <v>40</v>
      </c>
      <c r="K31" s="22"/>
      <c r="L31" s="22"/>
      <c r="M31" s="22"/>
      <c r="N31" s="22"/>
      <c r="O31" s="22"/>
      <c r="P31" s="22"/>
      <c r="Q31" s="22"/>
      <c r="R31" s="22"/>
      <c r="S31" s="36"/>
      <c r="T31" s="22"/>
      <c r="U31" s="22"/>
      <c r="V31" s="22"/>
      <c r="W31" s="22"/>
    </row>
    <row r="32" spans="1:23" s="10" customFormat="1" ht="15.6" customHeight="1" x14ac:dyDescent="0.25">
      <c r="A32" s="35" t="s">
        <v>629</v>
      </c>
      <c r="B32" s="32"/>
      <c r="C32" s="32"/>
      <c r="D32" s="22"/>
      <c r="E32" s="32"/>
      <c r="F32" s="32"/>
      <c r="G32" s="22"/>
      <c r="H32" s="22"/>
      <c r="I32" s="22"/>
      <c r="J32" s="22" t="s">
        <v>41</v>
      </c>
      <c r="K32" s="22"/>
      <c r="L32" s="22"/>
      <c r="M32" s="22"/>
      <c r="N32" s="22"/>
      <c r="O32" s="22"/>
      <c r="P32" s="22"/>
      <c r="Q32" s="22"/>
      <c r="R32" s="22"/>
      <c r="S32" s="36"/>
      <c r="T32" s="22"/>
      <c r="U32" s="22"/>
      <c r="V32" s="22"/>
      <c r="W32" s="22"/>
    </row>
    <row r="33" spans="1:1" ht="21.95" customHeight="1" x14ac:dyDescent="0.25">
      <c r="A33" s="35"/>
    </row>
  </sheetData>
  <sheetProtection selectLockedCells="1" selectUnlockedCells="1"/>
  <mergeCells count="32">
    <mergeCell ref="A2:I2"/>
    <mergeCell ref="J2:S2"/>
    <mergeCell ref="D3:E3"/>
    <mergeCell ref="A4:A5"/>
    <mergeCell ref="B4:C5"/>
    <mergeCell ref="D4:F4"/>
    <mergeCell ref="G4:I4"/>
    <mergeCell ref="J4:J5"/>
    <mergeCell ref="K4:K5"/>
    <mergeCell ref="L4:L5"/>
    <mergeCell ref="M4:M5"/>
    <mergeCell ref="N4:N5"/>
    <mergeCell ref="O4:O5"/>
    <mergeCell ref="P4:Q4"/>
    <mergeCell ref="R4:S4"/>
    <mergeCell ref="A6:A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R6:R7"/>
    <mergeCell ref="S6:S7"/>
    <mergeCell ref="M6:M7"/>
    <mergeCell ref="N6:N7"/>
    <mergeCell ref="O6:O7"/>
    <mergeCell ref="P6:P7"/>
    <mergeCell ref="Q6:Q7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colBreaks count="1" manualBreakCount="1">
    <brk id="1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zoomScaleNormal="120" zoomScaleSheetLayoutView="100" workbookViewId="0">
      <selection activeCell="A12" sqref="A1:XFD1048576"/>
    </sheetView>
  </sheetViews>
  <sheetFormatPr defaultColWidth="10.625" defaultRowHeight="21.95" customHeight="1" x14ac:dyDescent="0.25"/>
  <cols>
    <col min="1" max="1" width="10.625" style="674" customWidth="1"/>
    <col min="2" max="2" width="7.125" style="54" customWidth="1"/>
    <col min="3" max="3" width="7.625" style="18" customWidth="1"/>
    <col min="4" max="5" width="6.125" style="18" customWidth="1"/>
    <col min="6" max="11" width="6.375" style="18" customWidth="1"/>
    <col min="12" max="23" width="5.75" style="18" customWidth="1"/>
    <col min="24" max="24" width="6.75" style="18" customWidth="1"/>
    <col min="25" max="16384" width="10.625" style="22"/>
  </cols>
  <sheetData>
    <row r="1" spans="1:25" s="54" customFormat="1" ht="18" customHeight="1" x14ac:dyDescent="0.25">
      <c r="A1" s="35" t="s">
        <v>399</v>
      </c>
      <c r="B1" s="3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5" t="s">
        <v>0</v>
      </c>
    </row>
    <row r="2" spans="1:25" s="552" customFormat="1" ht="24.95" customHeight="1" x14ac:dyDescent="0.25">
      <c r="A2" s="693" t="s">
        <v>627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 t="s">
        <v>42</v>
      </c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</row>
    <row r="3" spans="1:25" ht="15" customHeight="1" thickBot="1" x14ac:dyDescent="0.3">
      <c r="A3" s="606"/>
      <c r="B3" s="55"/>
      <c r="C3" s="56"/>
      <c r="D3" s="56"/>
      <c r="E3" s="56"/>
      <c r="F3" s="56"/>
      <c r="G3" s="56"/>
      <c r="H3" s="56"/>
      <c r="I3" s="56"/>
      <c r="J3" s="56"/>
      <c r="K3" s="16" t="s">
        <v>401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02" t="s">
        <v>11</v>
      </c>
    </row>
    <row r="4" spans="1:25" s="674" customFormat="1" ht="30" customHeight="1" x14ac:dyDescent="0.25">
      <c r="A4" s="595" t="s">
        <v>145</v>
      </c>
      <c r="B4" s="622" t="s">
        <v>210</v>
      </c>
      <c r="C4" s="608" t="s">
        <v>211</v>
      </c>
      <c r="D4" s="608" t="s">
        <v>43</v>
      </c>
      <c r="E4" s="154" t="s">
        <v>44</v>
      </c>
      <c r="F4" s="154" t="s">
        <v>45</v>
      </c>
      <c r="G4" s="154" t="s">
        <v>46</v>
      </c>
      <c r="H4" s="155" t="s">
        <v>47</v>
      </c>
      <c r="I4" s="155" t="s">
        <v>48</v>
      </c>
      <c r="J4" s="155" t="s">
        <v>49</v>
      </c>
      <c r="K4" s="154" t="s">
        <v>50</v>
      </c>
      <c r="L4" s="155" t="s">
        <v>51</v>
      </c>
      <c r="M4" s="154" t="s">
        <v>52</v>
      </c>
      <c r="N4" s="155" t="s">
        <v>53</v>
      </c>
      <c r="O4" s="155" t="s">
        <v>54</v>
      </c>
      <c r="P4" s="155" t="s">
        <v>55</v>
      </c>
      <c r="Q4" s="155" t="s">
        <v>56</v>
      </c>
      <c r="R4" s="155" t="s">
        <v>57</v>
      </c>
      <c r="S4" s="154" t="s">
        <v>58</v>
      </c>
      <c r="T4" s="154" t="s">
        <v>59</v>
      </c>
      <c r="U4" s="155" t="s">
        <v>60</v>
      </c>
      <c r="V4" s="154" t="s">
        <v>61</v>
      </c>
      <c r="W4" s="154" t="s">
        <v>62</v>
      </c>
      <c r="X4" s="612" t="s">
        <v>63</v>
      </c>
    </row>
    <row r="5" spans="1:25" s="675" customFormat="1" ht="30" customHeight="1" thickBot="1" x14ac:dyDescent="0.3">
      <c r="A5" s="609" t="s">
        <v>64</v>
      </c>
      <c r="B5" s="621" t="s">
        <v>65</v>
      </c>
      <c r="C5" s="598" t="s">
        <v>66</v>
      </c>
      <c r="D5" s="598" t="s">
        <v>67</v>
      </c>
      <c r="E5" s="598" t="s">
        <v>68</v>
      </c>
      <c r="F5" s="598" t="s">
        <v>69</v>
      </c>
      <c r="G5" s="598" t="s">
        <v>70</v>
      </c>
      <c r="H5" s="611" t="s">
        <v>71</v>
      </c>
      <c r="I5" s="611" t="s">
        <v>72</v>
      </c>
      <c r="J5" s="611" t="s">
        <v>73</v>
      </c>
      <c r="K5" s="598" t="s">
        <v>74</v>
      </c>
      <c r="L5" s="611" t="s">
        <v>75</v>
      </c>
      <c r="M5" s="598" t="s">
        <v>76</v>
      </c>
      <c r="N5" s="611" t="s">
        <v>77</v>
      </c>
      <c r="O5" s="611" t="s">
        <v>78</v>
      </c>
      <c r="P5" s="611" t="s">
        <v>79</v>
      </c>
      <c r="Q5" s="611" t="s">
        <v>80</v>
      </c>
      <c r="R5" s="611" t="s">
        <v>81</v>
      </c>
      <c r="S5" s="598" t="s">
        <v>82</v>
      </c>
      <c r="T5" s="598" t="s">
        <v>83</v>
      </c>
      <c r="U5" s="611" t="s">
        <v>84</v>
      </c>
      <c r="V5" s="598" t="s">
        <v>85</v>
      </c>
      <c r="W5" s="598" t="s">
        <v>86</v>
      </c>
      <c r="X5" s="613" t="s">
        <v>87</v>
      </c>
    </row>
    <row r="6" spans="1:25" ht="18.95" customHeight="1" x14ac:dyDescent="0.25">
      <c r="A6" s="679" t="s">
        <v>772</v>
      </c>
      <c r="B6" s="157" t="s">
        <v>570</v>
      </c>
      <c r="C6" s="158">
        <v>1911161</v>
      </c>
      <c r="D6" s="3">
        <v>105769</v>
      </c>
      <c r="E6" s="3">
        <v>142133</v>
      </c>
      <c r="F6" s="3">
        <v>153554</v>
      </c>
      <c r="G6" s="3">
        <v>143596</v>
      </c>
      <c r="H6" s="3">
        <v>148093</v>
      </c>
      <c r="I6" s="3">
        <v>167137</v>
      </c>
      <c r="J6" s="3">
        <v>161348</v>
      </c>
      <c r="K6" s="3">
        <v>165975</v>
      </c>
      <c r="L6" s="96">
        <v>167214</v>
      </c>
      <c r="M6" s="3">
        <v>147025</v>
      </c>
      <c r="N6" s="3">
        <v>124458</v>
      </c>
      <c r="O6" s="3">
        <v>83960</v>
      </c>
      <c r="P6" s="3">
        <v>51001</v>
      </c>
      <c r="Q6" s="3">
        <v>44973</v>
      </c>
      <c r="R6" s="3">
        <v>34874</v>
      </c>
      <c r="S6" s="3">
        <v>36882</v>
      </c>
      <c r="T6" s="3">
        <v>21350</v>
      </c>
      <c r="U6" s="3">
        <v>8314</v>
      </c>
      <c r="V6" s="3">
        <v>2846</v>
      </c>
      <c r="W6" s="3">
        <v>556</v>
      </c>
      <c r="X6" s="3">
        <v>103</v>
      </c>
    </row>
    <row r="7" spans="1:25" ht="18.95" customHeight="1" x14ac:dyDescent="0.25">
      <c r="A7" s="680"/>
      <c r="B7" s="157" t="s">
        <v>571</v>
      </c>
      <c r="C7" s="158">
        <v>971969</v>
      </c>
      <c r="D7" s="3">
        <v>55420</v>
      </c>
      <c r="E7" s="3">
        <v>74216</v>
      </c>
      <c r="F7" s="3">
        <v>80398</v>
      </c>
      <c r="G7" s="3">
        <v>74899</v>
      </c>
      <c r="H7" s="3">
        <v>75990</v>
      </c>
      <c r="I7" s="3">
        <v>83645</v>
      </c>
      <c r="J7" s="3">
        <v>80350</v>
      </c>
      <c r="K7" s="3">
        <v>82762</v>
      </c>
      <c r="L7" s="96">
        <v>83500</v>
      </c>
      <c r="M7" s="3">
        <v>73312</v>
      </c>
      <c r="N7" s="3">
        <v>61101</v>
      </c>
      <c r="O7" s="3">
        <v>40293</v>
      </c>
      <c r="P7" s="3">
        <v>23814</v>
      </c>
      <c r="Q7" s="3">
        <v>20581</v>
      </c>
      <c r="R7" s="3">
        <v>17710</v>
      </c>
      <c r="S7" s="3">
        <v>24154</v>
      </c>
      <c r="T7" s="3">
        <v>13434</v>
      </c>
      <c r="U7" s="3">
        <v>4630</v>
      </c>
      <c r="V7" s="3">
        <v>1480</v>
      </c>
      <c r="W7" s="3">
        <v>242</v>
      </c>
      <c r="X7" s="3">
        <v>38</v>
      </c>
    </row>
    <row r="8" spans="1:25" ht="18.95" customHeight="1" x14ac:dyDescent="0.25">
      <c r="A8" s="680"/>
      <c r="B8" s="157" t="s">
        <v>572</v>
      </c>
      <c r="C8" s="158">
        <v>939192</v>
      </c>
      <c r="D8" s="3">
        <v>50349</v>
      </c>
      <c r="E8" s="3">
        <v>67917</v>
      </c>
      <c r="F8" s="3">
        <v>73156</v>
      </c>
      <c r="G8" s="3">
        <v>68697</v>
      </c>
      <c r="H8" s="3">
        <v>72103</v>
      </c>
      <c r="I8" s="3">
        <v>83492</v>
      </c>
      <c r="J8" s="3">
        <v>80998</v>
      </c>
      <c r="K8" s="3">
        <v>83213</v>
      </c>
      <c r="L8" s="96">
        <v>83714</v>
      </c>
      <c r="M8" s="3">
        <v>73713</v>
      </c>
      <c r="N8" s="3">
        <v>63357</v>
      </c>
      <c r="O8" s="3">
        <v>43667</v>
      </c>
      <c r="P8" s="3">
        <v>27187</v>
      </c>
      <c r="Q8" s="3">
        <v>24392</v>
      </c>
      <c r="R8" s="3">
        <v>17164</v>
      </c>
      <c r="S8" s="3">
        <v>12728</v>
      </c>
      <c r="T8" s="3">
        <v>7916</v>
      </c>
      <c r="U8" s="3">
        <v>3684</v>
      </c>
      <c r="V8" s="3">
        <v>1366</v>
      </c>
      <c r="W8" s="3">
        <v>314</v>
      </c>
      <c r="X8" s="3">
        <v>65</v>
      </c>
    </row>
    <row r="9" spans="1:25" ht="18.95" customHeight="1" x14ac:dyDescent="0.25">
      <c r="A9" s="680" t="s">
        <v>558</v>
      </c>
      <c r="B9" s="157" t="s">
        <v>570</v>
      </c>
      <c r="C9" s="158">
        <v>1934968</v>
      </c>
      <c r="D9" s="96">
        <v>102381</v>
      </c>
      <c r="E9" s="96">
        <v>136384</v>
      </c>
      <c r="F9" s="96">
        <v>155328</v>
      </c>
      <c r="G9" s="96">
        <v>147337</v>
      </c>
      <c r="H9" s="96">
        <v>142288</v>
      </c>
      <c r="I9" s="96">
        <v>170784</v>
      </c>
      <c r="J9" s="96">
        <v>164388</v>
      </c>
      <c r="K9" s="96">
        <v>167463</v>
      </c>
      <c r="L9" s="96">
        <v>166625</v>
      </c>
      <c r="M9" s="96">
        <v>152757</v>
      </c>
      <c r="N9" s="96">
        <v>128738</v>
      </c>
      <c r="O9" s="96">
        <v>94231</v>
      </c>
      <c r="P9" s="96">
        <v>53001</v>
      </c>
      <c r="Q9" s="96">
        <v>46620</v>
      </c>
      <c r="R9" s="96">
        <v>35090</v>
      </c>
      <c r="S9" s="96">
        <v>36101</v>
      </c>
      <c r="T9" s="96">
        <v>23044</v>
      </c>
      <c r="U9" s="96">
        <v>8934</v>
      </c>
      <c r="V9" s="96">
        <v>2747</v>
      </c>
      <c r="W9" s="96">
        <v>624</v>
      </c>
      <c r="X9" s="96">
        <v>103</v>
      </c>
      <c r="Y9" s="36"/>
    </row>
    <row r="10" spans="1:25" ht="18.95" customHeight="1" x14ac:dyDescent="0.25">
      <c r="A10" s="680"/>
      <c r="B10" s="157" t="s">
        <v>571</v>
      </c>
      <c r="C10" s="158">
        <v>981486</v>
      </c>
      <c r="D10" s="96">
        <v>53711</v>
      </c>
      <c r="E10" s="96">
        <v>71243</v>
      </c>
      <c r="F10" s="96">
        <v>81041</v>
      </c>
      <c r="G10" s="96">
        <v>77100</v>
      </c>
      <c r="H10" s="96">
        <v>73250</v>
      </c>
      <c r="I10" s="96">
        <v>85294</v>
      </c>
      <c r="J10" s="96">
        <v>81809</v>
      </c>
      <c r="K10" s="96">
        <v>83241</v>
      </c>
      <c r="L10" s="96">
        <v>82978</v>
      </c>
      <c r="M10" s="96">
        <v>76142</v>
      </c>
      <c r="N10" s="96">
        <v>63213</v>
      </c>
      <c r="O10" s="96">
        <v>45316</v>
      </c>
      <c r="P10" s="96">
        <v>24907</v>
      </c>
      <c r="Q10" s="96">
        <v>21324</v>
      </c>
      <c r="R10" s="96">
        <v>16737</v>
      </c>
      <c r="S10" s="96">
        <v>22913</v>
      </c>
      <c r="T10" s="96">
        <v>14711</v>
      </c>
      <c r="U10" s="96">
        <v>4912</v>
      </c>
      <c r="V10" s="96">
        <v>1310</v>
      </c>
      <c r="W10" s="96">
        <v>291</v>
      </c>
      <c r="X10" s="96">
        <v>43</v>
      </c>
      <c r="Y10" s="36"/>
    </row>
    <row r="11" spans="1:25" ht="18.95" customHeight="1" x14ac:dyDescent="0.25">
      <c r="A11" s="680"/>
      <c r="B11" s="157" t="s">
        <v>572</v>
      </c>
      <c r="C11" s="158">
        <v>953482</v>
      </c>
      <c r="D11" s="96">
        <v>48670</v>
      </c>
      <c r="E11" s="96">
        <v>65141</v>
      </c>
      <c r="F11" s="96">
        <v>74287</v>
      </c>
      <c r="G11" s="96">
        <v>70237</v>
      </c>
      <c r="H11" s="96">
        <v>69038</v>
      </c>
      <c r="I11" s="96">
        <v>85490</v>
      </c>
      <c r="J11" s="96">
        <v>82579</v>
      </c>
      <c r="K11" s="96">
        <v>84222</v>
      </c>
      <c r="L11" s="96">
        <v>83647</v>
      </c>
      <c r="M11" s="96">
        <v>76615</v>
      </c>
      <c r="N11" s="96">
        <v>65525</v>
      </c>
      <c r="O11" s="96">
        <v>48915</v>
      </c>
      <c r="P11" s="96">
        <v>28094</v>
      </c>
      <c r="Q11" s="96">
        <v>25296</v>
      </c>
      <c r="R11" s="96">
        <v>18353</v>
      </c>
      <c r="S11" s="96">
        <v>13188</v>
      </c>
      <c r="T11" s="96">
        <v>8333</v>
      </c>
      <c r="U11" s="96">
        <v>4022</v>
      </c>
      <c r="V11" s="96">
        <v>1437</v>
      </c>
      <c r="W11" s="96">
        <v>333</v>
      </c>
      <c r="X11" s="96">
        <v>60</v>
      </c>
      <c r="Y11" s="36"/>
    </row>
    <row r="12" spans="1:25" s="36" customFormat="1" ht="18.95" customHeight="1" x14ac:dyDescent="0.25">
      <c r="A12" s="680" t="s">
        <v>573</v>
      </c>
      <c r="B12" s="157" t="s">
        <v>570</v>
      </c>
      <c r="C12" s="158">
        <v>1958686</v>
      </c>
      <c r="D12" s="96">
        <v>100572</v>
      </c>
      <c r="E12" s="96">
        <v>133641</v>
      </c>
      <c r="F12" s="96">
        <v>151933</v>
      </c>
      <c r="G12" s="96">
        <v>148244</v>
      </c>
      <c r="H12" s="96">
        <v>140838</v>
      </c>
      <c r="I12" s="96">
        <v>171193</v>
      </c>
      <c r="J12" s="96">
        <v>169700</v>
      </c>
      <c r="K12" s="96">
        <v>166576</v>
      </c>
      <c r="L12" s="96">
        <v>166626</v>
      </c>
      <c r="M12" s="96">
        <v>157969</v>
      </c>
      <c r="N12" s="96">
        <v>134322</v>
      </c>
      <c r="O12" s="96">
        <v>102692</v>
      </c>
      <c r="P12" s="96">
        <v>56777</v>
      </c>
      <c r="Q12" s="96">
        <v>48139</v>
      </c>
      <c r="R12" s="96">
        <v>36274</v>
      </c>
      <c r="S12" s="96">
        <v>34408</v>
      </c>
      <c r="T12" s="96">
        <v>25214</v>
      </c>
      <c r="U12" s="96">
        <v>9837</v>
      </c>
      <c r="V12" s="96">
        <v>3019</v>
      </c>
      <c r="W12" s="96">
        <v>626</v>
      </c>
      <c r="X12" s="96">
        <v>86</v>
      </c>
      <c r="Y12" s="22"/>
    </row>
    <row r="13" spans="1:25" s="36" customFormat="1" ht="18.95" customHeight="1" x14ac:dyDescent="0.25">
      <c r="A13" s="680"/>
      <c r="B13" s="157" t="s">
        <v>571</v>
      </c>
      <c r="C13" s="158">
        <v>991492</v>
      </c>
      <c r="D13" s="96">
        <v>52712</v>
      </c>
      <c r="E13" s="96">
        <v>69897</v>
      </c>
      <c r="F13" s="96">
        <v>79288</v>
      </c>
      <c r="G13" s="96">
        <v>77576</v>
      </c>
      <c r="H13" s="96">
        <v>72660</v>
      </c>
      <c r="I13" s="96">
        <v>85525</v>
      </c>
      <c r="J13" s="96">
        <v>84335</v>
      </c>
      <c r="K13" s="96">
        <v>82670</v>
      </c>
      <c r="L13" s="96">
        <v>82881</v>
      </c>
      <c r="M13" s="96">
        <v>78677</v>
      </c>
      <c r="N13" s="96">
        <v>66174</v>
      </c>
      <c r="O13" s="96">
        <v>49327</v>
      </c>
      <c r="P13" s="96">
        <v>26720</v>
      </c>
      <c r="Q13" s="96">
        <v>22045</v>
      </c>
      <c r="R13" s="96">
        <v>16566</v>
      </c>
      <c r="S13" s="96">
        <v>20890</v>
      </c>
      <c r="T13" s="96">
        <v>16296</v>
      </c>
      <c r="U13" s="96">
        <v>5504</v>
      </c>
      <c r="V13" s="96">
        <v>1432</v>
      </c>
      <c r="W13" s="96">
        <v>286</v>
      </c>
      <c r="X13" s="96">
        <v>31</v>
      </c>
    </row>
    <row r="14" spans="1:25" s="36" customFormat="1" ht="18.95" customHeight="1" x14ac:dyDescent="0.25">
      <c r="A14" s="680"/>
      <c r="B14" s="157" t="s">
        <v>572</v>
      </c>
      <c r="C14" s="158">
        <v>967194</v>
      </c>
      <c r="D14" s="96">
        <v>47860</v>
      </c>
      <c r="E14" s="96">
        <v>63744</v>
      </c>
      <c r="F14" s="96">
        <v>72645</v>
      </c>
      <c r="G14" s="96">
        <v>70668</v>
      </c>
      <c r="H14" s="96">
        <v>68178</v>
      </c>
      <c r="I14" s="96">
        <v>85668</v>
      </c>
      <c r="J14" s="96">
        <v>85365</v>
      </c>
      <c r="K14" s="96">
        <v>83906</v>
      </c>
      <c r="L14" s="96">
        <v>83745</v>
      </c>
      <c r="M14" s="96">
        <v>79292</v>
      </c>
      <c r="N14" s="96">
        <v>68148</v>
      </c>
      <c r="O14" s="96">
        <v>53365</v>
      </c>
      <c r="P14" s="96">
        <v>30057</v>
      </c>
      <c r="Q14" s="96">
        <v>26094</v>
      </c>
      <c r="R14" s="96">
        <v>19708</v>
      </c>
      <c r="S14" s="96">
        <v>13518</v>
      </c>
      <c r="T14" s="96">
        <v>8918</v>
      </c>
      <c r="U14" s="96">
        <v>4333</v>
      </c>
      <c r="V14" s="96">
        <v>1587</v>
      </c>
      <c r="W14" s="96">
        <v>340</v>
      </c>
      <c r="X14" s="96">
        <v>55</v>
      </c>
      <c r="Y14" s="22"/>
    </row>
    <row r="15" spans="1:25" ht="18.95" customHeight="1" x14ac:dyDescent="0.25">
      <c r="A15" s="680" t="s">
        <v>574</v>
      </c>
      <c r="B15" s="157" t="s">
        <v>570</v>
      </c>
      <c r="C15" s="158">
        <v>1978782</v>
      </c>
      <c r="D15" s="96">
        <v>98517</v>
      </c>
      <c r="E15" s="96">
        <v>127916</v>
      </c>
      <c r="F15" s="96">
        <v>149132</v>
      </c>
      <c r="G15" s="96">
        <v>151238</v>
      </c>
      <c r="H15" s="96">
        <v>138149</v>
      </c>
      <c r="I15" s="96">
        <v>169050</v>
      </c>
      <c r="J15" s="96">
        <v>176028</v>
      </c>
      <c r="K15" s="96">
        <v>165555</v>
      </c>
      <c r="L15" s="96">
        <v>167386</v>
      </c>
      <c r="M15" s="96">
        <v>161363</v>
      </c>
      <c r="N15" s="96">
        <v>139170</v>
      </c>
      <c r="O15" s="96">
        <v>110238</v>
      </c>
      <c r="P15" s="96">
        <v>63095</v>
      </c>
      <c r="Q15" s="96">
        <v>49243</v>
      </c>
      <c r="R15" s="96">
        <v>37828</v>
      </c>
      <c r="S15" s="96">
        <v>32653</v>
      </c>
      <c r="T15" s="96">
        <v>27138</v>
      </c>
      <c r="U15" s="96">
        <v>10972</v>
      </c>
      <c r="V15" s="96">
        <v>3289</v>
      </c>
      <c r="W15" s="96">
        <v>720</v>
      </c>
      <c r="X15" s="96">
        <v>102</v>
      </c>
    </row>
    <row r="16" spans="1:25" s="36" customFormat="1" ht="18.95" customHeight="1" x14ac:dyDescent="0.25">
      <c r="A16" s="680"/>
      <c r="B16" s="157" t="s">
        <v>571</v>
      </c>
      <c r="C16" s="158">
        <v>999065</v>
      </c>
      <c r="D16" s="96">
        <v>51575</v>
      </c>
      <c r="E16" s="96">
        <v>66954</v>
      </c>
      <c r="F16" s="96">
        <v>77745</v>
      </c>
      <c r="G16" s="96">
        <v>79303</v>
      </c>
      <c r="H16" s="96">
        <v>71579</v>
      </c>
      <c r="I16" s="96">
        <v>84333</v>
      </c>
      <c r="J16" s="96">
        <v>87125</v>
      </c>
      <c r="K16" s="96">
        <v>81733</v>
      </c>
      <c r="L16" s="96">
        <v>83082</v>
      </c>
      <c r="M16" s="96">
        <v>80273</v>
      </c>
      <c r="N16" s="96">
        <v>68596</v>
      </c>
      <c r="O16" s="96">
        <v>52926</v>
      </c>
      <c r="P16" s="96">
        <v>29857</v>
      </c>
      <c r="Q16" s="96">
        <v>22590</v>
      </c>
      <c r="R16" s="96">
        <v>16921</v>
      </c>
      <c r="S16" s="96">
        <v>18593</v>
      </c>
      <c r="T16" s="96">
        <v>17641</v>
      </c>
      <c r="U16" s="96">
        <v>6291</v>
      </c>
      <c r="V16" s="96">
        <v>1576</v>
      </c>
      <c r="W16" s="96">
        <v>335</v>
      </c>
      <c r="X16" s="96">
        <v>37</v>
      </c>
      <c r="Y16" s="22"/>
    </row>
    <row r="17" spans="1:24" ht="18.95" customHeight="1" x14ac:dyDescent="0.25">
      <c r="A17" s="680"/>
      <c r="B17" s="157" t="s">
        <v>572</v>
      </c>
      <c r="C17" s="158">
        <v>979717</v>
      </c>
      <c r="D17" s="96">
        <v>46942</v>
      </c>
      <c r="E17" s="96">
        <v>60962</v>
      </c>
      <c r="F17" s="96">
        <v>71387</v>
      </c>
      <c r="G17" s="96">
        <v>71935</v>
      </c>
      <c r="H17" s="96">
        <v>66570</v>
      </c>
      <c r="I17" s="96">
        <v>84717</v>
      </c>
      <c r="J17" s="96">
        <v>88903</v>
      </c>
      <c r="K17" s="96">
        <v>83822</v>
      </c>
      <c r="L17" s="96">
        <v>84304</v>
      </c>
      <c r="M17" s="96">
        <v>81090</v>
      </c>
      <c r="N17" s="96">
        <v>70574</v>
      </c>
      <c r="O17" s="96">
        <v>57312</v>
      </c>
      <c r="P17" s="96">
        <v>33238</v>
      </c>
      <c r="Q17" s="96">
        <v>26653</v>
      </c>
      <c r="R17" s="96">
        <v>20907</v>
      </c>
      <c r="S17" s="96">
        <v>14060</v>
      </c>
      <c r="T17" s="96">
        <v>9497</v>
      </c>
      <c r="U17" s="96">
        <v>4681</v>
      </c>
      <c r="V17" s="96">
        <v>1713</v>
      </c>
      <c r="W17" s="96">
        <v>385</v>
      </c>
      <c r="X17" s="96">
        <v>65</v>
      </c>
    </row>
    <row r="18" spans="1:24" ht="18.95" customHeight="1" x14ac:dyDescent="0.25">
      <c r="A18" s="680" t="s">
        <v>575</v>
      </c>
      <c r="B18" s="157" t="s">
        <v>570</v>
      </c>
      <c r="C18" s="158">
        <v>2002060</v>
      </c>
      <c r="D18" s="96">
        <v>95139</v>
      </c>
      <c r="E18" s="96">
        <v>119010</v>
      </c>
      <c r="F18" s="96">
        <v>149192</v>
      </c>
      <c r="G18" s="96">
        <v>152447</v>
      </c>
      <c r="H18" s="96">
        <v>141151</v>
      </c>
      <c r="I18" s="96">
        <v>165515</v>
      </c>
      <c r="J18" s="96">
        <v>181646</v>
      </c>
      <c r="K18" s="96">
        <v>165429</v>
      </c>
      <c r="L18" s="96">
        <v>168498</v>
      </c>
      <c r="M18" s="96">
        <v>165066</v>
      </c>
      <c r="N18" s="96">
        <v>143529</v>
      </c>
      <c r="O18" s="96">
        <v>118477</v>
      </c>
      <c r="P18" s="96">
        <v>71945</v>
      </c>
      <c r="Q18" s="96">
        <v>48709</v>
      </c>
      <c r="R18" s="96">
        <v>39818</v>
      </c>
      <c r="S18" s="96">
        <v>31198</v>
      </c>
      <c r="T18" s="96">
        <v>28331</v>
      </c>
      <c r="U18" s="96">
        <v>12463</v>
      </c>
      <c r="V18" s="96">
        <v>3571</v>
      </c>
      <c r="W18" s="96">
        <v>810</v>
      </c>
      <c r="X18" s="96">
        <v>116</v>
      </c>
    </row>
    <row r="19" spans="1:24" ht="18.95" customHeight="1" x14ac:dyDescent="0.25">
      <c r="A19" s="680"/>
      <c r="B19" s="157" t="s">
        <v>571</v>
      </c>
      <c r="C19" s="158">
        <v>1009274</v>
      </c>
      <c r="D19" s="96">
        <v>49786</v>
      </c>
      <c r="E19" s="96">
        <v>62265</v>
      </c>
      <c r="F19" s="96">
        <v>77993</v>
      </c>
      <c r="G19" s="96">
        <v>79854</v>
      </c>
      <c r="H19" s="96">
        <v>73410</v>
      </c>
      <c r="I19" s="96">
        <v>83273</v>
      </c>
      <c r="J19" s="96">
        <v>89448</v>
      </c>
      <c r="K19" s="96">
        <v>81710</v>
      </c>
      <c r="L19" s="96">
        <v>83481</v>
      </c>
      <c r="M19" s="96">
        <v>81879</v>
      </c>
      <c r="N19" s="96">
        <v>70780</v>
      </c>
      <c r="O19" s="96">
        <v>57165</v>
      </c>
      <c r="P19" s="96">
        <v>34020</v>
      </c>
      <c r="Q19" s="96">
        <v>22295</v>
      </c>
      <c r="R19" s="96">
        <v>17746</v>
      </c>
      <c r="S19" s="96">
        <v>16398</v>
      </c>
      <c r="T19" s="96">
        <v>18286</v>
      </c>
      <c r="U19" s="96">
        <v>7305</v>
      </c>
      <c r="V19" s="96">
        <v>1774</v>
      </c>
      <c r="W19" s="96">
        <v>356</v>
      </c>
      <c r="X19" s="96">
        <v>50</v>
      </c>
    </row>
    <row r="20" spans="1:24" ht="18.95" customHeight="1" x14ac:dyDescent="0.25">
      <c r="A20" s="680"/>
      <c r="B20" s="157" t="s">
        <v>719</v>
      </c>
      <c r="C20" s="158">
        <v>992786</v>
      </c>
      <c r="D20" s="96">
        <v>45353</v>
      </c>
      <c r="E20" s="96">
        <v>56745</v>
      </c>
      <c r="F20" s="96">
        <v>71199</v>
      </c>
      <c r="G20" s="96">
        <v>72593</v>
      </c>
      <c r="H20" s="96">
        <v>67741</v>
      </c>
      <c r="I20" s="96">
        <v>82242</v>
      </c>
      <c r="J20" s="96">
        <v>92198</v>
      </c>
      <c r="K20" s="96">
        <v>83719</v>
      </c>
      <c r="L20" s="96">
        <v>85017</v>
      </c>
      <c r="M20" s="96">
        <v>83187</v>
      </c>
      <c r="N20" s="96">
        <v>72749</v>
      </c>
      <c r="O20" s="96">
        <v>61312</v>
      </c>
      <c r="P20" s="96">
        <v>37925</v>
      </c>
      <c r="Q20" s="96">
        <v>26414</v>
      </c>
      <c r="R20" s="96">
        <v>22072</v>
      </c>
      <c r="S20" s="96">
        <v>14800</v>
      </c>
      <c r="T20" s="96">
        <v>10045</v>
      </c>
      <c r="U20" s="96">
        <v>5158</v>
      </c>
      <c r="V20" s="96">
        <v>1797</v>
      </c>
      <c r="W20" s="96">
        <v>454</v>
      </c>
      <c r="X20" s="96">
        <v>66</v>
      </c>
    </row>
    <row r="21" spans="1:24" ht="18.95" customHeight="1" x14ac:dyDescent="0.25">
      <c r="A21" s="680" t="s">
        <v>576</v>
      </c>
      <c r="B21" s="157" t="s">
        <v>570</v>
      </c>
      <c r="C21" s="158">
        <v>2013305</v>
      </c>
      <c r="D21" s="96">
        <v>92473</v>
      </c>
      <c r="E21" s="96">
        <v>114281</v>
      </c>
      <c r="F21" s="96">
        <v>143904</v>
      </c>
      <c r="G21" s="96">
        <v>154275</v>
      </c>
      <c r="H21" s="96">
        <v>144772</v>
      </c>
      <c r="I21" s="96">
        <v>155610</v>
      </c>
      <c r="J21" s="96">
        <v>180379</v>
      </c>
      <c r="K21" s="96">
        <v>169176</v>
      </c>
      <c r="L21" s="96">
        <v>168300</v>
      </c>
      <c r="M21" s="96">
        <v>167496</v>
      </c>
      <c r="N21" s="96">
        <v>146921</v>
      </c>
      <c r="O21" s="96">
        <v>124050</v>
      </c>
      <c r="P21" s="96">
        <v>83098</v>
      </c>
      <c r="Q21" s="96">
        <v>49120</v>
      </c>
      <c r="R21" s="96">
        <v>41700</v>
      </c>
      <c r="S21" s="96">
        <v>30459</v>
      </c>
      <c r="T21" s="96">
        <v>28572</v>
      </c>
      <c r="U21" s="96">
        <v>13699</v>
      </c>
      <c r="V21" s="96">
        <v>4029</v>
      </c>
      <c r="W21" s="96">
        <v>865</v>
      </c>
      <c r="X21" s="96">
        <v>126</v>
      </c>
    </row>
    <row r="22" spans="1:24" ht="18.95" customHeight="1" x14ac:dyDescent="0.25">
      <c r="A22" s="680"/>
      <c r="B22" s="157" t="s">
        <v>571</v>
      </c>
      <c r="C22" s="158">
        <v>1013618</v>
      </c>
      <c r="D22" s="96">
        <v>48206</v>
      </c>
      <c r="E22" s="96">
        <v>59846</v>
      </c>
      <c r="F22" s="96">
        <v>75155</v>
      </c>
      <c r="G22" s="96">
        <v>80840</v>
      </c>
      <c r="H22" s="96">
        <v>75486</v>
      </c>
      <c r="I22" s="96">
        <v>78941</v>
      </c>
      <c r="J22" s="96">
        <v>88913</v>
      </c>
      <c r="K22" s="96">
        <v>83548</v>
      </c>
      <c r="L22" s="96">
        <v>83381</v>
      </c>
      <c r="M22" s="96">
        <v>82920</v>
      </c>
      <c r="N22" s="96">
        <v>72386</v>
      </c>
      <c r="O22" s="96">
        <v>59958</v>
      </c>
      <c r="P22" s="96">
        <v>39346</v>
      </c>
      <c r="Q22" s="96">
        <v>22490</v>
      </c>
      <c r="R22" s="96">
        <v>18584</v>
      </c>
      <c r="S22" s="96">
        <v>14832</v>
      </c>
      <c r="T22" s="96">
        <v>18113</v>
      </c>
      <c r="U22" s="96">
        <v>8179</v>
      </c>
      <c r="V22" s="96">
        <v>2067</v>
      </c>
      <c r="W22" s="96">
        <v>374</v>
      </c>
      <c r="X22" s="96">
        <v>53</v>
      </c>
    </row>
    <row r="23" spans="1:24" ht="18.95" customHeight="1" x14ac:dyDescent="0.25">
      <c r="A23" s="680"/>
      <c r="B23" s="157" t="s">
        <v>572</v>
      </c>
      <c r="C23" s="158">
        <v>999687</v>
      </c>
      <c r="D23" s="96">
        <v>44267</v>
      </c>
      <c r="E23" s="96">
        <v>54435</v>
      </c>
      <c r="F23" s="96">
        <v>68749</v>
      </c>
      <c r="G23" s="96">
        <v>73435</v>
      </c>
      <c r="H23" s="96">
        <v>69286</v>
      </c>
      <c r="I23" s="96">
        <v>76669</v>
      </c>
      <c r="J23" s="96">
        <v>91466</v>
      </c>
      <c r="K23" s="96">
        <v>85628</v>
      </c>
      <c r="L23" s="96">
        <v>84919</v>
      </c>
      <c r="M23" s="96">
        <v>84576</v>
      </c>
      <c r="N23" s="96">
        <v>74535</v>
      </c>
      <c r="O23" s="96">
        <v>64092</v>
      </c>
      <c r="P23" s="96">
        <v>43752</v>
      </c>
      <c r="Q23" s="96">
        <v>26630</v>
      </c>
      <c r="R23" s="96">
        <v>23116</v>
      </c>
      <c r="S23" s="96">
        <v>15627</v>
      </c>
      <c r="T23" s="96">
        <v>10459</v>
      </c>
      <c r="U23" s="96">
        <v>5520</v>
      </c>
      <c r="V23" s="96">
        <v>1962</v>
      </c>
      <c r="W23" s="96">
        <v>491</v>
      </c>
      <c r="X23" s="96">
        <v>73</v>
      </c>
    </row>
    <row r="24" spans="1:24" ht="18.95" customHeight="1" x14ac:dyDescent="0.25">
      <c r="A24" s="680" t="s">
        <v>577</v>
      </c>
      <c r="B24" s="157" t="s">
        <v>570</v>
      </c>
      <c r="C24" s="158">
        <v>2030161</v>
      </c>
      <c r="D24" s="96">
        <v>92691</v>
      </c>
      <c r="E24" s="96">
        <v>110557</v>
      </c>
      <c r="F24" s="96">
        <v>137734</v>
      </c>
      <c r="G24" s="96">
        <v>155831</v>
      </c>
      <c r="H24" s="96">
        <v>148067</v>
      </c>
      <c r="I24" s="96">
        <v>148118</v>
      </c>
      <c r="J24" s="96">
        <v>182112</v>
      </c>
      <c r="K24" s="96">
        <v>171448</v>
      </c>
      <c r="L24" s="96">
        <v>169454</v>
      </c>
      <c r="M24" s="96">
        <v>166348</v>
      </c>
      <c r="N24" s="96">
        <v>152359</v>
      </c>
      <c r="O24" s="96">
        <v>128114</v>
      </c>
      <c r="P24" s="96">
        <v>93062</v>
      </c>
      <c r="Q24" s="96">
        <v>51371</v>
      </c>
      <c r="R24" s="96">
        <v>43463</v>
      </c>
      <c r="S24" s="96">
        <v>30729</v>
      </c>
      <c r="T24" s="96">
        <v>28123</v>
      </c>
      <c r="U24" s="96">
        <v>15057</v>
      </c>
      <c r="V24" s="96">
        <v>4468</v>
      </c>
      <c r="W24" s="96">
        <v>900</v>
      </c>
      <c r="X24" s="96">
        <v>155</v>
      </c>
    </row>
    <row r="25" spans="1:24" ht="18.95" customHeight="1" x14ac:dyDescent="0.25">
      <c r="A25" s="680"/>
      <c r="B25" s="157" t="s">
        <v>571</v>
      </c>
      <c r="C25" s="158">
        <v>1020819</v>
      </c>
      <c r="D25" s="96">
        <v>48071</v>
      </c>
      <c r="E25" s="96">
        <v>58010</v>
      </c>
      <c r="F25" s="96">
        <v>72040</v>
      </c>
      <c r="G25" s="96">
        <v>81288</v>
      </c>
      <c r="H25" s="96">
        <v>77559</v>
      </c>
      <c r="I25" s="96">
        <v>75718</v>
      </c>
      <c r="J25" s="96">
        <v>90026</v>
      </c>
      <c r="K25" s="96">
        <v>84780</v>
      </c>
      <c r="L25" s="96">
        <v>83624</v>
      </c>
      <c r="M25" s="96">
        <v>82174</v>
      </c>
      <c r="N25" s="96">
        <v>75025</v>
      </c>
      <c r="O25" s="96">
        <v>62011</v>
      </c>
      <c r="P25" s="96">
        <v>44087</v>
      </c>
      <c r="Q25" s="96">
        <v>23771</v>
      </c>
      <c r="R25" s="96">
        <v>19358</v>
      </c>
      <c r="S25" s="96">
        <v>14075</v>
      </c>
      <c r="T25" s="96">
        <v>17215</v>
      </c>
      <c r="U25" s="96">
        <v>9221</v>
      </c>
      <c r="V25" s="96">
        <v>2284</v>
      </c>
      <c r="W25" s="96">
        <v>410</v>
      </c>
      <c r="X25" s="96">
        <v>72</v>
      </c>
    </row>
    <row r="26" spans="1:24" ht="18.95" customHeight="1" x14ac:dyDescent="0.25">
      <c r="A26" s="680"/>
      <c r="B26" s="157" t="s">
        <v>572</v>
      </c>
      <c r="C26" s="158">
        <v>1009342</v>
      </c>
      <c r="D26" s="96">
        <v>44620</v>
      </c>
      <c r="E26" s="96">
        <v>52547</v>
      </c>
      <c r="F26" s="96">
        <v>65694</v>
      </c>
      <c r="G26" s="96">
        <v>74543</v>
      </c>
      <c r="H26" s="96">
        <v>70508</v>
      </c>
      <c r="I26" s="96">
        <v>72400</v>
      </c>
      <c r="J26" s="96">
        <v>92086</v>
      </c>
      <c r="K26" s="96">
        <v>86668</v>
      </c>
      <c r="L26" s="96">
        <v>85830</v>
      </c>
      <c r="M26" s="96">
        <v>84174</v>
      </c>
      <c r="N26" s="96">
        <v>77334</v>
      </c>
      <c r="O26" s="96">
        <v>66103</v>
      </c>
      <c r="P26" s="96">
        <v>48975</v>
      </c>
      <c r="Q26" s="96">
        <v>27600</v>
      </c>
      <c r="R26" s="96">
        <v>24105</v>
      </c>
      <c r="S26" s="96">
        <v>16654</v>
      </c>
      <c r="T26" s="96">
        <v>10908</v>
      </c>
      <c r="U26" s="96">
        <v>5836</v>
      </c>
      <c r="V26" s="96">
        <v>2184</v>
      </c>
      <c r="W26" s="96">
        <v>490</v>
      </c>
      <c r="X26" s="96">
        <v>83</v>
      </c>
    </row>
    <row r="27" spans="1:24" ht="18.95" customHeight="1" x14ac:dyDescent="0.25">
      <c r="A27" s="680" t="s">
        <v>578</v>
      </c>
      <c r="B27" s="157" t="s">
        <v>570</v>
      </c>
      <c r="C27" s="158">
        <v>2044023</v>
      </c>
      <c r="D27" s="96">
        <v>90608</v>
      </c>
      <c r="E27" s="96">
        <v>108230</v>
      </c>
      <c r="F27" s="96">
        <v>134820</v>
      </c>
      <c r="G27" s="96">
        <v>151819</v>
      </c>
      <c r="H27" s="96">
        <v>148790</v>
      </c>
      <c r="I27" s="96">
        <v>145434</v>
      </c>
      <c r="J27" s="96">
        <v>180173</v>
      </c>
      <c r="K27" s="96">
        <v>175762</v>
      </c>
      <c r="L27" s="96">
        <v>168376</v>
      </c>
      <c r="M27" s="96">
        <v>165968</v>
      </c>
      <c r="N27" s="96">
        <v>157200</v>
      </c>
      <c r="O27" s="96">
        <v>133460</v>
      </c>
      <c r="P27" s="96">
        <v>101523</v>
      </c>
      <c r="Q27" s="96">
        <v>55177</v>
      </c>
      <c r="R27" s="96">
        <v>45145</v>
      </c>
      <c r="S27" s="96">
        <v>31955</v>
      </c>
      <c r="T27" s="96">
        <v>26868</v>
      </c>
      <c r="U27" s="96">
        <v>16597</v>
      </c>
      <c r="V27" s="96">
        <v>4960</v>
      </c>
      <c r="W27" s="96">
        <v>977</v>
      </c>
      <c r="X27" s="96">
        <v>181</v>
      </c>
    </row>
    <row r="28" spans="1:24" ht="18.95" customHeight="1" x14ac:dyDescent="0.25">
      <c r="A28" s="680"/>
      <c r="B28" s="157" t="s">
        <v>571</v>
      </c>
      <c r="C28" s="158">
        <v>1026657</v>
      </c>
      <c r="D28" s="96">
        <v>47059</v>
      </c>
      <c r="E28" s="96">
        <v>56775</v>
      </c>
      <c r="F28" s="96">
        <v>70583</v>
      </c>
      <c r="G28" s="96">
        <v>79227</v>
      </c>
      <c r="H28" s="96">
        <v>77980</v>
      </c>
      <c r="I28" s="96">
        <v>74838</v>
      </c>
      <c r="J28" s="96">
        <v>89556</v>
      </c>
      <c r="K28" s="96">
        <v>86766</v>
      </c>
      <c r="L28" s="96">
        <v>82956</v>
      </c>
      <c r="M28" s="96">
        <v>81801</v>
      </c>
      <c r="N28" s="96">
        <v>77311</v>
      </c>
      <c r="O28" s="96">
        <v>64779</v>
      </c>
      <c r="P28" s="96">
        <v>48123</v>
      </c>
      <c r="Q28" s="96">
        <v>25596</v>
      </c>
      <c r="R28" s="96">
        <v>20209</v>
      </c>
      <c r="S28" s="96">
        <v>14011</v>
      </c>
      <c r="T28" s="96">
        <v>15688</v>
      </c>
      <c r="U28" s="96">
        <v>10233</v>
      </c>
      <c r="V28" s="96">
        <v>2624</v>
      </c>
      <c r="W28" s="96">
        <v>456</v>
      </c>
      <c r="X28" s="96">
        <v>86</v>
      </c>
    </row>
    <row r="29" spans="1:24" ht="18.95" customHeight="1" x14ac:dyDescent="0.25">
      <c r="A29" s="680"/>
      <c r="B29" s="157" t="s">
        <v>572</v>
      </c>
      <c r="C29" s="158">
        <v>1017366</v>
      </c>
      <c r="D29" s="96">
        <v>43549</v>
      </c>
      <c r="E29" s="96">
        <v>51455</v>
      </c>
      <c r="F29" s="96">
        <v>64237</v>
      </c>
      <c r="G29" s="96">
        <v>72592</v>
      </c>
      <c r="H29" s="96">
        <v>70810</v>
      </c>
      <c r="I29" s="96">
        <v>70596</v>
      </c>
      <c r="J29" s="96">
        <v>90617</v>
      </c>
      <c r="K29" s="96">
        <v>88996</v>
      </c>
      <c r="L29" s="96">
        <v>85420</v>
      </c>
      <c r="M29" s="96">
        <v>84167</v>
      </c>
      <c r="N29" s="96">
        <v>79889</v>
      </c>
      <c r="O29" s="96">
        <v>68681</v>
      </c>
      <c r="P29" s="96">
        <v>53400</v>
      </c>
      <c r="Q29" s="96">
        <v>29581</v>
      </c>
      <c r="R29" s="96">
        <v>24936</v>
      </c>
      <c r="S29" s="96">
        <v>17944</v>
      </c>
      <c r="T29" s="96">
        <v>11180</v>
      </c>
      <c r="U29" s="96">
        <v>6364</v>
      </c>
      <c r="V29" s="96">
        <v>2336</v>
      </c>
      <c r="W29" s="96">
        <v>521</v>
      </c>
      <c r="X29" s="96">
        <v>95</v>
      </c>
    </row>
    <row r="30" spans="1:24" ht="18.95" customHeight="1" x14ac:dyDescent="0.25">
      <c r="A30" s="680" t="s">
        <v>579</v>
      </c>
      <c r="B30" s="157" t="s">
        <v>570</v>
      </c>
      <c r="C30" s="159">
        <v>2058328</v>
      </c>
      <c r="D30" s="3">
        <v>90712</v>
      </c>
      <c r="E30" s="3">
        <v>106116</v>
      </c>
      <c r="F30" s="3">
        <v>129428</v>
      </c>
      <c r="G30" s="3">
        <v>149342</v>
      </c>
      <c r="H30" s="3">
        <v>151507</v>
      </c>
      <c r="I30" s="3">
        <v>141793</v>
      </c>
      <c r="J30" s="3">
        <v>175748</v>
      </c>
      <c r="K30" s="3">
        <v>181055</v>
      </c>
      <c r="L30" s="3">
        <v>167080</v>
      </c>
      <c r="M30" s="3">
        <v>166575</v>
      </c>
      <c r="N30" s="3">
        <v>160241</v>
      </c>
      <c r="O30" s="3">
        <v>138322</v>
      </c>
      <c r="P30" s="3">
        <v>108819</v>
      </c>
      <c r="Q30" s="3">
        <v>61496</v>
      </c>
      <c r="R30" s="3">
        <v>46378</v>
      </c>
      <c r="S30" s="3">
        <v>33414</v>
      </c>
      <c r="T30" s="3">
        <v>25764</v>
      </c>
      <c r="U30" s="3">
        <v>17754</v>
      </c>
      <c r="V30" s="3">
        <v>5524</v>
      </c>
      <c r="W30" s="3">
        <v>1065</v>
      </c>
      <c r="X30" s="3">
        <v>195</v>
      </c>
    </row>
    <row r="31" spans="1:24" ht="18.95" customHeight="1" x14ac:dyDescent="0.25">
      <c r="A31" s="680"/>
      <c r="B31" s="157" t="s">
        <v>571</v>
      </c>
      <c r="C31" s="18">
        <v>1032625</v>
      </c>
      <c r="D31" s="18">
        <v>47104</v>
      </c>
      <c r="E31" s="18">
        <v>55619</v>
      </c>
      <c r="F31" s="18">
        <v>67789</v>
      </c>
      <c r="G31" s="18">
        <v>77821</v>
      </c>
      <c r="H31" s="18">
        <v>79508</v>
      </c>
      <c r="I31" s="18">
        <v>73672</v>
      </c>
      <c r="J31" s="18">
        <v>87845</v>
      </c>
      <c r="K31" s="18">
        <v>89325</v>
      </c>
      <c r="L31" s="18">
        <v>81952</v>
      </c>
      <c r="M31" s="18">
        <v>82062</v>
      </c>
      <c r="N31" s="18">
        <v>78729</v>
      </c>
      <c r="O31" s="18">
        <v>67331</v>
      </c>
      <c r="P31" s="18">
        <v>51489</v>
      </c>
      <c r="Q31" s="18">
        <v>28649</v>
      </c>
      <c r="R31" s="18">
        <v>20809</v>
      </c>
      <c r="S31" s="18">
        <v>14324</v>
      </c>
      <c r="T31" s="18">
        <v>14031</v>
      </c>
      <c r="U31" s="18">
        <v>11004</v>
      </c>
      <c r="V31" s="18">
        <v>2963</v>
      </c>
      <c r="W31" s="18">
        <v>501</v>
      </c>
      <c r="X31" s="18">
        <v>98</v>
      </c>
    </row>
    <row r="32" spans="1:24" ht="18.95" customHeight="1" thickBot="1" x14ac:dyDescent="0.3">
      <c r="A32" s="714"/>
      <c r="B32" s="160" t="s">
        <v>572</v>
      </c>
      <c r="C32" s="161">
        <v>1025703</v>
      </c>
      <c r="D32" s="162">
        <v>43608</v>
      </c>
      <c r="E32" s="162">
        <v>50497</v>
      </c>
      <c r="F32" s="162">
        <v>61639</v>
      </c>
      <c r="G32" s="162">
        <v>71521</v>
      </c>
      <c r="H32" s="162">
        <v>71999</v>
      </c>
      <c r="I32" s="162">
        <v>68121</v>
      </c>
      <c r="J32" s="162">
        <v>87903</v>
      </c>
      <c r="K32" s="162">
        <v>91730</v>
      </c>
      <c r="L32" s="162">
        <v>85128</v>
      </c>
      <c r="M32" s="162">
        <v>84513</v>
      </c>
      <c r="N32" s="162">
        <v>81512</v>
      </c>
      <c r="O32" s="162">
        <v>70991</v>
      </c>
      <c r="P32" s="162">
        <v>57330</v>
      </c>
      <c r="Q32" s="162">
        <v>32847</v>
      </c>
      <c r="R32" s="162">
        <v>25569</v>
      </c>
      <c r="S32" s="162">
        <v>19090</v>
      </c>
      <c r="T32" s="162">
        <v>11733</v>
      </c>
      <c r="U32" s="162">
        <v>6750</v>
      </c>
      <c r="V32" s="162">
        <v>2561</v>
      </c>
      <c r="W32" s="162">
        <v>564</v>
      </c>
      <c r="X32" s="162">
        <v>97</v>
      </c>
    </row>
    <row r="33" spans="1:24" ht="15" customHeight="1" x14ac:dyDescent="0.25">
      <c r="A33" s="35" t="s">
        <v>560</v>
      </c>
      <c r="B33" s="18"/>
      <c r="H33" s="22"/>
      <c r="I33" s="22"/>
      <c r="J33" s="22"/>
      <c r="K33" s="22"/>
      <c r="L33" s="18" t="s">
        <v>705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 ht="18.9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ht="18.9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ht="18.95" customHeight="1" x14ac:dyDescent="0.25">
      <c r="Q36" s="22"/>
      <c r="R36" s="22"/>
      <c r="S36" s="36"/>
      <c r="T36" s="37"/>
      <c r="U36" s="22"/>
      <c r="V36" s="22"/>
      <c r="W36" s="38"/>
      <c r="X36" s="22"/>
    </row>
    <row r="37" spans="1:24" ht="18.95" customHeight="1" x14ac:dyDescent="0.25"/>
    <row r="38" spans="1:24" ht="18.95" customHeight="1" x14ac:dyDescent="0.25"/>
    <row r="39" spans="1:24" ht="15.95" customHeight="1" x14ac:dyDescent="0.25"/>
  </sheetData>
  <sheetProtection selectLockedCells="1" selectUnlockedCells="1"/>
  <mergeCells count="11">
    <mergeCell ref="A18:A20"/>
    <mergeCell ref="A21:A23"/>
    <mergeCell ref="A24:A26"/>
    <mergeCell ref="A27:A29"/>
    <mergeCell ref="A30:A32"/>
    <mergeCell ref="A15:A17"/>
    <mergeCell ref="A2:K2"/>
    <mergeCell ref="L2:X2"/>
    <mergeCell ref="A6:A8"/>
    <mergeCell ref="A9:A11"/>
    <mergeCell ref="A12:A14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7"/>
  <sheetViews>
    <sheetView showGridLines="0" view="pageBreakPreview" zoomScaleNormal="120" zoomScaleSheetLayoutView="100" workbookViewId="0">
      <pane xSplit="2" ySplit="5" topLeftCell="C6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1.125" style="674" customWidth="1"/>
    <col min="2" max="2" width="6.875" style="54" customWidth="1"/>
    <col min="3" max="3" width="7.375" style="18" customWidth="1"/>
    <col min="4" max="5" width="6.125" style="18" customWidth="1"/>
    <col min="6" max="11" width="6.375" style="18" customWidth="1"/>
    <col min="12" max="16" width="5.875" style="18" customWidth="1"/>
    <col min="17" max="23" width="5.75" style="18" customWidth="1"/>
    <col min="24" max="24" width="6.75" style="18" customWidth="1"/>
    <col min="25" max="25" width="7.375" style="18" customWidth="1"/>
    <col min="26" max="16384" width="10.625" style="22"/>
  </cols>
  <sheetData>
    <row r="1" spans="1:28" s="54" customFormat="1" ht="17.100000000000001" customHeight="1" x14ac:dyDescent="0.25">
      <c r="A1" s="35" t="s">
        <v>399</v>
      </c>
      <c r="B1" s="3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5" t="s">
        <v>0</v>
      </c>
      <c r="Y1" s="15"/>
    </row>
    <row r="2" spans="1:28" s="552" customFormat="1" ht="21.95" customHeight="1" x14ac:dyDescent="0.25">
      <c r="A2" s="693" t="s">
        <v>771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 t="s">
        <v>88</v>
      </c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64"/>
    </row>
    <row r="3" spans="1:28" ht="14.1" customHeight="1" thickBot="1" x14ac:dyDescent="0.3">
      <c r="A3" s="163"/>
      <c r="B3" s="164"/>
      <c r="C3" s="56"/>
      <c r="D3" s="56"/>
      <c r="E3" s="56"/>
      <c r="F3" s="56"/>
      <c r="G3" s="56"/>
      <c r="H3" s="56"/>
      <c r="I3" s="56"/>
      <c r="K3" s="16" t="s">
        <v>401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02" t="s">
        <v>11</v>
      </c>
      <c r="Y3" s="94"/>
    </row>
    <row r="4" spans="1:28" s="666" customFormat="1" ht="26.1" customHeight="1" x14ac:dyDescent="0.25">
      <c r="A4" s="595" t="s">
        <v>145</v>
      </c>
      <c r="B4" s="623" t="s">
        <v>210</v>
      </c>
      <c r="C4" s="607" t="s">
        <v>211</v>
      </c>
      <c r="D4" s="608" t="s">
        <v>43</v>
      </c>
      <c r="E4" s="154" t="s">
        <v>44</v>
      </c>
      <c r="F4" s="154" t="s">
        <v>45</v>
      </c>
      <c r="G4" s="154" t="s">
        <v>46</v>
      </c>
      <c r="H4" s="155" t="s">
        <v>47</v>
      </c>
      <c r="I4" s="155" t="s">
        <v>48</v>
      </c>
      <c r="J4" s="155" t="s">
        <v>49</v>
      </c>
      <c r="K4" s="154" t="s">
        <v>50</v>
      </c>
      <c r="L4" s="155" t="s">
        <v>51</v>
      </c>
      <c r="M4" s="154" t="s">
        <v>52</v>
      </c>
      <c r="N4" s="155" t="s">
        <v>53</v>
      </c>
      <c r="O4" s="155" t="s">
        <v>54</v>
      </c>
      <c r="P4" s="155" t="s">
        <v>55</v>
      </c>
      <c r="Q4" s="155" t="s">
        <v>56</v>
      </c>
      <c r="R4" s="155" t="s">
        <v>57</v>
      </c>
      <c r="S4" s="154" t="s">
        <v>58</v>
      </c>
      <c r="T4" s="154" t="s">
        <v>59</v>
      </c>
      <c r="U4" s="155" t="s">
        <v>60</v>
      </c>
      <c r="V4" s="154" t="s">
        <v>61</v>
      </c>
      <c r="W4" s="154" t="s">
        <v>62</v>
      </c>
      <c r="X4" s="612" t="s">
        <v>63</v>
      </c>
      <c r="Y4" s="665"/>
    </row>
    <row r="5" spans="1:28" s="668" customFormat="1" ht="26.1" customHeight="1" thickBot="1" x14ac:dyDescent="0.3">
      <c r="A5" s="609" t="s">
        <v>89</v>
      </c>
      <c r="B5" s="624" t="s">
        <v>65</v>
      </c>
      <c r="C5" s="611" t="s">
        <v>66</v>
      </c>
      <c r="D5" s="598" t="s">
        <v>67</v>
      </c>
      <c r="E5" s="598" t="s">
        <v>68</v>
      </c>
      <c r="F5" s="598" t="s">
        <v>69</v>
      </c>
      <c r="G5" s="598" t="s">
        <v>70</v>
      </c>
      <c r="H5" s="611" t="s">
        <v>71</v>
      </c>
      <c r="I5" s="611" t="s">
        <v>72</v>
      </c>
      <c r="J5" s="611" t="s">
        <v>73</v>
      </c>
      <c r="K5" s="598" t="s">
        <v>74</v>
      </c>
      <c r="L5" s="611" t="s">
        <v>75</v>
      </c>
      <c r="M5" s="598" t="s">
        <v>76</v>
      </c>
      <c r="N5" s="611" t="s">
        <v>77</v>
      </c>
      <c r="O5" s="611" t="s">
        <v>78</v>
      </c>
      <c r="P5" s="611" t="s">
        <v>79</v>
      </c>
      <c r="Q5" s="611" t="s">
        <v>80</v>
      </c>
      <c r="R5" s="611" t="s">
        <v>81</v>
      </c>
      <c r="S5" s="598" t="s">
        <v>82</v>
      </c>
      <c r="T5" s="598" t="s">
        <v>83</v>
      </c>
      <c r="U5" s="611" t="s">
        <v>84</v>
      </c>
      <c r="V5" s="598" t="s">
        <v>85</v>
      </c>
      <c r="W5" s="598" t="s">
        <v>86</v>
      </c>
      <c r="X5" s="613" t="s">
        <v>87</v>
      </c>
      <c r="Y5" s="667"/>
    </row>
    <row r="6" spans="1:28" s="40" customFormat="1" ht="12.95" customHeight="1" x14ac:dyDescent="0.25">
      <c r="A6" s="717" t="s">
        <v>475</v>
      </c>
      <c r="B6" s="501" t="s">
        <v>570</v>
      </c>
      <c r="C6" s="158">
        <f>SUM(D6:X6)</f>
        <v>2105780</v>
      </c>
      <c r="D6" s="3">
        <f>SUM(D9,D12,D15,D18,D21,D24,D27,D30,D33,D36,D39,D42,D45)</f>
        <v>104442</v>
      </c>
      <c r="E6" s="3">
        <f>SUM(E9,E12,E15,E18,E21,E24,E27,E30,E33,E36,E39,E42,E45)</f>
        <v>102200</v>
      </c>
      <c r="F6" s="3">
        <f t="shared" ref="F6:X6" si="0">SUM(F9,F12,F15,F18,F21,F24,F27,F30,F33,F36,F39,F42,F45)</f>
        <v>120212</v>
      </c>
      <c r="G6" s="3">
        <f t="shared" si="0"/>
        <v>149387</v>
      </c>
      <c r="H6" s="3">
        <f t="shared" si="0"/>
        <v>153132</v>
      </c>
      <c r="I6" s="3">
        <f t="shared" si="0"/>
        <v>146990</v>
      </c>
      <c r="J6" s="3">
        <f t="shared" si="0"/>
        <v>178281</v>
      </c>
      <c r="K6" s="3">
        <f t="shared" si="0"/>
        <v>190335</v>
      </c>
      <c r="L6" s="96">
        <f t="shared" si="0"/>
        <v>167262</v>
      </c>
      <c r="M6" s="3">
        <f t="shared" si="0"/>
        <v>167614</v>
      </c>
      <c r="N6" s="3">
        <f t="shared" si="0"/>
        <v>163343</v>
      </c>
      <c r="O6" s="3">
        <f t="shared" si="0"/>
        <v>142050</v>
      </c>
      <c r="P6" s="3">
        <f t="shared" si="0"/>
        <v>116902</v>
      </c>
      <c r="Q6" s="3">
        <f t="shared" si="0"/>
        <v>70661</v>
      </c>
      <c r="R6" s="3">
        <f t="shared" si="0"/>
        <v>46106</v>
      </c>
      <c r="S6" s="3">
        <f t="shared" si="0"/>
        <v>35467</v>
      </c>
      <c r="T6" s="3">
        <f t="shared" si="0"/>
        <v>24853</v>
      </c>
      <c r="U6" s="3">
        <f t="shared" si="0"/>
        <v>18719</v>
      </c>
      <c r="V6" s="3">
        <f t="shared" si="0"/>
        <v>6359</v>
      </c>
      <c r="W6" s="3">
        <f t="shared" si="0"/>
        <v>1246</v>
      </c>
      <c r="X6" s="3">
        <f t="shared" si="0"/>
        <v>219</v>
      </c>
      <c r="Y6" s="3"/>
      <c r="Z6" s="3"/>
      <c r="AA6" s="39"/>
      <c r="AB6" s="669"/>
    </row>
    <row r="7" spans="1:28" s="40" customFormat="1" ht="12.95" customHeight="1" x14ac:dyDescent="0.25">
      <c r="A7" s="715"/>
      <c r="B7" s="501" t="s">
        <v>571</v>
      </c>
      <c r="C7" s="158">
        <f t="shared" ref="C7:C12" si="1">SUM(D7:X7)</f>
        <v>1053001</v>
      </c>
      <c r="D7" s="3">
        <f>SUM(D10,D13,D16,D19,D22,D25,D28,D31,D34,D37,D40,D43,D46)</f>
        <v>54068</v>
      </c>
      <c r="E7" s="3">
        <f t="shared" ref="E7:X8" si="2">SUM(E10,E13,E16,E19,E22,E25,E28,E31,E34,E37,E40,E43,E46)</f>
        <v>53424</v>
      </c>
      <c r="F7" s="3">
        <f t="shared" si="2"/>
        <v>63023</v>
      </c>
      <c r="G7" s="3">
        <f t="shared" si="2"/>
        <v>77914</v>
      </c>
      <c r="H7" s="3">
        <f t="shared" si="2"/>
        <v>80011</v>
      </c>
      <c r="I7" s="3">
        <f t="shared" si="2"/>
        <v>75864</v>
      </c>
      <c r="J7" s="3">
        <f t="shared" si="2"/>
        <v>88669</v>
      </c>
      <c r="K7" s="3">
        <f t="shared" si="2"/>
        <v>93726</v>
      </c>
      <c r="L7" s="96">
        <f t="shared" si="2"/>
        <v>82201</v>
      </c>
      <c r="M7" s="3">
        <f t="shared" si="2"/>
        <v>82331</v>
      </c>
      <c r="N7" s="3">
        <f t="shared" si="2"/>
        <v>80067</v>
      </c>
      <c r="O7" s="3">
        <f t="shared" si="2"/>
        <v>69124</v>
      </c>
      <c r="P7" s="3">
        <f t="shared" si="2"/>
        <v>55587</v>
      </c>
      <c r="Q7" s="3">
        <f t="shared" si="2"/>
        <v>32918</v>
      </c>
      <c r="R7" s="3">
        <f t="shared" si="2"/>
        <v>20694</v>
      </c>
      <c r="S7" s="3">
        <f t="shared" si="2"/>
        <v>15219</v>
      </c>
      <c r="T7" s="3">
        <f t="shared" si="2"/>
        <v>12414</v>
      </c>
      <c r="U7" s="3">
        <f t="shared" si="2"/>
        <v>11533</v>
      </c>
      <c r="V7" s="3">
        <f t="shared" si="2"/>
        <v>3510</v>
      </c>
      <c r="W7" s="3">
        <f t="shared" si="2"/>
        <v>590</v>
      </c>
      <c r="X7" s="3">
        <f t="shared" si="2"/>
        <v>114</v>
      </c>
      <c r="Y7" s="3"/>
      <c r="Z7" s="3"/>
      <c r="AA7" s="39"/>
    </row>
    <row r="8" spans="1:28" s="40" customFormat="1" ht="12.95" customHeight="1" x14ac:dyDescent="0.25">
      <c r="A8" s="715"/>
      <c r="B8" s="501" t="s">
        <v>572</v>
      </c>
      <c r="C8" s="158">
        <f t="shared" si="1"/>
        <v>1052779</v>
      </c>
      <c r="D8" s="3">
        <f>SUM(D11,D14,D17,D20,D23,D26,D29,D32,D35,D38,D41,D44,D47)</f>
        <v>50374</v>
      </c>
      <c r="E8" s="3">
        <f t="shared" si="2"/>
        <v>48776</v>
      </c>
      <c r="F8" s="3">
        <f t="shared" si="2"/>
        <v>57189</v>
      </c>
      <c r="G8" s="3">
        <f t="shared" si="2"/>
        <v>71473</v>
      </c>
      <c r="H8" s="3">
        <f t="shared" si="2"/>
        <v>73121</v>
      </c>
      <c r="I8" s="3">
        <f t="shared" si="2"/>
        <v>71126</v>
      </c>
      <c r="J8" s="3">
        <f t="shared" si="2"/>
        <v>89612</v>
      </c>
      <c r="K8" s="3">
        <f t="shared" si="2"/>
        <v>96609</v>
      </c>
      <c r="L8" s="96">
        <f t="shared" si="2"/>
        <v>85061</v>
      </c>
      <c r="M8" s="3">
        <f t="shared" si="2"/>
        <v>85283</v>
      </c>
      <c r="N8" s="3">
        <f t="shared" si="2"/>
        <v>83276</v>
      </c>
      <c r="O8" s="3">
        <f t="shared" si="2"/>
        <v>72926</v>
      </c>
      <c r="P8" s="3">
        <f t="shared" si="2"/>
        <v>61315</v>
      </c>
      <c r="Q8" s="3">
        <f t="shared" si="2"/>
        <v>37743</v>
      </c>
      <c r="R8" s="3">
        <f t="shared" si="2"/>
        <v>25412</v>
      </c>
      <c r="S8" s="3">
        <f t="shared" si="2"/>
        <v>20248</v>
      </c>
      <c r="T8" s="3">
        <f t="shared" si="2"/>
        <v>12439</v>
      </c>
      <c r="U8" s="3">
        <f t="shared" si="2"/>
        <v>7186</v>
      </c>
      <c r="V8" s="3">
        <f t="shared" si="2"/>
        <v>2849</v>
      </c>
      <c r="W8" s="3">
        <f t="shared" si="2"/>
        <v>656</v>
      </c>
      <c r="X8" s="3">
        <f t="shared" si="2"/>
        <v>105</v>
      </c>
      <c r="Y8" s="3"/>
      <c r="Z8" s="3"/>
      <c r="AA8" s="39"/>
    </row>
    <row r="9" spans="1:28" s="40" customFormat="1" ht="12.95" customHeight="1" x14ac:dyDescent="0.25">
      <c r="A9" s="715" t="s">
        <v>706</v>
      </c>
      <c r="B9" s="501" t="s">
        <v>570</v>
      </c>
      <c r="C9" s="158">
        <f t="shared" si="1"/>
        <v>427145</v>
      </c>
      <c r="D9" s="96">
        <f t="shared" ref="D9:X9" si="3">SUM(D10:D11)</f>
        <v>20328</v>
      </c>
      <c r="E9" s="96">
        <f t="shared" si="3"/>
        <v>21896</v>
      </c>
      <c r="F9" s="96">
        <f t="shared" si="3"/>
        <v>27058</v>
      </c>
      <c r="G9" s="96">
        <f t="shared" si="3"/>
        <v>31520</v>
      </c>
      <c r="H9" s="96">
        <f t="shared" si="3"/>
        <v>29545</v>
      </c>
      <c r="I9" s="96">
        <f t="shared" si="3"/>
        <v>27395</v>
      </c>
      <c r="J9" s="96">
        <f t="shared" si="3"/>
        <v>34186</v>
      </c>
      <c r="K9" s="96">
        <f t="shared" si="3"/>
        <v>38940</v>
      </c>
      <c r="L9" s="96">
        <f t="shared" si="3"/>
        <v>36762</v>
      </c>
      <c r="M9" s="96">
        <f t="shared" si="3"/>
        <v>36306</v>
      </c>
      <c r="N9" s="96">
        <f t="shared" si="3"/>
        <v>33285</v>
      </c>
      <c r="O9" s="96">
        <f t="shared" si="3"/>
        <v>28311</v>
      </c>
      <c r="P9" s="96">
        <f t="shared" si="3"/>
        <v>23185</v>
      </c>
      <c r="Q9" s="96">
        <f t="shared" si="3"/>
        <v>14510</v>
      </c>
      <c r="R9" s="96">
        <f t="shared" si="3"/>
        <v>9043</v>
      </c>
      <c r="S9" s="96">
        <f t="shared" si="3"/>
        <v>6733</v>
      </c>
      <c r="T9" s="96">
        <f t="shared" si="3"/>
        <v>4208</v>
      </c>
      <c r="U9" s="96">
        <f t="shared" si="3"/>
        <v>2675</v>
      </c>
      <c r="V9" s="96">
        <f t="shared" si="3"/>
        <v>1023</v>
      </c>
      <c r="W9" s="96">
        <f t="shared" si="3"/>
        <v>204</v>
      </c>
      <c r="X9" s="96">
        <f t="shared" si="3"/>
        <v>32</v>
      </c>
      <c r="Y9" s="670"/>
      <c r="Z9" s="670"/>
      <c r="AA9" s="671"/>
    </row>
    <row r="10" spans="1:28" s="40" customFormat="1" ht="12.95" customHeight="1" x14ac:dyDescent="0.25">
      <c r="A10" s="715"/>
      <c r="B10" s="501" t="s">
        <v>571</v>
      </c>
      <c r="C10" s="158">
        <f t="shared" si="1"/>
        <v>208038</v>
      </c>
      <c r="D10" s="96">
        <v>10510</v>
      </c>
      <c r="E10" s="96">
        <v>11488</v>
      </c>
      <c r="F10" s="96">
        <v>13981</v>
      </c>
      <c r="G10" s="96">
        <v>16420</v>
      </c>
      <c r="H10" s="96">
        <v>15398</v>
      </c>
      <c r="I10" s="96">
        <v>14022</v>
      </c>
      <c r="J10" s="96">
        <v>16683</v>
      </c>
      <c r="K10" s="96">
        <v>18250</v>
      </c>
      <c r="L10" s="96">
        <v>17160</v>
      </c>
      <c r="M10" s="96">
        <v>17043</v>
      </c>
      <c r="N10" s="96">
        <v>15587</v>
      </c>
      <c r="O10" s="96">
        <v>13320</v>
      </c>
      <c r="P10" s="96">
        <v>10647</v>
      </c>
      <c r="Q10" s="96">
        <v>6661</v>
      </c>
      <c r="R10" s="96">
        <v>4086</v>
      </c>
      <c r="S10" s="96">
        <v>2816</v>
      </c>
      <c r="T10" s="96">
        <v>1969</v>
      </c>
      <c r="U10" s="96">
        <v>1394</v>
      </c>
      <c r="V10" s="96">
        <v>505</v>
      </c>
      <c r="W10" s="96">
        <v>82</v>
      </c>
      <c r="X10" s="96">
        <v>16</v>
      </c>
      <c r="Y10" s="3"/>
      <c r="Z10" s="3"/>
      <c r="AA10" s="39"/>
    </row>
    <row r="11" spans="1:28" s="40" customFormat="1" ht="12.95" customHeight="1" x14ac:dyDescent="0.25">
      <c r="A11" s="715"/>
      <c r="B11" s="501" t="s">
        <v>572</v>
      </c>
      <c r="C11" s="158">
        <f t="shared" si="1"/>
        <v>219107</v>
      </c>
      <c r="D11" s="96">
        <v>9818</v>
      </c>
      <c r="E11" s="96">
        <v>10408</v>
      </c>
      <c r="F11" s="96">
        <v>13077</v>
      </c>
      <c r="G11" s="96">
        <v>15100</v>
      </c>
      <c r="H11" s="96">
        <v>14147</v>
      </c>
      <c r="I11" s="96">
        <v>13373</v>
      </c>
      <c r="J11" s="96">
        <v>17503</v>
      </c>
      <c r="K11" s="96">
        <v>20690</v>
      </c>
      <c r="L11" s="96">
        <v>19602</v>
      </c>
      <c r="M11" s="96">
        <v>19263</v>
      </c>
      <c r="N11" s="96">
        <v>17698</v>
      </c>
      <c r="O11" s="96">
        <v>14991</v>
      </c>
      <c r="P11" s="96">
        <v>12538</v>
      </c>
      <c r="Q11" s="96">
        <v>7849</v>
      </c>
      <c r="R11" s="96">
        <v>4957</v>
      </c>
      <c r="S11" s="96">
        <v>3917</v>
      </c>
      <c r="T11" s="96">
        <v>2239</v>
      </c>
      <c r="U11" s="96">
        <v>1281</v>
      </c>
      <c r="V11" s="96">
        <v>518</v>
      </c>
      <c r="W11" s="96">
        <v>122</v>
      </c>
      <c r="X11" s="96">
        <v>16</v>
      </c>
      <c r="Y11" s="3"/>
      <c r="Z11" s="3"/>
      <c r="AA11" s="39"/>
    </row>
    <row r="12" spans="1:28" s="40" customFormat="1" ht="12.95" customHeight="1" x14ac:dyDescent="0.25">
      <c r="A12" s="715" t="s">
        <v>707</v>
      </c>
      <c r="B12" s="501" t="s">
        <v>570</v>
      </c>
      <c r="C12" s="158">
        <f t="shared" si="1"/>
        <v>389782</v>
      </c>
      <c r="D12" s="96">
        <f>SUM(D13:D14)</f>
        <v>19512</v>
      </c>
      <c r="E12" s="96">
        <f t="shared" ref="E12:X12" si="4">SUM(E13:E14)</f>
        <v>19048</v>
      </c>
      <c r="F12" s="96">
        <f t="shared" si="4"/>
        <v>21765</v>
      </c>
      <c r="G12" s="96">
        <f t="shared" si="4"/>
        <v>26504</v>
      </c>
      <c r="H12" s="96">
        <f t="shared" si="4"/>
        <v>27692</v>
      </c>
      <c r="I12" s="96">
        <f t="shared" si="4"/>
        <v>27364</v>
      </c>
      <c r="J12" s="96">
        <f t="shared" si="4"/>
        <v>33406</v>
      </c>
      <c r="K12" s="96">
        <f t="shared" si="4"/>
        <v>35799</v>
      </c>
      <c r="L12" s="96">
        <f t="shared" si="4"/>
        <v>31345</v>
      </c>
      <c r="M12" s="96">
        <f t="shared" si="4"/>
        <v>31054</v>
      </c>
      <c r="N12" s="96">
        <f t="shared" si="4"/>
        <v>29659</v>
      </c>
      <c r="O12" s="96">
        <f t="shared" si="4"/>
        <v>25946</v>
      </c>
      <c r="P12" s="96">
        <f t="shared" si="4"/>
        <v>21735</v>
      </c>
      <c r="Q12" s="96">
        <f t="shared" si="4"/>
        <v>13511</v>
      </c>
      <c r="R12" s="96">
        <f t="shared" si="4"/>
        <v>8846</v>
      </c>
      <c r="S12" s="96">
        <f t="shared" si="4"/>
        <v>6444</v>
      </c>
      <c r="T12" s="96">
        <f t="shared" si="4"/>
        <v>4707</v>
      </c>
      <c r="U12" s="96">
        <f t="shared" si="4"/>
        <v>3915</v>
      </c>
      <c r="V12" s="96">
        <f t="shared" si="4"/>
        <v>1245</v>
      </c>
      <c r="W12" s="96">
        <f t="shared" si="4"/>
        <v>235</v>
      </c>
      <c r="X12" s="96">
        <f t="shared" si="4"/>
        <v>50</v>
      </c>
      <c r="Y12" s="670"/>
      <c r="Z12" s="670"/>
      <c r="AA12" s="671"/>
    </row>
    <row r="13" spans="1:28" s="40" customFormat="1" ht="12.95" customHeight="1" x14ac:dyDescent="0.25">
      <c r="A13" s="715"/>
      <c r="B13" s="501" t="s">
        <v>571</v>
      </c>
      <c r="C13" s="158">
        <f t="shared" ref="C13:C46" si="5">SUM(D13:X13)</f>
        <v>192765</v>
      </c>
      <c r="D13" s="96">
        <v>10104</v>
      </c>
      <c r="E13" s="96">
        <v>9903</v>
      </c>
      <c r="F13" s="96">
        <v>11456</v>
      </c>
      <c r="G13" s="96">
        <v>13757</v>
      </c>
      <c r="H13" s="96">
        <v>14452</v>
      </c>
      <c r="I13" s="96">
        <v>14019</v>
      </c>
      <c r="J13" s="96">
        <v>16508</v>
      </c>
      <c r="K13" s="96">
        <v>17568</v>
      </c>
      <c r="L13" s="96">
        <v>15387</v>
      </c>
      <c r="M13" s="96">
        <v>15006</v>
      </c>
      <c r="N13" s="96">
        <v>14317</v>
      </c>
      <c r="O13" s="96">
        <v>12259</v>
      </c>
      <c r="P13" s="96">
        <v>9918</v>
      </c>
      <c r="Q13" s="96">
        <v>5781</v>
      </c>
      <c r="R13" s="96">
        <v>3646</v>
      </c>
      <c r="S13" s="96">
        <v>2623</v>
      </c>
      <c r="T13" s="96">
        <v>2508</v>
      </c>
      <c r="U13" s="96">
        <v>2649</v>
      </c>
      <c r="V13" s="96">
        <v>749</v>
      </c>
      <c r="W13" s="96">
        <v>128</v>
      </c>
      <c r="X13" s="96">
        <v>27</v>
      </c>
      <c r="Y13" s="3"/>
      <c r="Z13" s="3"/>
      <c r="AA13" s="39"/>
    </row>
    <row r="14" spans="1:28" s="40" customFormat="1" ht="12.95" customHeight="1" x14ac:dyDescent="0.25">
      <c r="A14" s="715"/>
      <c r="B14" s="501" t="s">
        <v>572</v>
      </c>
      <c r="C14" s="158">
        <f t="shared" si="5"/>
        <v>197017</v>
      </c>
      <c r="D14" s="96">
        <v>9408</v>
      </c>
      <c r="E14" s="96">
        <v>9145</v>
      </c>
      <c r="F14" s="96">
        <v>10309</v>
      </c>
      <c r="G14" s="96">
        <v>12747</v>
      </c>
      <c r="H14" s="96">
        <v>13240</v>
      </c>
      <c r="I14" s="96">
        <v>13345</v>
      </c>
      <c r="J14" s="96">
        <v>16898</v>
      </c>
      <c r="K14" s="96">
        <v>18231</v>
      </c>
      <c r="L14" s="96">
        <v>15958</v>
      </c>
      <c r="M14" s="96">
        <v>16048</v>
      </c>
      <c r="N14" s="96">
        <v>15342</v>
      </c>
      <c r="O14" s="96">
        <v>13687</v>
      </c>
      <c r="P14" s="96">
        <v>11817</v>
      </c>
      <c r="Q14" s="96">
        <v>7730</v>
      </c>
      <c r="R14" s="96">
        <v>5200</v>
      </c>
      <c r="S14" s="96">
        <v>3821</v>
      </c>
      <c r="T14" s="96">
        <v>2199</v>
      </c>
      <c r="U14" s="96">
        <v>1266</v>
      </c>
      <c r="V14" s="96">
        <v>496</v>
      </c>
      <c r="W14" s="96">
        <v>107</v>
      </c>
      <c r="X14" s="96">
        <v>23</v>
      </c>
      <c r="Y14" s="3"/>
      <c r="Z14" s="3"/>
      <c r="AA14" s="39"/>
    </row>
    <row r="15" spans="1:28" s="40" customFormat="1" ht="12.95" customHeight="1" x14ac:dyDescent="0.25">
      <c r="A15" s="715" t="s">
        <v>708</v>
      </c>
      <c r="B15" s="501" t="s">
        <v>570</v>
      </c>
      <c r="C15" s="158">
        <f t="shared" si="5"/>
        <v>93343</v>
      </c>
      <c r="D15" s="96">
        <f>SUM(D16:D17)</f>
        <v>4123</v>
      </c>
      <c r="E15" s="96">
        <f t="shared" ref="E15:X15" si="6">SUM(E16:E17)</f>
        <v>4200</v>
      </c>
      <c r="F15" s="96">
        <f t="shared" si="6"/>
        <v>5106</v>
      </c>
      <c r="G15" s="96">
        <f t="shared" si="6"/>
        <v>6687</v>
      </c>
      <c r="H15" s="96">
        <f t="shared" si="6"/>
        <v>6856</v>
      </c>
      <c r="I15" s="96">
        <f t="shared" si="6"/>
        <v>6552</v>
      </c>
      <c r="J15" s="96">
        <f t="shared" si="6"/>
        <v>7602</v>
      </c>
      <c r="K15" s="96">
        <f t="shared" si="6"/>
        <v>7700</v>
      </c>
      <c r="L15" s="96">
        <f t="shared" si="6"/>
        <v>6888</v>
      </c>
      <c r="M15" s="96">
        <f t="shared" si="6"/>
        <v>7196</v>
      </c>
      <c r="N15" s="96">
        <f t="shared" si="6"/>
        <v>7308</v>
      </c>
      <c r="O15" s="96">
        <f t="shared" si="6"/>
        <v>6588</v>
      </c>
      <c r="P15" s="96">
        <f t="shared" si="6"/>
        <v>5474</v>
      </c>
      <c r="Q15" s="96">
        <f t="shared" si="6"/>
        <v>3388</v>
      </c>
      <c r="R15" s="96">
        <f t="shared" si="6"/>
        <v>2307</v>
      </c>
      <c r="S15" s="96">
        <f t="shared" si="6"/>
        <v>2041</v>
      </c>
      <c r="T15" s="96">
        <f t="shared" si="6"/>
        <v>1583</v>
      </c>
      <c r="U15" s="96">
        <f t="shared" si="6"/>
        <v>1207</v>
      </c>
      <c r="V15" s="96">
        <f t="shared" si="6"/>
        <v>432</v>
      </c>
      <c r="W15" s="96">
        <f t="shared" si="6"/>
        <v>91</v>
      </c>
      <c r="X15" s="96">
        <f t="shared" si="6"/>
        <v>14</v>
      </c>
      <c r="Y15" s="3"/>
      <c r="Z15" s="3"/>
      <c r="AA15" s="39"/>
    </row>
    <row r="16" spans="1:28" s="40" customFormat="1" ht="12.95" customHeight="1" x14ac:dyDescent="0.25">
      <c r="A16" s="715"/>
      <c r="B16" s="501" t="s">
        <v>571</v>
      </c>
      <c r="C16" s="158">
        <f t="shared" si="5"/>
        <v>47861</v>
      </c>
      <c r="D16" s="96">
        <v>2140</v>
      </c>
      <c r="E16" s="96">
        <v>2237</v>
      </c>
      <c r="F16" s="96">
        <v>2687</v>
      </c>
      <c r="G16" s="96">
        <v>3522</v>
      </c>
      <c r="H16" s="96">
        <v>3646</v>
      </c>
      <c r="I16" s="96">
        <v>3419</v>
      </c>
      <c r="J16" s="96">
        <v>3987</v>
      </c>
      <c r="K16" s="96">
        <v>3927</v>
      </c>
      <c r="L16" s="96">
        <v>3528</v>
      </c>
      <c r="M16" s="96">
        <v>3792</v>
      </c>
      <c r="N16" s="96">
        <v>3721</v>
      </c>
      <c r="O16" s="96">
        <v>3362</v>
      </c>
      <c r="P16" s="96">
        <v>2634</v>
      </c>
      <c r="Q16" s="96">
        <v>1559</v>
      </c>
      <c r="R16" s="96">
        <v>1051</v>
      </c>
      <c r="S16" s="96">
        <v>909</v>
      </c>
      <c r="T16" s="96">
        <v>748</v>
      </c>
      <c r="U16" s="96">
        <v>703</v>
      </c>
      <c r="V16" s="96">
        <v>234</v>
      </c>
      <c r="W16" s="96">
        <v>49</v>
      </c>
      <c r="X16" s="96">
        <v>6</v>
      </c>
      <c r="Y16" s="3"/>
      <c r="Z16" s="3"/>
      <c r="AA16" s="39"/>
    </row>
    <row r="17" spans="1:27" s="40" customFormat="1" ht="12.95" customHeight="1" x14ac:dyDescent="0.25">
      <c r="A17" s="715"/>
      <c r="B17" s="501" t="s">
        <v>572</v>
      </c>
      <c r="C17" s="158">
        <f t="shared" si="5"/>
        <v>45482</v>
      </c>
      <c r="D17" s="96">
        <v>1983</v>
      </c>
      <c r="E17" s="96">
        <v>1963</v>
      </c>
      <c r="F17" s="96">
        <v>2419</v>
      </c>
      <c r="G17" s="96">
        <v>3165</v>
      </c>
      <c r="H17" s="96">
        <v>3210</v>
      </c>
      <c r="I17" s="96">
        <v>3133</v>
      </c>
      <c r="J17" s="96">
        <v>3615</v>
      </c>
      <c r="K17" s="96">
        <v>3773</v>
      </c>
      <c r="L17" s="96">
        <v>3360</v>
      </c>
      <c r="M17" s="96">
        <v>3404</v>
      </c>
      <c r="N17" s="96">
        <v>3587</v>
      </c>
      <c r="O17" s="96">
        <v>3226</v>
      </c>
      <c r="P17" s="96">
        <v>2840</v>
      </c>
      <c r="Q17" s="96">
        <v>1829</v>
      </c>
      <c r="R17" s="96">
        <v>1256</v>
      </c>
      <c r="S17" s="96">
        <v>1132</v>
      </c>
      <c r="T17" s="96">
        <v>835</v>
      </c>
      <c r="U17" s="96">
        <v>504</v>
      </c>
      <c r="V17" s="96">
        <v>198</v>
      </c>
      <c r="W17" s="96">
        <v>42</v>
      </c>
      <c r="X17" s="96">
        <v>8</v>
      </c>
      <c r="Y17" s="3"/>
      <c r="Z17" s="3"/>
      <c r="AA17" s="39"/>
    </row>
    <row r="18" spans="1:27" s="40" customFormat="1" ht="12.95" customHeight="1" x14ac:dyDescent="0.25">
      <c r="A18" s="715" t="s">
        <v>709</v>
      </c>
      <c r="B18" s="501" t="s">
        <v>570</v>
      </c>
      <c r="C18" s="158">
        <f t="shared" si="5"/>
        <v>161098</v>
      </c>
      <c r="D18" s="96">
        <f>SUM(D19:D20)</f>
        <v>8207</v>
      </c>
      <c r="E18" s="96">
        <f t="shared" ref="E18:X18" si="7">SUM(E19:E20)</f>
        <v>7705</v>
      </c>
      <c r="F18" s="96">
        <f t="shared" si="7"/>
        <v>9408</v>
      </c>
      <c r="G18" s="96">
        <f t="shared" si="7"/>
        <v>11890</v>
      </c>
      <c r="H18" s="96">
        <f t="shared" si="7"/>
        <v>12303</v>
      </c>
      <c r="I18" s="96">
        <f t="shared" si="7"/>
        <v>11549</v>
      </c>
      <c r="J18" s="96">
        <f t="shared" si="7"/>
        <v>13547</v>
      </c>
      <c r="K18" s="96">
        <f t="shared" si="7"/>
        <v>14245</v>
      </c>
      <c r="L18" s="96">
        <f t="shared" si="7"/>
        <v>12260</v>
      </c>
      <c r="M18" s="96">
        <f t="shared" si="7"/>
        <v>12615</v>
      </c>
      <c r="N18" s="96">
        <f t="shared" si="7"/>
        <v>12879</v>
      </c>
      <c r="O18" s="96">
        <f t="shared" si="7"/>
        <v>10730</v>
      </c>
      <c r="P18" s="96">
        <f t="shared" si="7"/>
        <v>8502</v>
      </c>
      <c r="Q18" s="96">
        <f t="shared" si="7"/>
        <v>4970</v>
      </c>
      <c r="R18" s="96">
        <f t="shared" si="7"/>
        <v>3505</v>
      </c>
      <c r="S18" s="96">
        <f t="shared" si="7"/>
        <v>2865</v>
      </c>
      <c r="T18" s="96">
        <f t="shared" si="7"/>
        <v>1989</v>
      </c>
      <c r="U18" s="96">
        <f t="shared" si="7"/>
        <v>1348</v>
      </c>
      <c r="V18" s="96">
        <f t="shared" si="7"/>
        <v>466</v>
      </c>
      <c r="W18" s="96">
        <f t="shared" si="7"/>
        <v>107</v>
      </c>
      <c r="X18" s="96">
        <f t="shared" si="7"/>
        <v>8</v>
      </c>
      <c r="Y18" s="670"/>
      <c r="Z18" s="670"/>
      <c r="AA18" s="671"/>
    </row>
    <row r="19" spans="1:27" s="40" customFormat="1" ht="12.95" customHeight="1" x14ac:dyDescent="0.25">
      <c r="A19" s="715"/>
      <c r="B19" s="501" t="s">
        <v>571</v>
      </c>
      <c r="C19" s="158">
        <f t="shared" si="5"/>
        <v>81505</v>
      </c>
      <c r="D19" s="96">
        <v>4281</v>
      </c>
      <c r="E19" s="96">
        <v>4101</v>
      </c>
      <c r="F19" s="96">
        <v>5023</v>
      </c>
      <c r="G19" s="96">
        <v>6202</v>
      </c>
      <c r="H19" s="96">
        <v>6360</v>
      </c>
      <c r="I19" s="96">
        <v>6005</v>
      </c>
      <c r="J19" s="96">
        <v>6702</v>
      </c>
      <c r="K19" s="96">
        <v>7080</v>
      </c>
      <c r="L19" s="96">
        <v>6046</v>
      </c>
      <c r="M19" s="96">
        <v>6129</v>
      </c>
      <c r="N19" s="96">
        <v>6515</v>
      </c>
      <c r="O19" s="96">
        <v>5370</v>
      </c>
      <c r="P19" s="96">
        <v>4244</v>
      </c>
      <c r="Q19" s="96">
        <v>2491</v>
      </c>
      <c r="R19" s="96">
        <v>1682</v>
      </c>
      <c r="S19" s="96">
        <v>1277</v>
      </c>
      <c r="T19" s="96">
        <v>977</v>
      </c>
      <c r="U19" s="96">
        <v>734</v>
      </c>
      <c r="V19" s="96">
        <v>233</v>
      </c>
      <c r="W19" s="96">
        <v>51</v>
      </c>
      <c r="X19" s="96">
        <v>2</v>
      </c>
      <c r="Y19" s="3"/>
      <c r="Z19" s="3"/>
      <c r="AA19" s="39"/>
    </row>
    <row r="20" spans="1:27" s="40" customFormat="1" ht="12.95" customHeight="1" x14ac:dyDescent="0.25">
      <c r="A20" s="715"/>
      <c r="B20" s="501" t="s">
        <v>572</v>
      </c>
      <c r="C20" s="158">
        <f t="shared" si="5"/>
        <v>79593</v>
      </c>
      <c r="D20" s="96">
        <v>3926</v>
      </c>
      <c r="E20" s="96">
        <v>3604</v>
      </c>
      <c r="F20" s="96">
        <v>4385</v>
      </c>
      <c r="G20" s="96">
        <v>5688</v>
      </c>
      <c r="H20" s="96">
        <v>5943</v>
      </c>
      <c r="I20" s="96">
        <v>5544</v>
      </c>
      <c r="J20" s="96">
        <v>6845</v>
      </c>
      <c r="K20" s="96">
        <v>7165</v>
      </c>
      <c r="L20" s="96">
        <v>6214</v>
      </c>
      <c r="M20" s="96">
        <v>6486</v>
      </c>
      <c r="N20" s="96">
        <v>6364</v>
      </c>
      <c r="O20" s="96">
        <v>5360</v>
      </c>
      <c r="P20" s="96">
        <v>4258</v>
      </c>
      <c r="Q20" s="96">
        <v>2479</v>
      </c>
      <c r="R20" s="96">
        <v>1823</v>
      </c>
      <c r="S20" s="96">
        <v>1588</v>
      </c>
      <c r="T20" s="96">
        <v>1012</v>
      </c>
      <c r="U20" s="96">
        <v>614</v>
      </c>
      <c r="V20" s="96">
        <v>233</v>
      </c>
      <c r="W20" s="96">
        <v>56</v>
      </c>
      <c r="X20" s="96">
        <v>6</v>
      </c>
      <c r="Y20" s="3"/>
      <c r="Z20" s="3"/>
      <c r="AA20" s="39"/>
    </row>
    <row r="21" spans="1:27" s="40" customFormat="1" ht="12.95" customHeight="1" x14ac:dyDescent="0.25">
      <c r="A21" s="715" t="s">
        <v>710</v>
      </c>
      <c r="B21" s="501" t="s">
        <v>570</v>
      </c>
      <c r="C21" s="158">
        <f t="shared" si="5"/>
        <v>155403</v>
      </c>
      <c r="D21" s="96">
        <f>SUM(D22:D23)</f>
        <v>8834</v>
      </c>
      <c r="E21" s="96">
        <f t="shared" ref="E21:X21" si="8">SUM(E22:E23)</f>
        <v>9393</v>
      </c>
      <c r="F21" s="96">
        <f t="shared" si="8"/>
        <v>10141</v>
      </c>
      <c r="G21" s="96">
        <f t="shared" si="8"/>
        <v>11766</v>
      </c>
      <c r="H21" s="96">
        <f t="shared" si="8"/>
        <v>10710</v>
      </c>
      <c r="I21" s="96">
        <f t="shared" si="8"/>
        <v>9504</v>
      </c>
      <c r="J21" s="96">
        <f t="shared" si="8"/>
        <v>12353</v>
      </c>
      <c r="K21" s="96">
        <f t="shared" si="8"/>
        <v>15293</v>
      </c>
      <c r="L21" s="96">
        <f t="shared" si="8"/>
        <v>14156</v>
      </c>
      <c r="M21" s="96">
        <f t="shared" si="8"/>
        <v>13474</v>
      </c>
      <c r="N21" s="96">
        <f t="shared" si="8"/>
        <v>11723</v>
      </c>
      <c r="O21" s="96">
        <f t="shared" si="8"/>
        <v>9085</v>
      </c>
      <c r="P21" s="96">
        <f t="shared" si="8"/>
        <v>7128</v>
      </c>
      <c r="Q21" s="96">
        <f t="shared" si="8"/>
        <v>4252</v>
      </c>
      <c r="R21" s="96">
        <f t="shared" si="8"/>
        <v>2828</v>
      </c>
      <c r="S21" s="96">
        <f t="shared" si="8"/>
        <v>2168</v>
      </c>
      <c r="T21" s="96">
        <f t="shared" si="8"/>
        <v>1349</v>
      </c>
      <c r="U21" s="96">
        <f t="shared" si="8"/>
        <v>844</v>
      </c>
      <c r="V21" s="96">
        <f t="shared" si="8"/>
        <v>313</v>
      </c>
      <c r="W21" s="96">
        <f t="shared" si="8"/>
        <v>79</v>
      </c>
      <c r="X21" s="96">
        <f t="shared" si="8"/>
        <v>10</v>
      </c>
      <c r="Y21" s="3"/>
      <c r="Z21" s="3"/>
      <c r="AA21" s="39"/>
    </row>
    <row r="22" spans="1:27" s="40" customFormat="1" ht="12.95" customHeight="1" x14ac:dyDescent="0.25">
      <c r="A22" s="715"/>
      <c r="B22" s="501" t="s">
        <v>571</v>
      </c>
      <c r="C22" s="158">
        <f t="shared" si="5"/>
        <v>77458</v>
      </c>
      <c r="D22" s="96">
        <v>4630</v>
      </c>
      <c r="E22" s="96">
        <v>4895</v>
      </c>
      <c r="F22" s="96">
        <v>5345</v>
      </c>
      <c r="G22" s="96">
        <v>6005</v>
      </c>
      <c r="H22" s="96">
        <v>5628</v>
      </c>
      <c r="I22" s="96">
        <v>4837</v>
      </c>
      <c r="J22" s="96">
        <v>5848</v>
      </c>
      <c r="K22" s="96">
        <v>7245</v>
      </c>
      <c r="L22" s="96">
        <v>6716</v>
      </c>
      <c r="M22" s="96">
        <v>6640</v>
      </c>
      <c r="N22" s="96">
        <v>5913</v>
      </c>
      <c r="O22" s="96">
        <v>4633</v>
      </c>
      <c r="P22" s="96">
        <v>3459</v>
      </c>
      <c r="Q22" s="96">
        <v>2136</v>
      </c>
      <c r="R22" s="96">
        <v>1335</v>
      </c>
      <c r="S22" s="96">
        <v>989</v>
      </c>
      <c r="T22" s="96">
        <v>610</v>
      </c>
      <c r="U22" s="96">
        <v>432</v>
      </c>
      <c r="V22" s="96">
        <v>124</v>
      </c>
      <c r="W22" s="96">
        <v>32</v>
      </c>
      <c r="X22" s="96">
        <v>6</v>
      </c>
      <c r="Y22" s="3"/>
      <c r="Z22" s="3"/>
      <c r="AA22" s="39"/>
    </row>
    <row r="23" spans="1:27" s="40" customFormat="1" ht="12.95" customHeight="1" x14ac:dyDescent="0.25">
      <c r="A23" s="715"/>
      <c r="B23" s="501" t="s">
        <v>572</v>
      </c>
      <c r="C23" s="158">
        <f t="shared" si="5"/>
        <v>77945</v>
      </c>
      <c r="D23" s="96">
        <v>4204</v>
      </c>
      <c r="E23" s="96">
        <v>4498</v>
      </c>
      <c r="F23" s="96">
        <v>4796</v>
      </c>
      <c r="G23" s="96">
        <v>5761</v>
      </c>
      <c r="H23" s="96">
        <v>5082</v>
      </c>
      <c r="I23" s="96">
        <v>4667</v>
      </c>
      <c r="J23" s="96">
        <v>6505</v>
      </c>
      <c r="K23" s="96">
        <v>8048</v>
      </c>
      <c r="L23" s="96">
        <v>7440</v>
      </c>
      <c r="M23" s="96">
        <v>6834</v>
      </c>
      <c r="N23" s="96">
        <v>5810</v>
      </c>
      <c r="O23" s="96">
        <v>4452</v>
      </c>
      <c r="P23" s="96">
        <v>3669</v>
      </c>
      <c r="Q23" s="96">
        <v>2116</v>
      </c>
      <c r="R23" s="96">
        <v>1493</v>
      </c>
      <c r="S23" s="96">
        <v>1179</v>
      </c>
      <c r="T23" s="96">
        <v>739</v>
      </c>
      <c r="U23" s="96">
        <v>412</v>
      </c>
      <c r="V23" s="96">
        <v>189</v>
      </c>
      <c r="W23" s="96">
        <v>47</v>
      </c>
      <c r="X23" s="96">
        <v>4</v>
      </c>
      <c r="Y23" s="3"/>
      <c r="Z23" s="3"/>
      <c r="AA23" s="39"/>
    </row>
    <row r="24" spans="1:27" s="40" customFormat="1" ht="12.95" customHeight="1" x14ac:dyDescent="0.25">
      <c r="A24" s="715" t="s">
        <v>711</v>
      </c>
      <c r="B24" s="501" t="s">
        <v>570</v>
      </c>
      <c r="C24" s="158">
        <f t="shared" si="5"/>
        <v>85565</v>
      </c>
      <c r="D24" s="96">
        <f>SUM(D25:D26)</f>
        <v>4370</v>
      </c>
      <c r="E24" s="96">
        <f t="shared" ref="E24:X24" si="9">SUM(E25:E26)</f>
        <v>3879</v>
      </c>
      <c r="F24" s="96">
        <f t="shared" si="9"/>
        <v>4744</v>
      </c>
      <c r="G24" s="96">
        <f t="shared" si="9"/>
        <v>6241</v>
      </c>
      <c r="H24" s="96">
        <f t="shared" si="9"/>
        <v>6758</v>
      </c>
      <c r="I24" s="96">
        <f t="shared" si="9"/>
        <v>6448</v>
      </c>
      <c r="J24" s="96">
        <f t="shared" si="9"/>
        <v>7386</v>
      </c>
      <c r="K24" s="96">
        <f t="shared" si="9"/>
        <v>7187</v>
      </c>
      <c r="L24" s="96">
        <f t="shared" si="9"/>
        <v>6018</v>
      </c>
      <c r="M24" s="96">
        <f t="shared" si="9"/>
        <v>6671</v>
      </c>
      <c r="N24" s="96">
        <f t="shared" si="9"/>
        <v>6895</v>
      </c>
      <c r="O24" s="96">
        <f t="shared" si="9"/>
        <v>5854</v>
      </c>
      <c r="P24" s="96">
        <f t="shared" si="9"/>
        <v>4594</v>
      </c>
      <c r="Q24" s="96">
        <f t="shared" si="9"/>
        <v>2597</v>
      </c>
      <c r="R24" s="96">
        <f t="shared" si="9"/>
        <v>1966</v>
      </c>
      <c r="S24" s="96">
        <f t="shared" si="9"/>
        <v>1754</v>
      </c>
      <c r="T24" s="96">
        <f t="shared" si="9"/>
        <v>1156</v>
      </c>
      <c r="U24" s="96">
        <f t="shared" si="9"/>
        <v>723</v>
      </c>
      <c r="V24" s="96">
        <f t="shared" si="9"/>
        <v>263</v>
      </c>
      <c r="W24" s="96">
        <f t="shared" si="9"/>
        <v>48</v>
      </c>
      <c r="X24" s="96">
        <f t="shared" si="9"/>
        <v>13</v>
      </c>
      <c r="Y24" s="3"/>
      <c r="Z24" s="3"/>
      <c r="AA24" s="39"/>
    </row>
    <row r="25" spans="1:27" s="40" customFormat="1" ht="12.95" customHeight="1" x14ac:dyDescent="0.25">
      <c r="A25" s="715"/>
      <c r="B25" s="501" t="s">
        <v>571</v>
      </c>
      <c r="C25" s="158">
        <f t="shared" si="5"/>
        <v>43953</v>
      </c>
      <c r="D25" s="96">
        <v>2257</v>
      </c>
      <c r="E25" s="96">
        <v>2055</v>
      </c>
      <c r="F25" s="96">
        <v>2459</v>
      </c>
      <c r="G25" s="96">
        <v>3266</v>
      </c>
      <c r="H25" s="96">
        <v>3523</v>
      </c>
      <c r="I25" s="96">
        <v>3338</v>
      </c>
      <c r="J25" s="96">
        <v>3609</v>
      </c>
      <c r="K25" s="96">
        <v>3544</v>
      </c>
      <c r="L25" s="96">
        <v>3084</v>
      </c>
      <c r="M25" s="96">
        <v>3495</v>
      </c>
      <c r="N25" s="96">
        <v>3655</v>
      </c>
      <c r="O25" s="96">
        <v>3153</v>
      </c>
      <c r="P25" s="96">
        <v>2441</v>
      </c>
      <c r="Q25" s="96">
        <v>1363</v>
      </c>
      <c r="R25" s="96">
        <v>935</v>
      </c>
      <c r="S25" s="96">
        <v>790</v>
      </c>
      <c r="T25" s="96">
        <v>503</v>
      </c>
      <c r="U25" s="96">
        <v>345</v>
      </c>
      <c r="V25" s="96">
        <v>114</v>
      </c>
      <c r="W25" s="96">
        <v>19</v>
      </c>
      <c r="X25" s="96">
        <v>5</v>
      </c>
      <c r="Y25" s="3"/>
      <c r="Z25" s="3"/>
      <c r="AA25" s="39"/>
    </row>
    <row r="26" spans="1:27" s="40" customFormat="1" ht="12.95" customHeight="1" x14ac:dyDescent="0.25">
      <c r="A26" s="715"/>
      <c r="B26" s="501" t="s">
        <v>572</v>
      </c>
      <c r="C26" s="158">
        <f t="shared" si="5"/>
        <v>41612</v>
      </c>
      <c r="D26" s="96">
        <v>2113</v>
      </c>
      <c r="E26" s="96">
        <v>1824</v>
      </c>
      <c r="F26" s="96">
        <v>2285</v>
      </c>
      <c r="G26" s="96">
        <v>2975</v>
      </c>
      <c r="H26" s="96">
        <v>3235</v>
      </c>
      <c r="I26" s="96">
        <v>3110</v>
      </c>
      <c r="J26" s="96">
        <v>3777</v>
      </c>
      <c r="K26" s="96">
        <v>3643</v>
      </c>
      <c r="L26" s="96">
        <v>2934</v>
      </c>
      <c r="M26" s="96">
        <v>3176</v>
      </c>
      <c r="N26" s="96">
        <v>3240</v>
      </c>
      <c r="O26" s="96">
        <v>2701</v>
      </c>
      <c r="P26" s="96">
        <v>2153</v>
      </c>
      <c r="Q26" s="96">
        <v>1234</v>
      </c>
      <c r="R26" s="96">
        <v>1031</v>
      </c>
      <c r="S26" s="96">
        <v>964</v>
      </c>
      <c r="T26" s="96">
        <v>653</v>
      </c>
      <c r="U26" s="96">
        <v>378</v>
      </c>
      <c r="V26" s="96">
        <v>149</v>
      </c>
      <c r="W26" s="96">
        <v>29</v>
      </c>
      <c r="X26" s="96">
        <v>8</v>
      </c>
      <c r="Y26" s="3"/>
      <c r="Z26" s="3"/>
      <c r="AA26" s="39"/>
    </row>
    <row r="27" spans="1:27" s="40" customFormat="1" ht="12.95" customHeight="1" x14ac:dyDescent="0.25">
      <c r="A27" s="715" t="s">
        <v>712</v>
      </c>
      <c r="B27" s="501" t="s">
        <v>570</v>
      </c>
      <c r="C27" s="158">
        <f t="shared" si="5"/>
        <v>145580</v>
      </c>
      <c r="D27" s="96">
        <f>SUM(D28:D29)</f>
        <v>7784</v>
      </c>
      <c r="E27" s="96">
        <f t="shared" ref="E27:X27" si="10">SUM(E28:E29)</f>
        <v>6760</v>
      </c>
      <c r="F27" s="96">
        <f t="shared" si="10"/>
        <v>7097</v>
      </c>
      <c r="G27" s="96">
        <f t="shared" si="10"/>
        <v>9378</v>
      </c>
      <c r="H27" s="96">
        <f t="shared" si="10"/>
        <v>10354</v>
      </c>
      <c r="I27" s="96">
        <f t="shared" si="10"/>
        <v>10324</v>
      </c>
      <c r="J27" s="96">
        <f t="shared" si="10"/>
        <v>13311</v>
      </c>
      <c r="K27" s="96">
        <f t="shared" si="10"/>
        <v>13960</v>
      </c>
      <c r="L27" s="96">
        <f t="shared" si="10"/>
        <v>11548</v>
      </c>
      <c r="M27" s="96">
        <f t="shared" si="10"/>
        <v>11279</v>
      </c>
      <c r="N27" s="96">
        <f t="shared" si="10"/>
        <v>11386</v>
      </c>
      <c r="O27" s="96">
        <f t="shared" si="10"/>
        <v>10037</v>
      </c>
      <c r="P27" s="96">
        <f t="shared" si="10"/>
        <v>8426</v>
      </c>
      <c r="Q27" s="96">
        <f t="shared" si="10"/>
        <v>4974</v>
      </c>
      <c r="R27" s="96">
        <f t="shared" si="10"/>
        <v>3120</v>
      </c>
      <c r="S27" s="96">
        <f t="shared" si="10"/>
        <v>2328</v>
      </c>
      <c r="T27" s="96">
        <f t="shared" si="10"/>
        <v>1622</v>
      </c>
      <c r="U27" s="96">
        <f t="shared" si="10"/>
        <v>1322</v>
      </c>
      <c r="V27" s="96">
        <f t="shared" si="10"/>
        <v>469</v>
      </c>
      <c r="W27" s="96">
        <f t="shared" si="10"/>
        <v>90</v>
      </c>
      <c r="X27" s="96">
        <f t="shared" si="10"/>
        <v>11</v>
      </c>
      <c r="Y27" s="3"/>
      <c r="Z27" s="3"/>
      <c r="AA27" s="39"/>
    </row>
    <row r="28" spans="1:27" s="40" customFormat="1" ht="12.95" customHeight="1" x14ac:dyDescent="0.25">
      <c r="A28" s="715"/>
      <c r="B28" s="501" t="s">
        <v>571</v>
      </c>
      <c r="C28" s="158">
        <f t="shared" si="5"/>
        <v>73047</v>
      </c>
      <c r="D28" s="96">
        <v>3971</v>
      </c>
      <c r="E28" s="96">
        <v>3517</v>
      </c>
      <c r="F28" s="96">
        <v>3805</v>
      </c>
      <c r="G28" s="96">
        <v>4901</v>
      </c>
      <c r="H28" s="96">
        <v>5430</v>
      </c>
      <c r="I28" s="96">
        <v>5342</v>
      </c>
      <c r="J28" s="96">
        <v>6527</v>
      </c>
      <c r="K28" s="96">
        <v>6952</v>
      </c>
      <c r="L28" s="96">
        <v>5797</v>
      </c>
      <c r="M28" s="96">
        <v>5642</v>
      </c>
      <c r="N28" s="96">
        <v>5578</v>
      </c>
      <c r="O28" s="96">
        <v>4849</v>
      </c>
      <c r="P28" s="96">
        <v>4080</v>
      </c>
      <c r="Q28" s="96">
        <v>2313</v>
      </c>
      <c r="R28" s="96">
        <v>1334</v>
      </c>
      <c r="S28" s="96">
        <v>959</v>
      </c>
      <c r="T28" s="96">
        <v>844</v>
      </c>
      <c r="U28" s="96">
        <v>871</v>
      </c>
      <c r="V28" s="96">
        <v>283</v>
      </c>
      <c r="W28" s="96">
        <v>47</v>
      </c>
      <c r="X28" s="96">
        <v>5</v>
      </c>
      <c r="Y28" s="3"/>
      <c r="Z28" s="3"/>
      <c r="AA28" s="39"/>
    </row>
    <row r="29" spans="1:27" s="40" customFormat="1" ht="12.95" customHeight="1" x14ac:dyDescent="0.25">
      <c r="A29" s="715"/>
      <c r="B29" s="501" t="s">
        <v>572</v>
      </c>
      <c r="C29" s="158">
        <f t="shared" si="5"/>
        <v>72533</v>
      </c>
      <c r="D29" s="96">
        <v>3813</v>
      </c>
      <c r="E29" s="96">
        <v>3243</v>
      </c>
      <c r="F29" s="96">
        <v>3292</v>
      </c>
      <c r="G29" s="96">
        <v>4477</v>
      </c>
      <c r="H29" s="96">
        <v>4924</v>
      </c>
      <c r="I29" s="96">
        <v>4982</v>
      </c>
      <c r="J29" s="96">
        <v>6784</v>
      </c>
      <c r="K29" s="96">
        <v>7008</v>
      </c>
      <c r="L29" s="96">
        <v>5751</v>
      </c>
      <c r="M29" s="96">
        <v>5637</v>
      </c>
      <c r="N29" s="96">
        <v>5808</v>
      </c>
      <c r="O29" s="96">
        <v>5188</v>
      </c>
      <c r="P29" s="96">
        <v>4346</v>
      </c>
      <c r="Q29" s="96">
        <v>2661</v>
      </c>
      <c r="R29" s="96">
        <v>1786</v>
      </c>
      <c r="S29" s="96">
        <v>1369</v>
      </c>
      <c r="T29" s="96">
        <v>778</v>
      </c>
      <c r="U29" s="96">
        <v>451</v>
      </c>
      <c r="V29" s="96">
        <v>186</v>
      </c>
      <c r="W29" s="96">
        <v>43</v>
      </c>
      <c r="X29" s="96">
        <v>6</v>
      </c>
      <c r="Y29" s="3"/>
      <c r="Z29" s="3"/>
      <c r="AA29" s="39"/>
    </row>
    <row r="30" spans="1:27" s="40" customFormat="1" ht="12.95" customHeight="1" x14ac:dyDescent="0.25">
      <c r="A30" s="715" t="s">
        <v>713</v>
      </c>
      <c r="B30" s="501" t="s">
        <v>570</v>
      </c>
      <c r="C30" s="158">
        <f t="shared" si="5"/>
        <v>187420</v>
      </c>
      <c r="D30" s="96">
        <f>SUM(D31:D32)</f>
        <v>9229</v>
      </c>
      <c r="E30" s="96">
        <f t="shared" ref="E30:X30" si="11">SUM(E31:E32)</f>
        <v>8364</v>
      </c>
      <c r="F30" s="96">
        <f t="shared" si="11"/>
        <v>9579</v>
      </c>
      <c r="G30" s="96">
        <f t="shared" si="11"/>
        <v>12460</v>
      </c>
      <c r="H30" s="96">
        <f t="shared" si="11"/>
        <v>13395</v>
      </c>
      <c r="I30" s="96">
        <f t="shared" si="11"/>
        <v>14170</v>
      </c>
      <c r="J30" s="96">
        <f t="shared" si="11"/>
        <v>17696</v>
      </c>
      <c r="K30" s="96">
        <f t="shared" si="11"/>
        <v>17959</v>
      </c>
      <c r="L30" s="96">
        <f t="shared" si="11"/>
        <v>14509</v>
      </c>
      <c r="M30" s="96">
        <f t="shared" si="11"/>
        <v>13909</v>
      </c>
      <c r="N30" s="96">
        <f t="shared" si="11"/>
        <v>13964</v>
      </c>
      <c r="O30" s="96">
        <f t="shared" si="11"/>
        <v>13058</v>
      </c>
      <c r="P30" s="96">
        <f t="shared" si="11"/>
        <v>11265</v>
      </c>
      <c r="Q30" s="96">
        <f t="shared" si="11"/>
        <v>6636</v>
      </c>
      <c r="R30" s="96">
        <f t="shared" si="11"/>
        <v>3857</v>
      </c>
      <c r="S30" s="96">
        <f t="shared" si="11"/>
        <v>2530</v>
      </c>
      <c r="T30" s="96">
        <f t="shared" si="11"/>
        <v>1985</v>
      </c>
      <c r="U30" s="96">
        <f t="shared" si="11"/>
        <v>1951</v>
      </c>
      <c r="V30" s="96">
        <f t="shared" si="11"/>
        <v>755</v>
      </c>
      <c r="W30" s="96">
        <f t="shared" si="11"/>
        <v>110</v>
      </c>
      <c r="X30" s="96">
        <f t="shared" si="11"/>
        <v>39</v>
      </c>
      <c r="Y30" s="3"/>
      <c r="Z30" s="3"/>
      <c r="AA30" s="39"/>
    </row>
    <row r="31" spans="1:27" s="40" customFormat="1" ht="12.95" customHeight="1" x14ac:dyDescent="0.25">
      <c r="A31" s="715"/>
      <c r="B31" s="501" t="s">
        <v>571</v>
      </c>
      <c r="C31" s="158">
        <f t="shared" si="5"/>
        <v>94315</v>
      </c>
      <c r="D31" s="96">
        <v>4862</v>
      </c>
      <c r="E31" s="96">
        <v>4291</v>
      </c>
      <c r="F31" s="96">
        <v>4969</v>
      </c>
      <c r="G31" s="96">
        <v>6646</v>
      </c>
      <c r="H31" s="96">
        <v>6964</v>
      </c>
      <c r="I31" s="96">
        <v>7270</v>
      </c>
      <c r="J31" s="96">
        <v>9112</v>
      </c>
      <c r="K31" s="96">
        <v>9216</v>
      </c>
      <c r="L31" s="96">
        <v>7438</v>
      </c>
      <c r="M31" s="96">
        <v>6919</v>
      </c>
      <c r="N31" s="96">
        <v>6525</v>
      </c>
      <c r="O31" s="96">
        <v>6055</v>
      </c>
      <c r="P31" s="96">
        <v>5137</v>
      </c>
      <c r="Q31" s="96">
        <v>2930</v>
      </c>
      <c r="R31" s="96">
        <v>1699</v>
      </c>
      <c r="S31" s="96">
        <v>1000</v>
      </c>
      <c r="T31" s="96">
        <v>1125</v>
      </c>
      <c r="U31" s="96">
        <v>1504</v>
      </c>
      <c r="V31" s="96">
        <v>552</v>
      </c>
      <c r="W31" s="96">
        <v>69</v>
      </c>
      <c r="X31" s="96">
        <v>32</v>
      </c>
      <c r="Y31" s="3"/>
      <c r="Z31" s="3"/>
      <c r="AA31" s="39"/>
    </row>
    <row r="32" spans="1:27" s="40" customFormat="1" ht="12.95" customHeight="1" x14ac:dyDescent="0.25">
      <c r="A32" s="715"/>
      <c r="B32" s="501" t="s">
        <v>572</v>
      </c>
      <c r="C32" s="158">
        <f t="shared" si="5"/>
        <v>93105</v>
      </c>
      <c r="D32" s="96">
        <v>4367</v>
      </c>
      <c r="E32" s="96">
        <v>4073</v>
      </c>
      <c r="F32" s="96">
        <v>4610</v>
      </c>
      <c r="G32" s="96">
        <v>5814</v>
      </c>
      <c r="H32" s="96">
        <v>6431</v>
      </c>
      <c r="I32" s="96">
        <v>6900</v>
      </c>
      <c r="J32" s="96">
        <v>8584</v>
      </c>
      <c r="K32" s="96">
        <v>8743</v>
      </c>
      <c r="L32" s="96">
        <v>7071</v>
      </c>
      <c r="M32" s="96">
        <v>6990</v>
      </c>
      <c r="N32" s="96">
        <v>7439</v>
      </c>
      <c r="O32" s="96">
        <v>7003</v>
      </c>
      <c r="P32" s="96">
        <v>6128</v>
      </c>
      <c r="Q32" s="96">
        <v>3706</v>
      </c>
      <c r="R32" s="96">
        <v>2158</v>
      </c>
      <c r="S32" s="96">
        <v>1530</v>
      </c>
      <c r="T32" s="96">
        <v>860</v>
      </c>
      <c r="U32" s="96">
        <v>447</v>
      </c>
      <c r="V32" s="96">
        <v>203</v>
      </c>
      <c r="W32" s="96">
        <v>41</v>
      </c>
      <c r="X32" s="96">
        <v>7</v>
      </c>
      <c r="Y32" s="3"/>
      <c r="Z32" s="3"/>
      <c r="AA32" s="39"/>
    </row>
    <row r="33" spans="1:27" s="40" customFormat="1" ht="12.95" customHeight="1" x14ac:dyDescent="0.25">
      <c r="A33" s="715" t="s">
        <v>714</v>
      </c>
      <c r="B33" s="501" t="s">
        <v>570</v>
      </c>
      <c r="C33" s="158">
        <f t="shared" si="5"/>
        <v>118433</v>
      </c>
      <c r="D33" s="96">
        <f>SUM(D34:D35)</f>
        <v>5356</v>
      </c>
      <c r="E33" s="96">
        <f t="shared" ref="E33:X33" si="12">SUM(E34:E35)</f>
        <v>5349</v>
      </c>
      <c r="F33" s="96">
        <f t="shared" si="12"/>
        <v>6287</v>
      </c>
      <c r="G33" s="96">
        <f t="shared" si="12"/>
        <v>8474</v>
      </c>
      <c r="H33" s="96">
        <f t="shared" si="12"/>
        <v>9196</v>
      </c>
      <c r="I33" s="96">
        <f t="shared" si="12"/>
        <v>8454</v>
      </c>
      <c r="J33" s="96">
        <f t="shared" si="12"/>
        <v>9587</v>
      </c>
      <c r="K33" s="96">
        <f t="shared" si="12"/>
        <v>9846</v>
      </c>
      <c r="L33" s="96">
        <f t="shared" si="12"/>
        <v>8503</v>
      </c>
      <c r="M33" s="96">
        <f t="shared" si="12"/>
        <v>9303</v>
      </c>
      <c r="N33" s="96">
        <f t="shared" si="12"/>
        <v>9595</v>
      </c>
      <c r="O33" s="96">
        <f t="shared" si="12"/>
        <v>8804</v>
      </c>
      <c r="P33" s="96">
        <f t="shared" si="12"/>
        <v>7313</v>
      </c>
      <c r="Q33" s="96">
        <f t="shared" si="12"/>
        <v>4302</v>
      </c>
      <c r="R33" s="96">
        <f t="shared" si="12"/>
        <v>2638</v>
      </c>
      <c r="S33" s="96">
        <f t="shared" si="12"/>
        <v>1994</v>
      </c>
      <c r="T33" s="96">
        <f t="shared" si="12"/>
        <v>1584</v>
      </c>
      <c r="U33" s="96">
        <f t="shared" si="12"/>
        <v>1354</v>
      </c>
      <c r="V33" s="96">
        <f t="shared" si="12"/>
        <v>405</v>
      </c>
      <c r="W33" s="96">
        <f t="shared" si="12"/>
        <v>78</v>
      </c>
      <c r="X33" s="96">
        <f t="shared" si="12"/>
        <v>11</v>
      </c>
      <c r="Y33" s="3"/>
      <c r="Z33" s="3"/>
      <c r="AA33" s="39"/>
    </row>
    <row r="34" spans="1:27" s="40" customFormat="1" ht="12.95" customHeight="1" x14ac:dyDescent="0.25">
      <c r="A34" s="715"/>
      <c r="B34" s="501" t="s">
        <v>571</v>
      </c>
      <c r="C34" s="158">
        <f t="shared" si="5"/>
        <v>59636</v>
      </c>
      <c r="D34" s="96">
        <v>2781</v>
      </c>
      <c r="E34" s="96">
        <v>2791</v>
      </c>
      <c r="F34" s="96">
        <v>3259</v>
      </c>
      <c r="G34" s="96">
        <v>4412</v>
      </c>
      <c r="H34" s="96">
        <v>4754</v>
      </c>
      <c r="I34" s="96">
        <v>4422</v>
      </c>
      <c r="J34" s="96">
        <v>4839</v>
      </c>
      <c r="K34" s="96">
        <v>4978</v>
      </c>
      <c r="L34" s="96">
        <v>4212</v>
      </c>
      <c r="M34" s="96">
        <v>4599</v>
      </c>
      <c r="N34" s="96">
        <v>4722</v>
      </c>
      <c r="O34" s="96">
        <v>4204</v>
      </c>
      <c r="P34" s="96">
        <v>3515</v>
      </c>
      <c r="Q34" s="96">
        <v>2032</v>
      </c>
      <c r="R34" s="96">
        <v>1197</v>
      </c>
      <c r="S34" s="96">
        <v>889</v>
      </c>
      <c r="T34" s="96">
        <v>839</v>
      </c>
      <c r="U34" s="96">
        <v>906</v>
      </c>
      <c r="V34" s="96">
        <v>237</v>
      </c>
      <c r="W34" s="96">
        <v>44</v>
      </c>
      <c r="X34" s="96">
        <v>4</v>
      </c>
      <c r="Y34" s="3"/>
      <c r="Z34" s="3"/>
      <c r="AA34" s="39"/>
    </row>
    <row r="35" spans="1:27" s="40" customFormat="1" ht="12.95" customHeight="1" x14ac:dyDescent="0.25">
      <c r="A35" s="715"/>
      <c r="B35" s="501" t="s">
        <v>572</v>
      </c>
      <c r="C35" s="158">
        <f t="shared" si="5"/>
        <v>58797</v>
      </c>
      <c r="D35" s="96">
        <v>2575</v>
      </c>
      <c r="E35" s="96">
        <v>2558</v>
      </c>
      <c r="F35" s="96">
        <v>3028</v>
      </c>
      <c r="G35" s="96">
        <v>4062</v>
      </c>
      <c r="H35" s="96">
        <v>4442</v>
      </c>
      <c r="I35" s="96">
        <v>4032</v>
      </c>
      <c r="J35" s="96">
        <v>4748</v>
      </c>
      <c r="K35" s="96">
        <v>4868</v>
      </c>
      <c r="L35" s="96">
        <v>4291</v>
      </c>
      <c r="M35" s="96">
        <v>4704</v>
      </c>
      <c r="N35" s="96">
        <v>4873</v>
      </c>
      <c r="O35" s="96">
        <v>4600</v>
      </c>
      <c r="P35" s="96">
        <v>3798</v>
      </c>
      <c r="Q35" s="96">
        <v>2270</v>
      </c>
      <c r="R35" s="96">
        <v>1441</v>
      </c>
      <c r="S35" s="96">
        <v>1105</v>
      </c>
      <c r="T35" s="96">
        <v>745</v>
      </c>
      <c r="U35" s="96">
        <v>448</v>
      </c>
      <c r="V35" s="96">
        <v>168</v>
      </c>
      <c r="W35" s="96">
        <v>34</v>
      </c>
      <c r="X35" s="96">
        <v>7</v>
      </c>
      <c r="Y35" s="3"/>
      <c r="Z35" s="3"/>
      <c r="AA35" s="39"/>
    </row>
    <row r="36" spans="1:27" s="40" customFormat="1" ht="12.95" customHeight="1" x14ac:dyDescent="0.25">
      <c r="A36" s="715" t="s">
        <v>715</v>
      </c>
      <c r="B36" s="501" t="s">
        <v>570</v>
      </c>
      <c r="C36" s="158">
        <f t="shared" si="5"/>
        <v>217887</v>
      </c>
      <c r="D36" s="96">
        <f>SUM(D37:D38)</f>
        <v>11075</v>
      </c>
      <c r="E36" s="96">
        <f t="shared" ref="E36:X36" si="13">SUM(E37:E38)</f>
        <v>10443</v>
      </c>
      <c r="F36" s="96">
        <f t="shared" si="13"/>
        <v>12273</v>
      </c>
      <c r="G36" s="96">
        <f t="shared" si="13"/>
        <v>15471</v>
      </c>
      <c r="H36" s="96">
        <f t="shared" si="13"/>
        <v>16288</v>
      </c>
      <c r="I36" s="96">
        <f t="shared" si="13"/>
        <v>16230</v>
      </c>
      <c r="J36" s="96">
        <f t="shared" si="13"/>
        <v>19977</v>
      </c>
      <c r="K36" s="96">
        <f t="shared" si="13"/>
        <v>20034</v>
      </c>
      <c r="L36" s="96">
        <f t="shared" si="13"/>
        <v>16736</v>
      </c>
      <c r="M36" s="96">
        <f t="shared" si="13"/>
        <v>16211</v>
      </c>
      <c r="N36" s="96">
        <f t="shared" si="13"/>
        <v>16304</v>
      </c>
      <c r="O36" s="96">
        <f t="shared" si="13"/>
        <v>14924</v>
      </c>
      <c r="P36" s="96">
        <f t="shared" si="13"/>
        <v>12508</v>
      </c>
      <c r="Q36" s="96">
        <f t="shared" si="13"/>
        <v>7245</v>
      </c>
      <c r="R36" s="96">
        <f t="shared" si="13"/>
        <v>4441</v>
      </c>
      <c r="S36" s="96">
        <f t="shared" si="13"/>
        <v>3080</v>
      </c>
      <c r="T36" s="96">
        <f t="shared" si="13"/>
        <v>2164</v>
      </c>
      <c r="U36" s="96">
        <f t="shared" si="13"/>
        <v>1890</v>
      </c>
      <c r="V36" s="96">
        <f t="shared" si="13"/>
        <v>487</v>
      </c>
      <c r="W36" s="96">
        <f t="shared" si="13"/>
        <v>94</v>
      </c>
      <c r="X36" s="96">
        <f t="shared" si="13"/>
        <v>12</v>
      </c>
      <c r="Y36" s="3"/>
      <c r="Z36" s="3"/>
      <c r="AA36" s="39"/>
    </row>
    <row r="37" spans="1:27" s="40" customFormat="1" ht="12.95" customHeight="1" x14ac:dyDescent="0.25">
      <c r="A37" s="715"/>
      <c r="B37" s="501" t="s">
        <v>571</v>
      </c>
      <c r="C37" s="158">
        <f t="shared" si="5"/>
        <v>108707</v>
      </c>
      <c r="D37" s="96">
        <v>5679</v>
      </c>
      <c r="E37" s="96">
        <v>5441</v>
      </c>
      <c r="F37" s="96">
        <v>6461</v>
      </c>
      <c r="G37" s="96">
        <v>8112</v>
      </c>
      <c r="H37" s="96">
        <v>8557</v>
      </c>
      <c r="I37" s="96">
        <v>8423</v>
      </c>
      <c r="J37" s="96">
        <v>10068</v>
      </c>
      <c r="K37" s="96">
        <v>10076</v>
      </c>
      <c r="L37" s="96">
        <v>8368</v>
      </c>
      <c r="M37" s="96">
        <v>7863</v>
      </c>
      <c r="N37" s="96">
        <v>7673</v>
      </c>
      <c r="O37" s="96">
        <v>6894</v>
      </c>
      <c r="P37" s="96">
        <v>5731</v>
      </c>
      <c r="Q37" s="96">
        <v>3282</v>
      </c>
      <c r="R37" s="96">
        <v>1971</v>
      </c>
      <c r="S37" s="96">
        <v>1325</v>
      </c>
      <c r="T37" s="96">
        <v>1154</v>
      </c>
      <c r="U37" s="96">
        <v>1310</v>
      </c>
      <c r="V37" s="96">
        <v>276</v>
      </c>
      <c r="W37" s="96">
        <v>36</v>
      </c>
      <c r="X37" s="96">
        <v>7</v>
      </c>
      <c r="Y37" s="3"/>
      <c r="Z37" s="3"/>
      <c r="AA37" s="39"/>
    </row>
    <row r="38" spans="1:27" s="40" customFormat="1" ht="12.95" customHeight="1" x14ac:dyDescent="0.25">
      <c r="A38" s="715"/>
      <c r="B38" s="501" t="s">
        <v>572</v>
      </c>
      <c r="C38" s="158">
        <f t="shared" si="5"/>
        <v>109180</v>
      </c>
      <c r="D38" s="96">
        <v>5396</v>
      </c>
      <c r="E38" s="96">
        <v>5002</v>
      </c>
      <c r="F38" s="96">
        <v>5812</v>
      </c>
      <c r="G38" s="96">
        <v>7359</v>
      </c>
      <c r="H38" s="96">
        <v>7731</v>
      </c>
      <c r="I38" s="96">
        <v>7807</v>
      </c>
      <c r="J38" s="96">
        <v>9909</v>
      </c>
      <c r="K38" s="96">
        <v>9958</v>
      </c>
      <c r="L38" s="96">
        <v>8368</v>
      </c>
      <c r="M38" s="96">
        <v>8348</v>
      </c>
      <c r="N38" s="96">
        <v>8631</v>
      </c>
      <c r="O38" s="96">
        <v>8030</v>
      </c>
      <c r="P38" s="96">
        <v>6777</v>
      </c>
      <c r="Q38" s="96">
        <v>3963</v>
      </c>
      <c r="R38" s="96">
        <v>2470</v>
      </c>
      <c r="S38" s="96">
        <v>1755</v>
      </c>
      <c r="T38" s="96">
        <v>1010</v>
      </c>
      <c r="U38" s="96">
        <v>580</v>
      </c>
      <c r="V38" s="96">
        <v>211</v>
      </c>
      <c r="W38" s="96">
        <v>58</v>
      </c>
      <c r="X38" s="96">
        <v>5</v>
      </c>
      <c r="Y38" s="3"/>
      <c r="Z38" s="3"/>
      <c r="AA38" s="39"/>
    </row>
    <row r="39" spans="1:27" s="40" customFormat="1" ht="12.95" customHeight="1" x14ac:dyDescent="0.25">
      <c r="A39" s="715" t="s">
        <v>716</v>
      </c>
      <c r="B39" s="501" t="s">
        <v>570</v>
      </c>
      <c r="C39" s="158">
        <f t="shared" si="5"/>
        <v>48409</v>
      </c>
      <c r="D39" s="96">
        <f>SUM(D40:D41)</f>
        <v>1759</v>
      </c>
      <c r="E39" s="96">
        <f t="shared" ref="E39:X39" si="14">SUM(E40:E41)</f>
        <v>1867</v>
      </c>
      <c r="F39" s="96">
        <f t="shared" si="14"/>
        <v>2526</v>
      </c>
      <c r="G39" s="96">
        <f t="shared" si="14"/>
        <v>3292</v>
      </c>
      <c r="H39" s="96">
        <f t="shared" si="14"/>
        <v>3765</v>
      </c>
      <c r="I39" s="96">
        <f t="shared" si="14"/>
        <v>3390</v>
      </c>
      <c r="J39" s="96">
        <f t="shared" si="14"/>
        <v>3378</v>
      </c>
      <c r="K39" s="96">
        <f t="shared" si="14"/>
        <v>3420</v>
      </c>
      <c r="L39" s="96">
        <f t="shared" si="14"/>
        <v>3109</v>
      </c>
      <c r="M39" s="96">
        <f t="shared" si="14"/>
        <v>3697</v>
      </c>
      <c r="N39" s="96">
        <f t="shared" si="14"/>
        <v>4181</v>
      </c>
      <c r="O39" s="96">
        <f t="shared" si="14"/>
        <v>3664</v>
      </c>
      <c r="P39" s="96">
        <f t="shared" si="14"/>
        <v>2964</v>
      </c>
      <c r="Q39" s="96">
        <f t="shared" si="14"/>
        <v>1887</v>
      </c>
      <c r="R39" s="96">
        <f t="shared" si="14"/>
        <v>1625</v>
      </c>
      <c r="S39" s="96">
        <f t="shared" si="14"/>
        <v>1672</v>
      </c>
      <c r="T39" s="96">
        <f t="shared" si="14"/>
        <v>1178</v>
      </c>
      <c r="U39" s="96">
        <f t="shared" si="14"/>
        <v>711</v>
      </c>
      <c r="V39" s="96">
        <f t="shared" si="14"/>
        <v>264</v>
      </c>
      <c r="W39" s="96">
        <f t="shared" si="14"/>
        <v>51</v>
      </c>
      <c r="X39" s="96">
        <f t="shared" si="14"/>
        <v>9</v>
      </c>
      <c r="Y39" s="3"/>
      <c r="Z39" s="3"/>
      <c r="AA39" s="39"/>
    </row>
    <row r="40" spans="1:27" s="40" customFormat="1" ht="12.95" customHeight="1" x14ac:dyDescent="0.25">
      <c r="A40" s="715"/>
      <c r="B40" s="501" t="s">
        <v>571</v>
      </c>
      <c r="C40" s="158">
        <f t="shared" si="5"/>
        <v>25884</v>
      </c>
      <c r="D40" s="96">
        <v>933</v>
      </c>
      <c r="E40" s="96">
        <v>995</v>
      </c>
      <c r="F40" s="96">
        <v>1363</v>
      </c>
      <c r="G40" s="96">
        <v>1662</v>
      </c>
      <c r="H40" s="96">
        <v>1985</v>
      </c>
      <c r="I40" s="96">
        <v>1849</v>
      </c>
      <c r="J40" s="96">
        <v>1819</v>
      </c>
      <c r="K40" s="96">
        <v>1856</v>
      </c>
      <c r="L40" s="96">
        <v>1607</v>
      </c>
      <c r="M40" s="96">
        <v>2021</v>
      </c>
      <c r="N40" s="96">
        <v>2379</v>
      </c>
      <c r="O40" s="96">
        <v>2101</v>
      </c>
      <c r="P40" s="96">
        <v>1677</v>
      </c>
      <c r="Q40" s="96">
        <v>1076</v>
      </c>
      <c r="R40" s="96">
        <v>803</v>
      </c>
      <c r="S40" s="96">
        <v>760</v>
      </c>
      <c r="T40" s="96">
        <v>555</v>
      </c>
      <c r="U40" s="96">
        <v>319</v>
      </c>
      <c r="V40" s="96">
        <v>109</v>
      </c>
      <c r="W40" s="96">
        <v>14</v>
      </c>
      <c r="X40" s="96">
        <v>1</v>
      </c>
      <c r="Y40" s="3"/>
      <c r="Z40" s="3"/>
      <c r="AA40" s="39"/>
    </row>
    <row r="41" spans="1:27" s="40" customFormat="1" ht="12.95" customHeight="1" x14ac:dyDescent="0.25">
      <c r="A41" s="715"/>
      <c r="B41" s="501" t="s">
        <v>572</v>
      </c>
      <c r="C41" s="158">
        <f t="shared" si="5"/>
        <v>22525</v>
      </c>
      <c r="D41" s="96">
        <v>826</v>
      </c>
      <c r="E41" s="96">
        <v>872</v>
      </c>
      <c r="F41" s="96">
        <v>1163</v>
      </c>
      <c r="G41" s="96">
        <v>1630</v>
      </c>
      <c r="H41" s="96">
        <v>1780</v>
      </c>
      <c r="I41" s="96">
        <v>1541</v>
      </c>
      <c r="J41" s="96">
        <v>1559</v>
      </c>
      <c r="K41" s="96">
        <v>1564</v>
      </c>
      <c r="L41" s="96">
        <v>1502</v>
      </c>
      <c r="M41" s="96">
        <v>1676</v>
      </c>
      <c r="N41" s="96">
        <v>1802</v>
      </c>
      <c r="O41" s="96">
        <v>1563</v>
      </c>
      <c r="P41" s="96">
        <v>1287</v>
      </c>
      <c r="Q41" s="96">
        <v>811</v>
      </c>
      <c r="R41" s="96">
        <v>822</v>
      </c>
      <c r="S41" s="96">
        <v>912</v>
      </c>
      <c r="T41" s="96">
        <v>623</v>
      </c>
      <c r="U41" s="96">
        <v>392</v>
      </c>
      <c r="V41" s="96">
        <v>155</v>
      </c>
      <c r="W41" s="96">
        <v>37</v>
      </c>
      <c r="X41" s="96">
        <v>8</v>
      </c>
      <c r="Y41" s="3"/>
      <c r="Z41" s="3"/>
      <c r="AA41" s="39"/>
    </row>
    <row r="42" spans="1:27" s="40" customFormat="1" ht="12.95" customHeight="1" x14ac:dyDescent="0.25">
      <c r="A42" s="715" t="s">
        <v>717</v>
      </c>
      <c r="B42" s="501" t="s">
        <v>570</v>
      </c>
      <c r="C42" s="158">
        <f t="shared" si="5"/>
        <v>64785</v>
      </c>
      <c r="D42" s="96">
        <f>SUM(D43:D44)</f>
        <v>3090</v>
      </c>
      <c r="E42" s="96">
        <f t="shared" ref="E42:X42" si="15">SUM(E43:E44)</f>
        <v>2801</v>
      </c>
      <c r="F42" s="96">
        <f t="shared" si="15"/>
        <v>3720</v>
      </c>
      <c r="G42" s="96">
        <f t="shared" si="15"/>
        <v>5002</v>
      </c>
      <c r="H42" s="96">
        <f t="shared" si="15"/>
        <v>5466</v>
      </c>
      <c r="I42" s="96">
        <f t="shared" si="15"/>
        <v>4847</v>
      </c>
      <c r="J42" s="96">
        <f t="shared" si="15"/>
        <v>5047</v>
      </c>
      <c r="K42" s="96">
        <f t="shared" si="15"/>
        <v>5072</v>
      </c>
      <c r="L42" s="96">
        <f t="shared" si="15"/>
        <v>4629</v>
      </c>
      <c r="M42" s="96">
        <f t="shared" si="15"/>
        <v>5069</v>
      </c>
      <c r="N42" s="96">
        <f t="shared" si="15"/>
        <v>5329</v>
      </c>
      <c r="O42" s="96">
        <f t="shared" si="15"/>
        <v>4217</v>
      </c>
      <c r="P42" s="96">
        <f t="shared" si="15"/>
        <v>3139</v>
      </c>
      <c r="Q42" s="96">
        <f t="shared" si="15"/>
        <v>1970</v>
      </c>
      <c r="R42" s="96">
        <f t="shared" si="15"/>
        <v>1625</v>
      </c>
      <c r="S42" s="96">
        <f t="shared" si="15"/>
        <v>1627</v>
      </c>
      <c r="T42" s="96">
        <f t="shared" si="15"/>
        <v>1162</v>
      </c>
      <c r="U42" s="96">
        <f t="shared" si="15"/>
        <v>701</v>
      </c>
      <c r="V42" s="96">
        <f t="shared" si="15"/>
        <v>210</v>
      </c>
      <c r="W42" s="96">
        <f t="shared" si="15"/>
        <v>52</v>
      </c>
      <c r="X42" s="96">
        <f t="shared" si="15"/>
        <v>10</v>
      </c>
      <c r="Y42" s="3"/>
      <c r="Z42" s="3"/>
      <c r="AA42" s="39"/>
    </row>
    <row r="43" spans="1:27" s="40" customFormat="1" ht="12.95" customHeight="1" x14ac:dyDescent="0.25">
      <c r="A43" s="715"/>
      <c r="B43" s="501" t="s">
        <v>571</v>
      </c>
      <c r="C43" s="158">
        <f t="shared" si="5"/>
        <v>33849</v>
      </c>
      <c r="D43" s="96">
        <v>1538</v>
      </c>
      <c r="E43" s="96">
        <v>1468</v>
      </c>
      <c r="F43" s="96">
        <v>1947</v>
      </c>
      <c r="G43" s="96">
        <v>2650</v>
      </c>
      <c r="H43" s="96">
        <v>2894</v>
      </c>
      <c r="I43" s="96">
        <v>2506</v>
      </c>
      <c r="J43" s="96">
        <v>2535</v>
      </c>
      <c r="K43" s="96">
        <v>2525</v>
      </c>
      <c r="L43" s="96">
        <v>2399</v>
      </c>
      <c r="M43" s="96">
        <v>2682</v>
      </c>
      <c r="N43" s="96">
        <v>2984</v>
      </c>
      <c r="O43" s="96">
        <v>2432</v>
      </c>
      <c r="P43" s="96">
        <v>1728</v>
      </c>
      <c r="Q43" s="96">
        <v>1079</v>
      </c>
      <c r="R43" s="96">
        <v>791</v>
      </c>
      <c r="S43" s="96">
        <v>754</v>
      </c>
      <c r="T43" s="96">
        <v>510</v>
      </c>
      <c r="U43" s="96">
        <v>327</v>
      </c>
      <c r="V43" s="96">
        <v>80</v>
      </c>
      <c r="W43" s="96">
        <v>17</v>
      </c>
      <c r="X43" s="96">
        <v>3</v>
      </c>
      <c r="Y43" s="3"/>
      <c r="Z43" s="3"/>
      <c r="AA43" s="39"/>
    </row>
    <row r="44" spans="1:27" s="40" customFormat="1" ht="12.95" customHeight="1" x14ac:dyDescent="0.25">
      <c r="A44" s="715"/>
      <c r="B44" s="501" t="s">
        <v>719</v>
      </c>
      <c r="C44" s="158">
        <f t="shared" si="5"/>
        <v>30936</v>
      </c>
      <c r="D44" s="96">
        <v>1552</v>
      </c>
      <c r="E44" s="96">
        <v>1333</v>
      </c>
      <c r="F44" s="96">
        <v>1773</v>
      </c>
      <c r="G44" s="96">
        <v>2352</v>
      </c>
      <c r="H44" s="96">
        <v>2572</v>
      </c>
      <c r="I44" s="96">
        <v>2341</v>
      </c>
      <c r="J44" s="96">
        <v>2512</v>
      </c>
      <c r="K44" s="96">
        <v>2547</v>
      </c>
      <c r="L44" s="96">
        <v>2230</v>
      </c>
      <c r="M44" s="96">
        <v>2387</v>
      </c>
      <c r="N44" s="96">
        <v>2345</v>
      </c>
      <c r="O44" s="96">
        <v>1785</v>
      </c>
      <c r="P44" s="96">
        <v>1411</v>
      </c>
      <c r="Q44" s="96">
        <v>891</v>
      </c>
      <c r="R44" s="96">
        <v>834</v>
      </c>
      <c r="S44" s="96">
        <v>873</v>
      </c>
      <c r="T44" s="96">
        <v>652</v>
      </c>
      <c r="U44" s="96">
        <v>374</v>
      </c>
      <c r="V44" s="96">
        <v>130</v>
      </c>
      <c r="W44" s="96">
        <v>35</v>
      </c>
      <c r="X44" s="96">
        <v>7</v>
      </c>
      <c r="Y44" s="3"/>
      <c r="Z44" s="3"/>
      <c r="AA44" s="39"/>
    </row>
    <row r="45" spans="1:27" s="40" customFormat="1" ht="12.95" customHeight="1" x14ac:dyDescent="0.25">
      <c r="A45" s="715" t="s">
        <v>718</v>
      </c>
      <c r="B45" s="501" t="s">
        <v>570</v>
      </c>
      <c r="C45" s="158">
        <f t="shared" si="5"/>
        <v>10930</v>
      </c>
      <c r="D45" s="96">
        <f>SUM(D46:D47)</f>
        <v>775</v>
      </c>
      <c r="E45" s="96">
        <f t="shared" ref="E45:W45" si="16">SUM(E46:E47)</f>
        <v>495</v>
      </c>
      <c r="F45" s="96">
        <f t="shared" si="16"/>
        <v>508</v>
      </c>
      <c r="G45" s="96">
        <f t="shared" si="16"/>
        <v>702</v>
      </c>
      <c r="H45" s="96">
        <f t="shared" si="16"/>
        <v>804</v>
      </c>
      <c r="I45" s="96">
        <f t="shared" si="16"/>
        <v>763</v>
      </c>
      <c r="J45" s="96">
        <f t="shared" si="16"/>
        <v>805</v>
      </c>
      <c r="K45" s="96">
        <f t="shared" si="16"/>
        <v>880</v>
      </c>
      <c r="L45" s="96">
        <f t="shared" si="16"/>
        <v>799</v>
      </c>
      <c r="M45" s="96">
        <f t="shared" si="16"/>
        <v>830</v>
      </c>
      <c r="N45" s="96">
        <f t="shared" si="16"/>
        <v>835</v>
      </c>
      <c r="O45" s="96">
        <f t="shared" si="16"/>
        <v>832</v>
      </c>
      <c r="P45" s="96">
        <f t="shared" si="16"/>
        <v>669</v>
      </c>
      <c r="Q45" s="96">
        <f t="shared" si="16"/>
        <v>419</v>
      </c>
      <c r="R45" s="96">
        <f t="shared" si="16"/>
        <v>305</v>
      </c>
      <c r="S45" s="96">
        <f t="shared" si="16"/>
        <v>231</v>
      </c>
      <c r="T45" s="96">
        <f t="shared" si="16"/>
        <v>166</v>
      </c>
      <c r="U45" s="96">
        <f t="shared" si="16"/>
        <v>78</v>
      </c>
      <c r="V45" s="96">
        <f t="shared" si="16"/>
        <v>27</v>
      </c>
      <c r="W45" s="96">
        <f t="shared" si="16"/>
        <v>7</v>
      </c>
      <c r="X45" s="3" t="s">
        <v>802</v>
      </c>
      <c r="Y45" s="3"/>
      <c r="Z45" s="3"/>
      <c r="AA45" s="39"/>
    </row>
    <row r="46" spans="1:27" s="672" customFormat="1" ht="12.95" customHeight="1" x14ac:dyDescent="0.25">
      <c r="A46" s="715"/>
      <c r="B46" s="501" t="s">
        <v>571</v>
      </c>
      <c r="C46" s="158">
        <f t="shared" si="5"/>
        <v>5983</v>
      </c>
      <c r="D46" s="96">
        <v>382</v>
      </c>
      <c r="E46" s="96">
        <v>242</v>
      </c>
      <c r="F46" s="96">
        <v>268</v>
      </c>
      <c r="G46" s="96">
        <v>359</v>
      </c>
      <c r="H46" s="96">
        <v>420</v>
      </c>
      <c r="I46" s="96">
        <v>412</v>
      </c>
      <c r="J46" s="96">
        <v>432</v>
      </c>
      <c r="K46" s="96">
        <v>509</v>
      </c>
      <c r="L46" s="96">
        <v>459</v>
      </c>
      <c r="M46" s="96">
        <v>500</v>
      </c>
      <c r="N46" s="96">
        <v>498</v>
      </c>
      <c r="O46" s="96">
        <v>492</v>
      </c>
      <c r="P46" s="96">
        <v>376</v>
      </c>
      <c r="Q46" s="96">
        <v>215</v>
      </c>
      <c r="R46" s="96">
        <v>164</v>
      </c>
      <c r="S46" s="96">
        <v>128</v>
      </c>
      <c r="T46" s="96">
        <v>72</v>
      </c>
      <c r="U46" s="96">
        <v>39</v>
      </c>
      <c r="V46" s="96">
        <v>14</v>
      </c>
      <c r="W46" s="96">
        <v>2</v>
      </c>
      <c r="X46" s="3" t="s">
        <v>802</v>
      </c>
      <c r="Y46" s="3"/>
      <c r="Z46" s="3"/>
      <c r="AA46" s="39"/>
    </row>
    <row r="47" spans="1:27" s="40" customFormat="1" ht="12.95" customHeight="1" thickBot="1" x14ac:dyDescent="0.3">
      <c r="A47" s="716"/>
      <c r="B47" s="588" t="s">
        <v>572</v>
      </c>
      <c r="C47" s="589">
        <f>SUM(D47:X47)</f>
        <v>4947</v>
      </c>
      <c r="D47" s="590">
        <v>393</v>
      </c>
      <c r="E47" s="590">
        <v>253</v>
      </c>
      <c r="F47" s="590">
        <v>240</v>
      </c>
      <c r="G47" s="590">
        <v>343</v>
      </c>
      <c r="H47" s="590">
        <v>384</v>
      </c>
      <c r="I47" s="590">
        <v>351</v>
      </c>
      <c r="J47" s="590">
        <v>373</v>
      </c>
      <c r="K47" s="590">
        <v>371</v>
      </c>
      <c r="L47" s="590">
        <v>340</v>
      </c>
      <c r="M47" s="590">
        <v>330</v>
      </c>
      <c r="N47" s="590">
        <v>337</v>
      </c>
      <c r="O47" s="590">
        <v>340</v>
      </c>
      <c r="P47" s="590">
        <v>293</v>
      </c>
      <c r="Q47" s="590">
        <v>204</v>
      </c>
      <c r="R47" s="590">
        <v>141</v>
      </c>
      <c r="S47" s="590">
        <v>103</v>
      </c>
      <c r="T47" s="590">
        <v>94</v>
      </c>
      <c r="U47" s="590">
        <v>39</v>
      </c>
      <c r="V47" s="590">
        <v>13</v>
      </c>
      <c r="W47" s="590">
        <v>5</v>
      </c>
      <c r="X47" s="591" t="s">
        <v>802</v>
      </c>
      <c r="Y47" s="3"/>
      <c r="Z47" s="3"/>
      <c r="AA47" s="39"/>
    </row>
    <row r="49" spans="1:3" s="22" customFormat="1" ht="21.95" customHeight="1" x14ac:dyDescent="0.25">
      <c r="A49" s="3"/>
      <c r="B49" s="3" t="s">
        <v>626</v>
      </c>
      <c r="C49" s="18"/>
    </row>
    <row r="50" spans="1:3" s="22" customFormat="1" ht="21.95" customHeight="1" x14ac:dyDescent="0.25">
      <c r="A50" s="3"/>
      <c r="B50" s="3" t="s">
        <v>626</v>
      </c>
      <c r="C50" s="18"/>
    </row>
    <row r="51" spans="1:3" s="22" customFormat="1" ht="21.95" customHeight="1" x14ac:dyDescent="0.25">
      <c r="A51" s="3"/>
      <c r="B51" s="3"/>
      <c r="C51" s="18"/>
    </row>
    <row r="52" spans="1:3" s="22" customFormat="1" ht="21.95" customHeight="1" x14ac:dyDescent="0.25">
      <c r="A52" s="3"/>
      <c r="B52" s="3" t="s">
        <v>626</v>
      </c>
      <c r="C52" s="18"/>
    </row>
    <row r="53" spans="1:3" s="22" customFormat="1" ht="21.95" customHeight="1" x14ac:dyDescent="0.25">
      <c r="A53" s="3"/>
      <c r="B53" s="3" t="s">
        <v>626</v>
      </c>
      <c r="C53" s="18"/>
    </row>
    <row r="54" spans="1:3" s="22" customFormat="1" ht="21.95" customHeight="1" x14ac:dyDescent="0.25">
      <c r="A54" s="3"/>
      <c r="B54" s="3"/>
      <c r="C54" s="18"/>
    </row>
    <row r="55" spans="1:3" s="22" customFormat="1" ht="21.95" customHeight="1" x14ac:dyDescent="0.25">
      <c r="A55" s="3"/>
      <c r="B55" s="3" t="s">
        <v>626</v>
      </c>
      <c r="C55" s="18"/>
    </row>
    <row r="56" spans="1:3" s="22" customFormat="1" ht="21.95" customHeight="1" x14ac:dyDescent="0.25">
      <c r="A56" s="3"/>
      <c r="B56" s="54"/>
      <c r="C56" s="18"/>
    </row>
    <row r="57" spans="1:3" s="22" customFormat="1" ht="21.95" customHeight="1" x14ac:dyDescent="0.25">
      <c r="A57" s="3"/>
      <c r="B57" s="54"/>
      <c r="C57" s="18"/>
    </row>
    <row r="58" spans="1:3" s="22" customFormat="1" ht="21.95" customHeight="1" x14ac:dyDescent="0.25">
      <c r="A58" s="3"/>
      <c r="B58" s="54"/>
      <c r="C58" s="18"/>
    </row>
    <row r="59" spans="1:3" s="22" customFormat="1" ht="21.95" customHeight="1" x14ac:dyDescent="0.25">
      <c r="A59" s="3"/>
      <c r="B59" s="54"/>
      <c r="C59" s="18"/>
    </row>
    <row r="60" spans="1:3" s="22" customFormat="1" ht="21.95" customHeight="1" x14ac:dyDescent="0.25">
      <c r="A60" s="3"/>
      <c r="B60" s="54"/>
      <c r="C60" s="18"/>
    </row>
    <row r="61" spans="1:3" s="22" customFormat="1" ht="21.95" customHeight="1" x14ac:dyDescent="0.25">
      <c r="A61" s="3"/>
      <c r="B61" s="54"/>
      <c r="C61" s="18"/>
    </row>
    <row r="62" spans="1:3" s="22" customFormat="1" ht="21.95" customHeight="1" x14ac:dyDescent="0.25">
      <c r="A62" s="3"/>
      <c r="B62" s="54"/>
      <c r="C62" s="18"/>
    </row>
    <row r="63" spans="1:3" s="22" customFormat="1" ht="21.95" customHeight="1" x14ac:dyDescent="0.25">
      <c r="A63" s="3"/>
      <c r="B63" s="3"/>
      <c r="C63" s="18"/>
    </row>
    <row r="64" spans="1:3" s="22" customFormat="1" ht="21.95" customHeight="1" x14ac:dyDescent="0.25">
      <c r="A64" s="3"/>
      <c r="B64" s="3"/>
      <c r="C64" s="18"/>
    </row>
    <row r="65" spans="1:3" s="22" customFormat="1" ht="21.95" customHeight="1" x14ac:dyDescent="0.25">
      <c r="A65" s="3"/>
      <c r="B65" s="3"/>
      <c r="C65" s="18"/>
    </row>
    <row r="66" spans="1:3" s="22" customFormat="1" ht="21.95" customHeight="1" x14ac:dyDescent="0.25">
      <c r="A66" s="3"/>
      <c r="B66" s="3"/>
      <c r="C66" s="18"/>
    </row>
    <row r="67" spans="1:3" s="22" customFormat="1" ht="21.95" customHeight="1" x14ac:dyDescent="0.25">
      <c r="A67" s="3"/>
      <c r="B67" s="3"/>
      <c r="C67" s="18"/>
    </row>
    <row r="68" spans="1:3" s="22" customFormat="1" ht="21.95" customHeight="1" x14ac:dyDescent="0.25">
      <c r="A68" s="3"/>
      <c r="B68" s="3"/>
      <c r="C68" s="18"/>
    </row>
    <row r="69" spans="1:3" s="22" customFormat="1" ht="21.95" customHeight="1" x14ac:dyDescent="0.25">
      <c r="A69" s="3"/>
      <c r="B69" s="3"/>
      <c r="C69" s="18"/>
    </row>
    <row r="70" spans="1:3" s="22" customFormat="1" ht="21.95" customHeight="1" x14ac:dyDescent="0.25">
      <c r="A70" s="3"/>
      <c r="B70" s="3"/>
      <c r="C70" s="18"/>
    </row>
    <row r="71" spans="1:3" s="22" customFormat="1" ht="21.95" customHeight="1" x14ac:dyDescent="0.25">
      <c r="A71" s="3"/>
      <c r="B71" s="3"/>
      <c r="C71" s="18"/>
    </row>
    <row r="72" spans="1:3" s="22" customFormat="1" ht="21.95" customHeight="1" x14ac:dyDescent="0.25">
      <c r="A72" s="3"/>
      <c r="B72" s="3"/>
      <c r="C72" s="18"/>
    </row>
    <row r="73" spans="1:3" s="22" customFormat="1" ht="21.95" customHeight="1" x14ac:dyDescent="0.25">
      <c r="A73" s="3"/>
      <c r="B73" s="3"/>
      <c r="C73" s="18"/>
    </row>
    <row r="74" spans="1:3" s="22" customFormat="1" ht="21.95" customHeight="1" x14ac:dyDescent="0.25">
      <c r="A74" s="3"/>
      <c r="B74" s="3"/>
      <c r="C74" s="18"/>
    </row>
    <row r="75" spans="1:3" s="22" customFormat="1" ht="21.95" customHeight="1" x14ac:dyDescent="0.25">
      <c r="A75" s="3"/>
      <c r="B75" s="3"/>
      <c r="C75" s="18"/>
    </row>
    <row r="76" spans="1:3" s="22" customFormat="1" ht="21.95" customHeight="1" x14ac:dyDescent="0.25">
      <c r="A76" s="3"/>
      <c r="B76" s="3"/>
      <c r="C76" s="18"/>
    </row>
    <row r="77" spans="1:3" s="22" customFormat="1" ht="21.95" customHeight="1" x14ac:dyDescent="0.25">
      <c r="A77" s="3"/>
      <c r="B77" s="3"/>
      <c r="C77" s="18"/>
    </row>
    <row r="78" spans="1:3" s="22" customFormat="1" ht="21.95" customHeight="1" x14ac:dyDescent="0.25">
      <c r="A78" s="3"/>
      <c r="B78" s="3"/>
      <c r="C78" s="18"/>
    </row>
    <row r="79" spans="1:3" s="22" customFormat="1" ht="21.95" customHeight="1" x14ac:dyDescent="0.25">
      <c r="A79" s="3"/>
      <c r="B79" s="3"/>
      <c r="C79" s="18"/>
    </row>
    <row r="80" spans="1:3" s="22" customFormat="1" ht="21.95" customHeight="1" x14ac:dyDescent="0.25">
      <c r="A80" s="3"/>
      <c r="B80" s="3"/>
      <c r="C80" s="18"/>
    </row>
    <row r="81" spans="1:3" s="22" customFormat="1" ht="21.95" customHeight="1" x14ac:dyDescent="0.25">
      <c r="A81" s="3"/>
      <c r="B81" s="3"/>
      <c r="C81" s="18"/>
    </row>
    <row r="82" spans="1:3" s="22" customFormat="1" ht="21.95" customHeight="1" x14ac:dyDescent="0.25">
      <c r="A82" s="3"/>
      <c r="B82" s="6"/>
      <c r="C82" s="18"/>
    </row>
    <row r="83" spans="1:3" s="22" customFormat="1" ht="21.95" customHeight="1" x14ac:dyDescent="0.25">
      <c r="A83" s="3"/>
      <c r="B83" s="6"/>
      <c r="C83" s="18"/>
    </row>
    <row r="84" spans="1:3" s="22" customFormat="1" ht="21.95" customHeight="1" x14ac:dyDescent="0.25">
      <c r="A84" s="3"/>
      <c r="B84" s="3"/>
      <c r="C84" s="18"/>
    </row>
    <row r="85" spans="1:3" s="22" customFormat="1" ht="21.95" customHeight="1" x14ac:dyDescent="0.25">
      <c r="A85" s="3"/>
      <c r="B85" s="6"/>
      <c r="C85" s="18"/>
    </row>
    <row r="86" spans="1:3" s="22" customFormat="1" ht="21.95" customHeight="1" x14ac:dyDescent="0.25">
      <c r="A86" s="3"/>
      <c r="B86" s="6"/>
      <c r="C86" s="18"/>
    </row>
    <row r="87" spans="1:3" s="22" customFormat="1" ht="21.95" customHeight="1" x14ac:dyDescent="0.25">
      <c r="A87" s="3"/>
      <c r="B87" s="6"/>
      <c r="C87" s="18"/>
    </row>
    <row r="88" spans="1:3" s="22" customFormat="1" ht="21.95" customHeight="1" x14ac:dyDescent="0.25">
      <c r="A88" s="6"/>
      <c r="B88" s="6"/>
      <c r="C88" s="18"/>
    </row>
    <row r="89" spans="1:3" s="22" customFormat="1" ht="21.95" customHeight="1" x14ac:dyDescent="0.25">
      <c r="A89" s="5"/>
      <c r="B89" s="41"/>
      <c r="C89" s="18"/>
    </row>
    <row r="90" spans="1:3" s="22" customFormat="1" ht="21.95" customHeight="1" x14ac:dyDescent="0.25">
      <c r="A90" s="18"/>
      <c r="B90" s="18"/>
      <c r="C90" s="18"/>
    </row>
    <row r="91" spans="1:3" s="22" customFormat="1" ht="21.95" customHeight="1" x14ac:dyDescent="0.25">
      <c r="A91" s="56"/>
      <c r="B91" s="102" t="s">
        <v>90</v>
      </c>
      <c r="C91" s="18"/>
    </row>
    <row r="92" spans="1:3" s="22" customFormat="1" ht="21.95" customHeight="1" x14ac:dyDescent="0.25">
      <c r="A92" s="154" t="s">
        <v>62</v>
      </c>
      <c r="B92" s="612" t="s">
        <v>63</v>
      </c>
      <c r="C92" s="18"/>
    </row>
    <row r="93" spans="1:3" s="22" customFormat="1" ht="21.95" customHeight="1" x14ac:dyDescent="0.25">
      <c r="A93" s="598" t="s">
        <v>86</v>
      </c>
      <c r="B93" s="673" t="s">
        <v>91</v>
      </c>
      <c r="C93" s="18"/>
    </row>
    <row r="94" spans="1:3" s="22" customFormat="1" ht="21.95" customHeight="1" x14ac:dyDescent="0.25">
      <c r="A94" s="514"/>
      <c r="B94" s="514"/>
      <c r="C94" s="18"/>
    </row>
    <row r="95" spans="1:3" s="22" customFormat="1" ht="21.95" customHeight="1" x14ac:dyDescent="0.25">
      <c r="A95" s="3"/>
      <c r="B95" s="3"/>
      <c r="C95" s="18"/>
    </row>
    <row r="96" spans="1:3" s="22" customFormat="1" ht="21.95" customHeight="1" x14ac:dyDescent="0.25">
      <c r="A96" s="3"/>
      <c r="B96" s="3"/>
      <c r="C96" s="18"/>
    </row>
    <row r="97" spans="1:3" s="22" customFormat="1" ht="21.95" customHeight="1" x14ac:dyDescent="0.25">
      <c r="A97" s="3"/>
      <c r="B97" s="3"/>
      <c r="C97" s="18"/>
    </row>
    <row r="98" spans="1:3" s="22" customFormat="1" ht="21.95" customHeight="1" x14ac:dyDescent="0.25">
      <c r="A98" s="3"/>
      <c r="B98" s="3"/>
      <c r="C98" s="18"/>
    </row>
    <row r="99" spans="1:3" s="22" customFormat="1" ht="21.95" customHeight="1" x14ac:dyDescent="0.25">
      <c r="A99" s="3"/>
      <c r="B99" s="3"/>
      <c r="C99" s="18"/>
    </row>
    <row r="100" spans="1:3" s="22" customFormat="1" ht="21.95" customHeight="1" x14ac:dyDescent="0.25">
      <c r="A100" s="3"/>
      <c r="B100" s="3"/>
      <c r="C100" s="18"/>
    </row>
    <row r="101" spans="1:3" s="22" customFormat="1" ht="21.95" customHeight="1" x14ac:dyDescent="0.25">
      <c r="A101" s="3"/>
      <c r="B101" s="3"/>
      <c r="C101" s="18"/>
    </row>
    <row r="102" spans="1:3" s="22" customFormat="1" ht="21.95" customHeight="1" x14ac:dyDescent="0.25">
      <c r="A102" s="3"/>
      <c r="B102" s="3"/>
      <c r="C102" s="18"/>
    </row>
    <row r="103" spans="1:3" s="22" customFormat="1" ht="21.95" customHeight="1" x14ac:dyDescent="0.25">
      <c r="A103" s="3"/>
      <c r="B103" s="3"/>
      <c r="C103" s="18"/>
    </row>
    <row r="104" spans="1:3" s="22" customFormat="1" ht="21.95" customHeight="1" x14ac:dyDescent="0.25">
      <c r="A104" s="3"/>
      <c r="B104" s="3"/>
      <c r="C104" s="18"/>
    </row>
    <row r="105" spans="1:3" s="22" customFormat="1" ht="21.95" customHeight="1" x14ac:dyDescent="0.25">
      <c r="A105" s="3"/>
      <c r="B105" s="3"/>
      <c r="C105" s="18"/>
    </row>
    <row r="106" spans="1:3" s="22" customFormat="1" ht="21.95" customHeight="1" x14ac:dyDescent="0.25">
      <c r="A106" s="3"/>
      <c r="B106" s="3"/>
      <c r="C106" s="18"/>
    </row>
    <row r="107" spans="1:3" s="22" customFormat="1" ht="21.95" customHeight="1" x14ac:dyDescent="0.25">
      <c r="A107" s="3"/>
      <c r="B107" s="3"/>
      <c r="C107" s="18"/>
    </row>
    <row r="108" spans="1:3" s="22" customFormat="1" ht="21.95" customHeight="1" x14ac:dyDescent="0.25">
      <c r="A108" s="3"/>
      <c r="B108" s="3"/>
      <c r="C108" s="18"/>
    </row>
    <row r="109" spans="1:3" s="22" customFormat="1" ht="21.95" customHeight="1" x14ac:dyDescent="0.25">
      <c r="A109" s="3"/>
      <c r="B109" s="3"/>
      <c r="C109" s="18"/>
    </row>
    <row r="110" spans="1:3" s="22" customFormat="1" ht="21.95" customHeight="1" x14ac:dyDescent="0.25">
      <c r="A110" s="3"/>
      <c r="B110" s="3"/>
      <c r="C110" s="18"/>
    </row>
    <row r="111" spans="1:3" s="22" customFormat="1" ht="21.95" customHeight="1" x14ac:dyDescent="0.25">
      <c r="A111" s="3"/>
      <c r="B111" s="3"/>
      <c r="C111" s="18"/>
    </row>
    <row r="112" spans="1:3" s="22" customFormat="1" ht="21.95" customHeight="1" x14ac:dyDescent="0.25">
      <c r="A112" s="3"/>
      <c r="B112" s="3"/>
      <c r="C112" s="18"/>
    </row>
    <row r="113" spans="1:3" s="22" customFormat="1" ht="21.95" customHeight="1" x14ac:dyDescent="0.25">
      <c r="A113" s="3"/>
      <c r="B113" s="3"/>
      <c r="C113" s="18"/>
    </row>
    <row r="114" spans="1:3" s="22" customFormat="1" ht="21.95" customHeight="1" x14ac:dyDescent="0.25">
      <c r="A114" s="3"/>
      <c r="B114" s="3"/>
      <c r="C114" s="18"/>
    </row>
    <row r="115" spans="1:3" s="22" customFormat="1" ht="21.95" customHeight="1" x14ac:dyDescent="0.25">
      <c r="A115" s="3"/>
      <c r="B115" s="3"/>
      <c r="C115" s="18"/>
    </row>
    <row r="116" spans="1:3" s="22" customFormat="1" ht="21.95" customHeight="1" x14ac:dyDescent="0.25">
      <c r="A116" s="3"/>
      <c r="B116" s="3"/>
      <c r="C116" s="18"/>
    </row>
    <row r="117" spans="1:3" s="22" customFormat="1" ht="21.95" customHeight="1" x14ac:dyDescent="0.25">
      <c r="A117" s="3"/>
      <c r="B117" s="3"/>
      <c r="C117" s="18"/>
    </row>
    <row r="118" spans="1:3" s="22" customFormat="1" ht="21.95" customHeight="1" x14ac:dyDescent="0.25">
      <c r="A118" s="3"/>
      <c r="B118" s="3"/>
      <c r="C118" s="18"/>
    </row>
    <row r="119" spans="1:3" s="22" customFormat="1" ht="21.95" customHeight="1" x14ac:dyDescent="0.25">
      <c r="A119" s="3"/>
      <c r="B119" s="3"/>
      <c r="C119" s="18"/>
    </row>
    <row r="120" spans="1:3" s="22" customFormat="1" ht="21.95" customHeight="1" x14ac:dyDescent="0.25">
      <c r="A120" s="3"/>
      <c r="B120" s="3"/>
      <c r="C120" s="18"/>
    </row>
    <row r="121" spans="1:3" s="22" customFormat="1" ht="21.95" customHeight="1" x14ac:dyDescent="0.25">
      <c r="A121" s="3"/>
      <c r="B121" s="3"/>
      <c r="C121" s="18"/>
    </row>
    <row r="122" spans="1:3" s="22" customFormat="1" ht="21.95" customHeight="1" x14ac:dyDescent="0.25">
      <c r="A122" s="3"/>
      <c r="B122" s="3"/>
      <c r="C122" s="18"/>
    </row>
    <row r="123" spans="1:3" s="22" customFormat="1" ht="21.95" customHeight="1" x14ac:dyDescent="0.25">
      <c r="A123" s="3"/>
      <c r="B123" s="3"/>
      <c r="C123" s="18"/>
    </row>
    <row r="124" spans="1:3" s="22" customFormat="1" ht="21.95" customHeight="1" x14ac:dyDescent="0.25">
      <c r="A124" s="3"/>
      <c r="B124" s="3"/>
      <c r="C124" s="18"/>
    </row>
    <row r="125" spans="1:3" s="22" customFormat="1" ht="21.95" customHeight="1" x14ac:dyDescent="0.25">
      <c r="A125" s="3"/>
      <c r="B125" s="3"/>
      <c r="C125" s="18"/>
    </row>
    <row r="126" spans="1:3" s="22" customFormat="1" ht="21.95" customHeight="1" x14ac:dyDescent="0.25">
      <c r="A126" s="3"/>
      <c r="B126" s="3"/>
      <c r="C126" s="18"/>
    </row>
    <row r="127" spans="1:3" s="22" customFormat="1" ht="21.95" customHeight="1" x14ac:dyDescent="0.25">
      <c r="A127" s="3"/>
      <c r="B127" s="3"/>
      <c r="C127" s="18"/>
    </row>
    <row r="128" spans="1:3" s="22" customFormat="1" ht="21.95" customHeight="1" x14ac:dyDescent="0.25">
      <c r="A128" s="3"/>
      <c r="B128" s="6"/>
      <c r="C128" s="18"/>
    </row>
    <row r="129" spans="1:3" s="22" customFormat="1" ht="21.95" customHeight="1" x14ac:dyDescent="0.25">
      <c r="A129" s="3"/>
      <c r="B129" s="6"/>
      <c r="C129" s="18"/>
    </row>
    <row r="130" spans="1:3" s="22" customFormat="1" ht="21.95" customHeight="1" x14ac:dyDescent="0.25">
      <c r="A130" s="3"/>
      <c r="B130" s="3"/>
      <c r="C130" s="18"/>
    </row>
    <row r="131" spans="1:3" s="22" customFormat="1" ht="21.95" customHeight="1" x14ac:dyDescent="0.25">
      <c r="A131" s="3"/>
      <c r="B131" s="6"/>
      <c r="C131" s="18"/>
    </row>
    <row r="132" spans="1:3" s="22" customFormat="1" ht="21.95" customHeight="1" x14ac:dyDescent="0.25">
      <c r="A132" s="3"/>
      <c r="B132" s="6"/>
      <c r="C132" s="18"/>
    </row>
    <row r="133" spans="1:3" s="22" customFormat="1" ht="21.95" customHeight="1" x14ac:dyDescent="0.25">
      <c r="A133" s="3"/>
      <c r="B133" s="6"/>
      <c r="C133" s="18"/>
    </row>
    <row r="134" spans="1:3" s="22" customFormat="1" ht="21.95" customHeight="1" x14ac:dyDescent="0.25">
      <c r="A134" s="6"/>
      <c r="B134" s="6"/>
      <c r="C134" s="18"/>
    </row>
    <row r="135" spans="1:3" s="22" customFormat="1" ht="21.95" customHeight="1" x14ac:dyDescent="0.25">
      <c r="A135" s="5"/>
      <c r="B135" s="41"/>
      <c r="C135" s="18"/>
    </row>
    <row r="136" spans="1:3" s="22" customFormat="1" ht="21.95" customHeight="1" x14ac:dyDescent="0.25">
      <c r="A136" s="18"/>
      <c r="B136" s="18"/>
      <c r="C136" s="18"/>
    </row>
    <row r="137" spans="1:3" s="22" customFormat="1" ht="21.95" customHeight="1" x14ac:dyDescent="0.25">
      <c r="A137" s="56"/>
      <c r="B137" s="102" t="s">
        <v>90</v>
      </c>
      <c r="C137" s="18"/>
    </row>
    <row r="138" spans="1:3" s="22" customFormat="1" ht="21.95" customHeight="1" x14ac:dyDescent="0.25">
      <c r="A138" s="154" t="s">
        <v>62</v>
      </c>
      <c r="B138" s="612" t="s">
        <v>63</v>
      </c>
      <c r="C138" s="18"/>
    </row>
    <row r="139" spans="1:3" s="22" customFormat="1" ht="21.95" customHeight="1" x14ac:dyDescent="0.25">
      <c r="A139" s="598" t="s">
        <v>86</v>
      </c>
      <c r="B139" s="673" t="s">
        <v>91</v>
      </c>
      <c r="C139" s="18"/>
    </row>
    <row r="140" spans="1:3" s="22" customFormat="1" ht="21.95" customHeight="1" x14ac:dyDescent="0.25">
      <c r="A140" s="514"/>
      <c r="B140" s="514"/>
      <c r="C140" s="18"/>
    </row>
    <row r="141" spans="1:3" s="22" customFormat="1" ht="21.95" customHeight="1" x14ac:dyDescent="0.25">
      <c r="A141" s="3"/>
      <c r="B141" s="3"/>
      <c r="C141" s="18"/>
    </row>
    <row r="142" spans="1:3" s="22" customFormat="1" ht="21.95" customHeight="1" x14ac:dyDescent="0.25">
      <c r="A142" s="3"/>
      <c r="B142" s="3"/>
      <c r="C142" s="18"/>
    </row>
    <row r="143" spans="1:3" s="22" customFormat="1" ht="21.95" customHeight="1" x14ac:dyDescent="0.25">
      <c r="A143" s="3"/>
      <c r="B143" s="3"/>
      <c r="C143" s="18"/>
    </row>
    <row r="144" spans="1:3" s="22" customFormat="1" ht="21.95" customHeight="1" x14ac:dyDescent="0.25">
      <c r="A144" s="3"/>
      <c r="B144" s="3"/>
      <c r="C144" s="18"/>
    </row>
    <row r="145" spans="1:3" s="22" customFormat="1" ht="21.95" customHeight="1" x14ac:dyDescent="0.25">
      <c r="A145" s="3"/>
      <c r="B145" s="3"/>
      <c r="C145" s="18"/>
    </row>
    <row r="146" spans="1:3" s="22" customFormat="1" ht="21.95" customHeight="1" x14ac:dyDescent="0.25">
      <c r="A146" s="3"/>
      <c r="B146" s="3"/>
      <c r="C146" s="18"/>
    </row>
    <row r="147" spans="1:3" s="22" customFormat="1" ht="21.95" customHeight="1" x14ac:dyDescent="0.25">
      <c r="A147" s="3"/>
      <c r="B147" s="3"/>
      <c r="C147" s="18"/>
    </row>
    <row r="148" spans="1:3" s="22" customFormat="1" ht="21.95" customHeight="1" x14ac:dyDescent="0.25">
      <c r="A148" s="3"/>
      <c r="B148" s="3"/>
      <c r="C148" s="18"/>
    </row>
    <row r="149" spans="1:3" s="22" customFormat="1" ht="21.95" customHeight="1" x14ac:dyDescent="0.25">
      <c r="A149" s="3"/>
      <c r="B149" s="3"/>
      <c r="C149" s="18"/>
    </row>
    <row r="150" spans="1:3" s="22" customFormat="1" ht="21.95" customHeight="1" x14ac:dyDescent="0.25">
      <c r="A150" s="3"/>
      <c r="B150" s="3"/>
      <c r="C150" s="18"/>
    </row>
    <row r="151" spans="1:3" s="22" customFormat="1" ht="21.95" customHeight="1" x14ac:dyDescent="0.25">
      <c r="A151" s="3"/>
      <c r="B151" s="3"/>
      <c r="C151" s="18"/>
    </row>
    <row r="152" spans="1:3" s="22" customFormat="1" ht="21.95" customHeight="1" x14ac:dyDescent="0.25">
      <c r="A152" s="3"/>
      <c r="B152" s="3"/>
      <c r="C152" s="18"/>
    </row>
    <row r="153" spans="1:3" s="22" customFormat="1" ht="21.95" customHeight="1" x14ac:dyDescent="0.25">
      <c r="A153" s="3"/>
      <c r="B153" s="3"/>
      <c r="C153" s="18"/>
    </row>
    <row r="154" spans="1:3" s="22" customFormat="1" ht="21.95" customHeight="1" x14ac:dyDescent="0.25">
      <c r="A154" s="3"/>
      <c r="B154" s="3"/>
      <c r="C154" s="18"/>
    </row>
    <row r="155" spans="1:3" s="22" customFormat="1" ht="21.95" customHeight="1" x14ac:dyDescent="0.25">
      <c r="A155" s="3"/>
      <c r="B155" s="3"/>
      <c r="C155" s="18"/>
    </row>
    <row r="156" spans="1:3" s="22" customFormat="1" ht="21.95" customHeight="1" x14ac:dyDescent="0.25">
      <c r="A156" s="3"/>
      <c r="B156" s="3"/>
      <c r="C156" s="18"/>
    </row>
    <row r="157" spans="1:3" s="22" customFormat="1" ht="21.95" customHeight="1" x14ac:dyDescent="0.25">
      <c r="A157" s="3"/>
      <c r="B157" s="3"/>
      <c r="C157" s="18"/>
    </row>
    <row r="158" spans="1:3" s="22" customFormat="1" ht="21.95" customHeight="1" x14ac:dyDescent="0.25">
      <c r="A158" s="3"/>
      <c r="B158" s="3"/>
      <c r="C158" s="18"/>
    </row>
    <row r="159" spans="1:3" s="22" customFormat="1" ht="21.95" customHeight="1" x14ac:dyDescent="0.25">
      <c r="A159" s="3"/>
      <c r="B159" s="3"/>
      <c r="C159" s="18"/>
    </row>
    <row r="160" spans="1:3" s="22" customFormat="1" ht="21.95" customHeight="1" x14ac:dyDescent="0.25">
      <c r="A160" s="3"/>
      <c r="B160" s="3"/>
      <c r="C160" s="18"/>
    </row>
    <row r="161" spans="1:3" s="22" customFormat="1" ht="21.95" customHeight="1" x14ac:dyDescent="0.25">
      <c r="A161" s="3"/>
      <c r="B161" s="3"/>
      <c r="C161" s="18"/>
    </row>
    <row r="162" spans="1:3" s="22" customFormat="1" ht="21.95" customHeight="1" x14ac:dyDescent="0.25">
      <c r="A162" s="3"/>
      <c r="B162" s="3"/>
      <c r="C162" s="18"/>
    </row>
    <row r="163" spans="1:3" s="22" customFormat="1" ht="21.95" customHeight="1" x14ac:dyDescent="0.25">
      <c r="A163" s="3"/>
      <c r="B163" s="3"/>
      <c r="C163" s="18"/>
    </row>
    <row r="164" spans="1:3" s="22" customFormat="1" ht="21.95" customHeight="1" x14ac:dyDescent="0.25">
      <c r="A164" s="3"/>
      <c r="B164" s="3"/>
      <c r="C164" s="18"/>
    </row>
    <row r="165" spans="1:3" s="22" customFormat="1" ht="21.95" customHeight="1" x14ac:dyDescent="0.25">
      <c r="A165" s="3"/>
      <c r="B165" s="3"/>
      <c r="C165" s="18"/>
    </row>
    <row r="166" spans="1:3" s="22" customFormat="1" ht="21.95" customHeight="1" x14ac:dyDescent="0.25">
      <c r="A166" s="3"/>
      <c r="B166" s="3"/>
      <c r="C166" s="18"/>
    </row>
    <row r="167" spans="1:3" s="22" customFormat="1" ht="21.95" customHeight="1" x14ac:dyDescent="0.25">
      <c r="A167" s="3"/>
      <c r="B167" s="3"/>
      <c r="C167" s="18"/>
    </row>
    <row r="168" spans="1:3" s="22" customFormat="1" ht="21.95" customHeight="1" x14ac:dyDescent="0.25">
      <c r="A168" s="3"/>
      <c r="B168" s="3"/>
      <c r="C168" s="18"/>
    </row>
    <row r="169" spans="1:3" s="22" customFormat="1" ht="21.95" customHeight="1" x14ac:dyDescent="0.25">
      <c r="A169" s="3"/>
      <c r="B169" s="3"/>
      <c r="C169" s="18"/>
    </row>
    <row r="170" spans="1:3" s="22" customFormat="1" ht="21.95" customHeight="1" x14ac:dyDescent="0.25">
      <c r="A170" s="3"/>
      <c r="B170" s="3"/>
      <c r="C170" s="18"/>
    </row>
    <row r="171" spans="1:3" s="22" customFormat="1" ht="21.95" customHeight="1" x14ac:dyDescent="0.25">
      <c r="A171" s="3"/>
      <c r="B171" s="3"/>
      <c r="C171" s="18"/>
    </row>
    <row r="172" spans="1:3" s="22" customFormat="1" ht="21.95" customHeight="1" x14ac:dyDescent="0.25">
      <c r="A172" s="3"/>
      <c r="B172" s="3"/>
      <c r="C172" s="18"/>
    </row>
    <row r="173" spans="1:3" s="22" customFormat="1" ht="21.95" customHeight="1" x14ac:dyDescent="0.25">
      <c r="A173" s="3"/>
      <c r="B173" s="3"/>
      <c r="C173" s="18"/>
    </row>
    <row r="174" spans="1:3" s="22" customFormat="1" ht="21.95" customHeight="1" x14ac:dyDescent="0.25">
      <c r="A174" s="3"/>
      <c r="B174" s="6"/>
      <c r="C174" s="18"/>
    </row>
    <row r="175" spans="1:3" s="22" customFormat="1" ht="21.95" customHeight="1" x14ac:dyDescent="0.25">
      <c r="A175" s="3"/>
      <c r="B175" s="6"/>
      <c r="C175" s="18"/>
    </row>
    <row r="176" spans="1:3" s="22" customFormat="1" ht="21.95" customHeight="1" x14ac:dyDescent="0.25">
      <c r="A176" s="3"/>
      <c r="B176" s="3"/>
      <c r="C176" s="18"/>
    </row>
    <row r="177" spans="1:3" s="22" customFormat="1" ht="21.95" customHeight="1" x14ac:dyDescent="0.25">
      <c r="A177" s="3"/>
      <c r="B177" s="6"/>
      <c r="C177" s="18"/>
    </row>
    <row r="178" spans="1:3" s="22" customFormat="1" ht="21.95" customHeight="1" x14ac:dyDescent="0.25">
      <c r="A178" s="3"/>
      <c r="B178" s="6"/>
      <c r="C178" s="18"/>
    </row>
    <row r="179" spans="1:3" s="22" customFormat="1" ht="21.95" customHeight="1" x14ac:dyDescent="0.25">
      <c r="A179" s="3"/>
      <c r="B179" s="6"/>
      <c r="C179" s="18"/>
    </row>
    <row r="180" spans="1:3" s="22" customFormat="1" ht="21.95" customHeight="1" x14ac:dyDescent="0.25">
      <c r="A180" s="6"/>
      <c r="B180" s="6"/>
      <c r="C180" s="18"/>
    </row>
    <row r="181" spans="1:3" s="22" customFormat="1" ht="21.95" customHeight="1" x14ac:dyDescent="0.25">
      <c r="A181" s="5"/>
      <c r="B181" s="41"/>
      <c r="C181" s="18"/>
    </row>
    <row r="182" spans="1:3" s="22" customFormat="1" ht="21.95" customHeight="1" x14ac:dyDescent="0.25">
      <c r="A182" s="18"/>
      <c r="B182" s="18"/>
      <c r="C182" s="18"/>
    </row>
    <row r="183" spans="1:3" s="22" customFormat="1" ht="21.95" customHeight="1" x14ac:dyDescent="0.25">
      <c r="A183" s="56"/>
      <c r="B183" s="102" t="s">
        <v>90</v>
      </c>
      <c r="C183" s="18"/>
    </row>
    <row r="184" spans="1:3" s="22" customFormat="1" ht="21.95" customHeight="1" x14ac:dyDescent="0.25">
      <c r="A184" s="154" t="s">
        <v>62</v>
      </c>
      <c r="B184" s="612" t="s">
        <v>63</v>
      </c>
      <c r="C184" s="18"/>
    </row>
    <row r="185" spans="1:3" s="22" customFormat="1" ht="21.95" customHeight="1" x14ac:dyDescent="0.25">
      <c r="A185" s="598" t="s">
        <v>86</v>
      </c>
      <c r="B185" s="673" t="s">
        <v>91</v>
      </c>
      <c r="C185" s="18"/>
    </row>
    <row r="186" spans="1:3" s="22" customFormat="1" ht="21.95" customHeight="1" x14ac:dyDescent="0.25">
      <c r="A186" s="514"/>
      <c r="B186" s="514"/>
      <c r="C186" s="18"/>
    </row>
    <row r="187" spans="1:3" s="22" customFormat="1" ht="21.95" customHeight="1" x14ac:dyDescent="0.25">
      <c r="A187" s="3"/>
      <c r="B187" s="3"/>
      <c r="C187" s="18"/>
    </row>
    <row r="188" spans="1:3" s="22" customFormat="1" ht="21.95" customHeight="1" x14ac:dyDescent="0.25">
      <c r="A188" s="3"/>
      <c r="B188" s="3"/>
      <c r="C188" s="18"/>
    </row>
    <row r="189" spans="1:3" s="22" customFormat="1" ht="21.95" customHeight="1" x14ac:dyDescent="0.25">
      <c r="A189" s="3"/>
      <c r="B189" s="3"/>
      <c r="C189" s="18"/>
    </row>
    <row r="190" spans="1:3" s="22" customFormat="1" ht="21.95" customHeight="1" x14ac:dyDescent="0.25">
      <c r="A190" s="3"/>
      <c r="B190" s="3"/>
      <c r="C190" s="18"/>
    </row>
    <row r="191" spans="1:3" s="22" customFormat="1" ht="21.95" customHeight="1" x14ac:dyDescent="0.25">
      <c r="A191" s="3"/>
      <c r="B191" s="3"/>
      <c r="C191" s="18"/>
    </row>
    <row r="192" spans="1:3" s="22" customFormat="1" ht="21.95" customHeight="1" x14ac:dyDescent="0.25">
      <c r="A192" s="3"/>
      <c r="B192" s="3"/>
      <c r="C192" s="18"/>
    </row>
    <row r="193" spans="1:3" s="22" customFormat="1" ht="21.95" customHeight="1" x14ac:dyDescent="0.25">
      <c r="A193" s="3"/>
      <c r="B193" s="3"/>
      <c r="C193" s="18"/>
    </row>
    <row r="194" spans="1:3" s="22" customFormat="1" ht="21.95" customHeight="1" x14ac:dyDescent="0.25">
      <c r="A194" s="3"/>
      <c r="B194" s="3"/>
      <c r="C194" s="18"/>
    </row>
    <row r="195" spans="1:3" s="22" customFormat="1" ht="21.95" customHeight="1" x14ac:dyDescent="0.25">
      <c r="A195" s="3"/>
      <c r="B195" s="3"/>
      <c r="C195" s="18"/>
    </row>
    <row r="196" spans="1:3" s="22" customFormat="1" ht="21.95" customHeight="1" x14ac:dyDescent="0.25">
      <c r="A196" s="3"/>
      <c r="B196" s="3"/>
      <c r="C196" s="18"/>
    </row>
    <row r="197" spans="1:3" s="22" customFormat="1" ht="21.95" customHeight="1" x14ac:dyDescent="0.25">
      <c r="A197" s="3"/>
      <c r="B197" s="3"/>
      <c r="C197" s="18"/>
    </row>
    <row r="198" spans="1:3" s="22" customFormat="1" ht="21.95" customHeight="1" x14ac:dyDescent="0.25">
      <c r="A198" s="3"/>
      <c r="B198" s="3"/>
      <c r="C198" s="18"/>
    </row>
    <row r="199" spans="1:3" s="22" customFormat="1" ht="21.95" customHeight="1" x14ac:dyDescent="0.25">
      <c r="A199" s="3"/>
      <c r="B199" s="3"/>
      <c r="C199" s="18"/>
    </row>
    <row r="200" spans="1:3" s="22" customFormat="1" ht="21.95" customHeight="1" x14ac:dyDescent="0.25">
      <c r="A200" s="3"/>
      <c r="B200" s="3"/>
      <c r="C200" s="18"/>
    </row>
    <row r="201" spans="1:3" s="22" customFormat="1" ht="21.95" customHeight="1" x14ac:dyDescent="0.25">
      <c r="A201" s="3"/>
      <c r="B201" s="3"/>
      <c r="C201" s="18"/>
    </row>
    <row r="202" spans="1:3" s="22" customFormat="1" ht="21.95" customHeight="1" x14ac:dyDescent="0.25">
      <c r="A202" s="3"/>
      <c r="B202" s="3"/>
      <c r="C202" s="18"/>
    </row>
    <row r="203" spans="1:3" s="22" customFormat="1" ht="21.95" customHeight="1" x14ac:dyDescent="0.25">
      <c r="A203" s="3"/>
      <c r="B203" s="3"/>
      <c r="C203" s="18"/>
    </row>
    <row r="204" spans="1:3" s="22" customFormat="1" ht="21.95" customHeight="1" x14ac:dyDescent="0.25">
      <c r="A204" s="3"/>
      <c r="B204" s="3"/>
      <c r="C204" s="18"/>
    </row>
    <row r="205" spans="1:3" s="22" customFormat="1" ht="21.95" customHeight="1" x14ac:dyDescent="0.25">
      <c r="A205" s="3"/>
      <c r="B205" s="3"/>
      <c r="C205" s="18"/>
    </row>
    <row r="206" spans="1:3" s="22" customFormat="1" ht="21.95" customHeight="1" x14ac:dyDescent="0.25">
      <c r="A206" s="3"/>
      <c r="B206" s="3"/>
      <c r="C206" s="18"/>
    </row>
    <row r="207" spans="1:3" s="22" customFormat="1" ht="21.95" customHeight="1" x14ac:dyDescent="0.25">
      <c r="A207" s="3"/>
      <c r="B207" s="3"/>
      <c r="C207" s="18"/>
    </row>
    <row r="208" spans="1:3" s="22" customFormat="1" ht="21.95" customHeight="1" x14ac:dyDescent="0.25">
      <c r="A208" s="3"/>
      <c r="B208" s="3"/>
      <c r="C208" s="18"/>
    </row>
    <row r="209" spans="1:3" s="22" customFormat="1" ht="21.95" customHeight="1" x14ac:dyDescent="0.25">
      <c r="A209" s="3"/>
      <c r="B209" s="3"/>
      <c r="C209" s="18"/>
    </row>
    <row r="210" spans="1:3" s="22" customFormat="1" ht="21.95" customHeight="1" x14ac:dyDescent="0.25">
      <c r="A210" s="3"/>
      <c r="B210" s="3"/>
      <c r="C210" s="18"/>
    </row>
    <row r="211" spans="1:3" s="22" customFormat="1" ht="21.95" customHeight="1" x14ac:dyDescent="0.25">
      <c r="A211" s="3"/>
      <c r="B211" s="3"/>
      <c r="C211" s="18"/>
    </row>
    <row r="212" spans="1:3" s="22" customFormat="1" ht="21.95" customHeight="1" x14ac:dyDescent="0.25">
      <c r="A212" s="3"/>
      <c r="B212" s="3"/>
      <c r="C212" s="18"/>
    </row>
    <row r="213" spans="1:3" s="22" customFormat="1" ht="21.95" customHeight="1" x14ac:dyDescent="0.25">
      <c r="A213" s="3"/>
      <c r="B213" s="3"/>
      <c r="C213" s="18"/>
    </row>
    <row r="214" spans="1:3" s="22" customFormat="1" ht="21.95" customHeight="1" x14ac:dyDescent="0.25">
      <c r="A214" s="3"/>
      <c r="B214" s="3"/>
      <c r="C214" s="18"/>
    </row>
    <row r="215" spans="1:3" s="22" customFormat="1" ht="21.95" customHeight="1" x14ac:dyDescent="0.25">
      <c r="A215" s="3"/>
      <c r="B215" s="3"/>
      <c r="C215" s="18"/>
    </row>
    <row r="216" spans="1:3" s="22" customFormat="1" ht="21.95" customHeight="1" x14ac:dyDescent="0.25">
      <c r="A216" s="3"/>
      <c r="B216" s="3"/>
      <c r="C216" s="18"/>
    </row>
    <row r="217" spans="1:3" s="22" customFormat="1" ht="21.95" customHeight="1" x14ac:dyDescent="0.25">
      <c r="A217" s="3"/>
      <c r="B217" s="3"/>
      <c r="C217" s="18"/>
    </row>
    <row r="218" spans="1:3" s="22" customFormat="1" ht="21.95" customHeight="1" x14ac:dyDescent="0.25">
      <c r="A218" s="3"/>
      <c r="B218" s="3"/>
      <c r="C218" s="18"/>
    </row>
    <row r="219" spans="1:3" s="22" customFormat="1" ht="21.95" customHeight="1" x14ac:dyDescent="0.25">
      <c r="A219" s="3"/>
      <c r="B219" s="3"/>
      <c r="C219" s="18"/>
    </row>
    <row r="220" spans="1:3" s="22" customFormat="1" ht="21.95" customHeight="1" x14ac:dyDescent="0.25">
      <c r="A220" s="3"/>
      <c r="B220" s="6"/>
      <c r="C220" s="18"/>
    </row>
    <row r="221" spans="1:3" s="22" customFormat="1" ht="21.95" customHeight="1" x14ac:dyDescent="0.25">
      <c r="A221" s="3"/>
      <c r="B221" s="6"/>
      <c r="C221" s="18"/>
    </row>
    <row r="222" spans="1:3" s="22" customFormat="1" ht="21.95" customHeight="1" x14ac:dyDescent="0.25">
      <c r="A222" s="3"/>
      <c r="B222" s="3"/>
      <c r="C222" s="18"/>
    </row>
    <row r="223" spans="1:3" s="22" customFormat="1" ht="21.95" customHeight="1" x14ac:dyDescent="0.25">
      <c r="A223" s="3"/>
      <c r="B223" s="6"/>
      <c r="C223" s="18"/>
    </row>
    <row r="224" spans="1:3" s="22" customFormat="1" ht="21.95" customHeight="1" x14ac:dyDescent="0.25">
      <c r="A224" s="3"/>
      <c r="B224" s="6"/>
      <c r="C224" s="18"/>
    </row>
    <row r="225" spans="1:3" s="22" customFormat="1" ht="21.95" customHeight="1" x14ac:dyDescent="0.25">
      <c r="A225" s="3"/>
      <c r="B225" s="6"/>
      <c r="C225" s="18"/>
    </row>
    <row r="226" spans="1:3" s="22" customFormat="1" ht="21.95" customHeight="1" x14ac:dyDescent="0.25">
      <c r="A226" s="6"/>
      <c r="B226" s="6"/>
      <c r="C226" s="18"/>
    </row>
    <row r="227" spans="1:3" s="22" customFormat="1" ht="21.95" customHeight="1" x14ac:dyDescent="0.25">
      <c r="A227" s="5"/>
      <c r="B227" s="41"/>
      <c r="C227" s="18"/>
    </row>
    <row r="228" spans="1:3" s="22" customFormat="1" ht="21.95" customHeight="1" x14ac:dyDescent="0.25">
      <c r="A228" s="18"/>
      <c r="B228" s="18"/>
      <c r="C228" s="18"/>
    </row>
    <row r="229" spans="1:3" s="22" customFormat="1" ht="21.95" customHeight="1" x14ac:dyDescent="0.25">
      <c r="A229" s="56"/>
      <c r="B229" s="102" t="s">
        <v>90</v>
      </c>
      <c r="C229" s="18"/>
    </row>
    <row r="230" spans="1:3" s="22" customFormat="1" ht="21.95" customHeight="1" x14ac:dyDescent="0.25">
      <c r="A230" s="154" t="s">
        <v>62</v>
      </c>
      <c r="B230" s="612" t="s">
        <v>63</v>
      </c>
      <c r="C230" s="18"/>
    </row>
    <row r="231" spans="1:3" s="22" customFormat="1" ht="21.95" customHeight="1" x14ac:dyDescent="0.25">
      <c r="A231" s="598" t="s">
        <v>86</v>
      </c>
      <c r="B231" s="673" t="s">
        <v>91</v>
      </c>
      <c r="C231" s="18"/>
    </row>
    <row r="232" spans="1:3" s="22" customFormat="1" ht="21.95" customHeight="1" x14ac:dyDescent="0.25">
      <c r="A232" s="514"/>
      <c r="B232" s="514"/>
      <c r="C232" s="18"/>
    </row>
    <row r="233" spans="1:3" s="22" customFormat="1" ht="21.95" customHeight="1" x14ac:dyDescent="0.25">
      <c r="A233" s="3"/>
      <c r="B233" s="3"/>
      <c r="C233" s="18"/>
    </row>
    <row r="234" spans="1:3" s="22" customFormat="1" ht="21.95" customHeight="1" x14ac:dyDescent="0.25">
      <c r="A234" s="3"/>
      <c r="B234" s="3"/>
      <c r="C234" s="18"/>
    </row>
    <row r="235" spans="1:3" s="22" customFormat="1" ht="21.95" customHeight="1" x14ac:dyDescent="0.25">
      <c r="A235" s="3"/>
      <c r="B235" s="3"/>
      <c r="C235" s="18"/>
    </row>
    <row r="236" spans="1:3" s="22" customFormat="1" ht="21.95" customHeight="1" x14ac:dyDescent="0.25">
      <c r="A236" s="3"/>
      <c r="B236" s="3"/>
      <c r="C236" s="18"/>
    </row>
    <row r="237" spans="1:3" s="22" customFormat="1" ht="21.95" customHeight="1" x14ac:dyDescent="0.25">
      <c r="A237" s="3"/>
      <c r="B237" s="3"/>
      <c r="C237" s="18"/>
    </row>
    <row r="238" spans="1:3" s="22" customFormat="1" ht="21.95" customHeight="1" x14ac:dyDescent="0.25">
      <c r="A238" s="3"/>
      <c r="B238" s="3"/>
      <c r="C238" s="18"/>
    </row>
    <row r="239" spans="1:3" s="22" customFormat="1" ht="21.95" customHeight="1" x14ac:dyDescent="0.25">
      <c r="A239" s="3"/>
      <c r="B239" s="3"/>
      <c r="C239" s="18"/>
    </row>
    <row r="240" spans="1:3" s="22" customFormat="1" ht="21.95" customHeight="1" x14ac:dyDescent="0.25">
      <c r="A240" s="3"/>
      <c r="B240" s="3"/>
      <c r="C240" s="18"/>
    </row>
    <row r="241" spans="1:3" s="22" customFormat="1" ht="21.95" customHeight="1" x14ac:dyDescent="0.25">
      <c r="A241" s="3"/>
      <c r="B241" s="3"/>
      <c r="C241" s="18"/>
    </row>
    <row r="242" spans="1:3" s="22" customFormat="1" ht="21.95" customHeight="1" x14ac:dyDescent="0.25">
      <c r="A242" s="3"/>
      <c r="B242" s="3"/>
      <c r="C242" s="18"/>
    </row>
    <row r="243" spans="1:3" s="22" customFormat="1" ht="21.95" customHeight="1" x14ac:dyDescent="0.25">
      <c r="A243" s="3"/>
      <c r="B243" s="3"/>
      <c r="C243" s="18"/>
    </row>
    <row r="244" spans="1:3" s="22" customFormat="1" ht="21.95" customHeight="1" x14ac:dyDescent="0.25">
      <c r="A244" s="3"/>
      <c r="B244" s="3"/>
      <c r="C244" s="18"/>
    </row>
    <row r="245" spans="1:3" s="22" customFormat="1" ht="21.95" customHeight="1" x14ac:dyDescent="0.25">
      <c r="A245" s="3"/>
      <c r="B245" s="3"/>
      <c r="C245" s="18"/>
    </row>
    <row r="246" spans="1:3" s="22" customFormat="1" ht="21.95" customHeight="1" x14ac:dyDescent="0.25">
      <c r="A246" s="3"/>
      <c r="B246" s="3"/>
      <c r="C246" s="18"/>
    </row>
    <row r="247" spans="1:3" s="22" customFormat="1" ht="21.95" customHeight="1" x14ac:dyDescent="0.25">
      <c r="A247" s="3"/>
      <c r="B247" s="3"/>
      <c r="C247" s="18"/>
    </row>
    <row r="248" spans="1:3" s="22" customFormat="1" ht="21.95" customHeight="1" x14ac:dyDescent="0.25">
      <c r="A248" s="3"/>
      <c r="B248" s="3"/>
      <c r="C248" s="18"/>
    </row>
    <row r="249" spans="1:3" s="22" customFormat="1" ht="21.95" customHeight="1" x14ac:dyDescent="0.25">
      <c r="A249" s="3"/>
      <c r="B249" s="3"/>
      <c r="C249" s="18"/>
    </row>
    <row r="250" spans="1:3" s="22" customFormat="1" ht="21.95" customHeight="1" x14ac:dyDescent="0.25">
      <c r="A250" s="3"/>
      <c r="B250" s="3"/>
      <c r="C250" s="18"/>
    </row>
    <row r="251" spans="1:3" s="22" customFormat="1" ht="21.95" customHeight="1" x14ac:dyDescent="0.25">
      <c r="A251" s="3"/>
      <c r="B251" s="3"/>
      <c r="C251" s="18"/>
    </row>
    <row r="252" spans="1:3" s="22" customFormat="1" ht="21.95" customHeight="1" x14ac:dyDescent="0.25">
      <c r="A252" s="3"/>
      <c r="B252" s="3"/>
      <c r="C252" s="18"/>
    </row>
    <row r="253" spans="1:3" s="22" customFormat="1" ht="21.95" customHeight="1" x14ac:dyDescent="0.25">
      <c r="A253" s="3"/>
      <c r="B253" s="3"/>
      <c r="C253" s="18"/>
    </row>
    <row r="254" spans="1:3" s="22" customFormat="1" ht="21.95" customHeight="1" x14ac:dyDescent="0.25">
      <c r="A254" s="3"/>
      <c r="B254" s="3"/>
      <c r="C254" s="18"/>
    </row>
    <row r="255" spans="1:3" s="22" customFormat="1" ht="21.95" customHeight="1" x14ac:dyDescent="0.25">
      <c r="A255" s="3"/>
      <c r="B255" s="3"/>
      <c r="C255" s="18"/>
    </row>
    <row r="256" spans="1:3" s="22" customFormat="1" ht="21.95" customHeight="1" x14ac:dyDescent="0.25">
      <c r="A256" s="3"/>
      <c r="B256" s="3"/>
      <c r="C256" s="18"/>
    </row>
    <row r="257" spans="1:3" s="22" customFormat="1" ht="21.95" customHeight="1" x14ac:dyDescent="0.25">
      <c r="A257" s="3"/>
      <c r="B257" s="3"/>
      <c r="C257" s="18"/>
    </row>
    <row r="258" spans="1:3" s="22" customFormat="1" ht="21.95" customHeight="1" x14ac:dyDescent="0.25">
      <c r="A258" s="3"/>
      <c r="B258" s="3"/>
      <c r="C258" s="18"/>
    </row>
    <row r="259" spans="1:3" s="22" customFormat="1" ht="21.95" customHeight="1" x14ac:dyDescent="0.25">
      <c r="A259" s="3"/>
      <c r="B259" s="3"/>
      <c r="C259" s="18"/>
    </row>
    <row r="260" spans="1:3" s="22" customFormat="1" ht="21.95" customHeight="1" x14ac:dyDescent="0.25">
      <c r="A260" s="3"/>
      <c r="B260" s="3"/>
      <c r="C260" s="18"/>
    </row>
    <row r="261" spans="1:3" s="22" customFormat="1" ht="21.95" customHeight="1" x14ac:dyDescent="0.25">
      <c r="A261" s="3"/>
      <c r="B261" s="3"/>
      <c r="C261" s="18"/>
    </row>
    <row r="262" spans="1:3" s="22" customFormat="1" ht="21.95" customHeight="1" x14ac:dyDescent="0.25">
      <c r="A262" s="3"/>
      <c r="B262" s="3"/>
      <c r="C262" s="18"/>
    </row>
    <row r="263" spans="1:3" s="22" customFormat="1" ht="21.95" customHeight="1" x14ac:dyDescent="0.25">
      <c r="A263" s="3"/>
      <c r="B263" s="3"/>
      <c r="C263" s="18"/>
    </row>
    <row r="264" spans="1:3" s="22" customFormat="1" ht="21.95" customHeight="1" x14ac:dyDescent="0.25">
      <c r="A264" s="3"/>
      <c r="B264" s="3"/>
      <c r="C264" s="18"/>
    </row>
    <row r="265" spans="1:3" s="22" customFormat="1" ht="21.95" customHeight="1" x14ac:dyDescent="0.25">
      <c r="A265" s="3"/>
      <c r="B265" s="3"/>
      <c r="C265" s="18"/>
    </row>
    <row r="266" spans="1:3" s="22" customFormat="1" ht="21.95" customHeight="1" x14ac:dyDescent="0.25">
      <c r="A266" s="3"/>
      <c r="B266" s="6"/>
      <c r="C266" s="18"/>
    </row>
    <row r="267" spans="1:3" s="22" customFormat="1" ht="21.95" customHeight="1" x14ac:dyDescent="0.25">
      <c r="A267" s="3"/>
      <c r="B267" s="6"/>
      <c r="C267" s="18"/>
    </row>
    <row r="268" spans="1:3" s="22" customFormat="1" ht="21.95" customHeight="1" x14ac:dyDescent="0.25">
      <c r="A268" s="3"/>
      <c r="B268" s="3"/>
      <c r="C268" s="18"/>
    </row>
    <row r="269" spans="1:3" s="22" customFormat="1" ht="21.95" customHeight="1" x14ac:dyDescent="0.25">
      <c r="A269" s="3"/>
      <c r="B269" s="6"/>
      <c r="C269" s="18"/>
    </row>
    <row r="270" spans="1:3" s="22" customFormat="1" ht="21.95" customHeight="1" x14ac:dyDescent="0.25">
      <c r="A270" s="3"/>
      <c r="B270" s="6"/>
      <c r="C270" s="18"/>
    </row>
    <row r="271" spans="1:3" s="22" customFormat="1" ht="21.95" customHeight="1" x14ac:dyDescent="0.25">
      <c r="A271" s="3"/>
      <c r="B271" s="6"/>
      <c r="C271" s="18"/>
    </row>
    <row r="272" spans="1:3" s="22" customFormat="1" ht="21.95" customHeight="1" x14ac:dyDescent="0.25">
      <c r="A272" s="6"/>
      <c r="B272" s="6"/>
      <c r="C272" s="18"/>
    </row>
    <row r="273" spans="1:3" s="22" customFormat="1" ht="21.95" customHeight="1" x14ac:dyDescent="0.25">
      <c r="A273" s="5"/>
      <c r="B273" s="41"/>
      <c r="C273" s="18"/>
    </row>
    <row r="274" spans="1:3" s="22" customFormat="1" ht="21.95" customHeight="1" x14ac:dyDescent="0.25">
      <c r="A274" s="18"/>
      <c r="B274" s="18"/>
      <c r="C274" s="18"/>
    </row>
    <row r="275" spans="1:3" s="22" customFormat="1" ht="21.95" customHeight="1" x14ac:dyDescent="0.25">
      <c r="A275" s="56"/>
      <c r="B275" s="102" t="s">
        <v>90</v>
      </c>
      <c r="C275" s="18"/>
    </row>
    <row r="276" spans="1:3" s="22" customFormat="1" ht="21.95" customHeight="1" x14ac:dyDescent="0.25">
      <c r="A276" s="154" t="s">
        <v>62</v>
      </c>
      <c r="B276" s="612" t="s">
        <v>63</v>
      </c>
      <c r="C276" s="18"/>
    </row>
    <row r="277" spans="1:3" s="22" customFormat="1" ht="21.95" customHeight="1" x14ac:dyDescent="0.25">
      <c r="A277" s="598" t="s">
        <v>86</v>
      </c>
      <c r="B277" s="673" t="s">
        <v>91</v>
      </c>
      <c r="C277" s="18"/>
    </row>
    <row r="278" spans="1:3" s="22" customFormat="1" ht="21.95" customHeight="1" x14ac:dyDescent="0.25">
      <c r="A278" s="514"/>
      <c r="B278" s="514"/>
      <c r="C278" s="18"/>
    </row>
    <row r="279" spans="1:3" s="22" customFormat="1" ht="21.95" customHeight="1" x14ac:dyDescent="0.25">
      <c r="A279" s="3"/>
      <c r="B279" s="3"/>
      <c r="C279" s="18"/>
    </row>
    <row r="280" spans="1:3" s="22" customFormat="1" ht="21.95" customHeight="1" x14ac:dyDescent="0.25">
      <c r="A280" s="3"/>
      <c r="B280" s="3"/>
      <c r="C280" s="18"/>
    </row>
    <row r="281" spans="1:3" s="22" customFormat="1" ht="21.95" customHeight="1" x14ac:dyDescent="0.25">
      <c r="A281" s="3"/>
      <c r="B281" s="3"/>
      <c r="C281" s="18"/>
    </row>
    <row r="282" spans="1:3" s="22" customFormat="1" ht="21.95" customHeight="1" x14ac:dyDescent="0.25">
      <c r="A282" s="3"/>
      <c r="B282" s="3"/>
      <c r="C282" s="18"/>
    </row>
    <row r="283" spans="1:3" s="22" customFormat="1" ht="21.95" customHeight="1" x14ac:dyDescent="0.25">
      <c r="A283" s="3"/>
      <c r="B283" s="3"/>
      <c r="C283" s="18"/>
    </row>
    <row r="284" spans="1:3" s="22" customFormat="1" ht="21.95" customHeight="1" x14ac:dyDescent="0.25">
      <c r="A284" s="3"/>
      <c r="B284" s="3"/>
      <c r="C284" s="18"/>
    </row>
    <row r="285" spans="1:3" s="22" customFormat="1" ht="21.95" customHeight="1" x14ac:dyDescent="0.25">
      <c r="A285" s="3"/>
      <c r="B285" s="3"/>
      <c r="C285" s="18"/>
    </row>
    <row r="286" spans="1:3" s="22" customFormat="1" ht="21.95" customHeight="1" x14ac:dyDescent="0.25">
      <c r="A286" s="3"/>
      <c r="B286" s="3"/>
      <c r="C286" s="18"/>
    </row>
    <row r="287" spans="1:3" s="22" customFormat="1" ht="21.95" customHeight="1" x14ac:dyDescent="0.25">
      <c r="A287" s="3"/>
      <c r="B287" s="3"/>
      <c r="C287" s="18"/>
    </row>
    <row r="288" spans="1:3" s="22" customFormat="1" ht="21.95" customHeight="1" x14ac:dyDescent="0.25">
      <c r="A288" s="3"/>
      <c r="B288" s="3"/>
      <c r="C288" s="18"/>
    </row>
    <row r="289" spans="1:3" s="22" customFormat="1" ht="21.95" customHeight="1" x14ac:dyDescent="0.25">
      <c r="A289" s="3"/>
      <c r="B289" s="3"/>
      <c r="C289" s="18"/>
    </row>
    <row r="290" spans="1:3" s="22" customFormat="1" ht="21.95" customHeight="1" x14ac:dyDescent="0.25">
      <c r="A290" s="3"/>
      <c r="B290" s="3"/>
      <c r="C290" s="18"/>
    </row>
    <row r="291" spans="1:3" s="22" customFormat="1" ht="21.95" customHeight="1" x14ac:dyDescent="0.25">
      <c r="A291" s="3"/>
      <c r="B291" s="3"/>
      <c r="C291" s="18"/>
    </row>
    <row r="292" spans="1:3" s="22" customFormat="1" ht="21.95" customHeight="1" x14ac:dyDescent="0.25">
      <c r="A292" s="3"/>
      <c r="B292" s="3"/>
      <c r="C292" s="18"/>
    </row>
    <row r="293" spans="1:3" s="22" customFormat="1" ht="21.95" customHeight="1" x14ac:dyDescent="0.25">
      <c r="A293" s="3"/>
      <c r="B293" s="3"/>
      <c r="C293" s="18"/>
    </row>
    <row r="294" spans="1:3" s="22" customFormat="1" ht="21.95" customHeight="1" x14ac:dyDescent="0.25">
      <c r="A294" s="3"/>
      <c r="B294" s="3"/>
      <c r="C294" s="18"/>
    </row>
    <row r="295" spans="1:3" s="22" customFormat="1" ht="21.95" customHeight="1" x14ac:dyDescent="0.25">
      <c r="A295" s="3"/>
      <c r="B295" s="3"/>
      <c r="C295" s="18"/>
    </row>
    <row r="296" spans="1:3" s="22" customFormat="1" ht="21.95" customHeight="1" x14ac:dyDescent="0.25">
      <c r="A296" s="3"/>
      <c r="B296" s="3"/>
      <c r="C296" s="18"/>
    </row>
    <row r="297" spans="1:3" s="22" customFormat="1" ht="21.95" customHeight="1" x14ac:dyDescent="0.25">
      <c r="A297" s="3"/>
      <c r="B297" s="3"/>
      <c r="C297" s="18"/>
    </row>
    <row r="298" spans="1:3" s="22" customFormat="1" ht="21.95" customHeight="1" x14ac:dyDescent="0.25">
      <c r="A298" s="3"/>
      <c r="B298" s="3"/>
      <c r="C298" s="18"/>
    </row>
    <row r="299" spans="1:3" s="22" customFormat="1" ht="21.95" customHeight="1" x14ac:dyDescent="0.25">
      <c r="A299" s="3"/>
      <c r="B299" s="3"/>
      <c r="C299" s="18"/>
    </row>
    <row r="300" spans="1:3" s="22" customFormat="1" ht="21.95" customHeight="1" x14ac:dyDescent="0.25">
      <c r="A300" s="3"/>
      <c r="B300" s="3"/>
      <c r="C300" s="18"/>
    </row>
    <row r="301" spans="1:3" s="22" customFormat="1" ht="21.95" customHeight="1" x14ac:dyDescent="0.25">
      <c r="A301" s="3"/>
      <c r="B301" s="3"/>
      <c r="C301" s="18"/>
    </row>
    <row r="302" spans="1:3" s="22" customFormat="1" ht="21.95" customHeight="1" x14ac:dyDescent="0.25">
      <c r="A302" s="3"/>
      <c r="B302" s="3"/>
      <c r="C302" s="18"/>
    </row>
    <row r="303" spans="1:3" s="22" customFormat="1" ht="21.95" customHeight="1" x14ac:dyDescent="0.25">
      <c r="A303" s="3"/>
      <c r="B303" s="3"/>
      <c r="C303" s="18"/>
    </row>
    <row r="304" spans="1:3" s="22" customFormat="1" ht="21.95" customHeight="1" x14ac:dyDescent="0.25">
      <c r="A304" s="3"/>
      <c r="B304" s="3"/>
      <c r="C304" s="18"/>
    </row>
    <row r="305" spans="1:3" s="22" customFormat="1" ht="21.95" customHeight="1" x14ac:dyDescent="0.25">
      <c r="A305" s="3"/>
      <c r="B305" s="3"/>
      <c r="C305" s="18"/>
    </row>
    <row r="306" spans="1:3" s="22" customFormat="1" ht="21.95" customHeight="1" x14ac:dyDescent="0.25">
      <c r="A306" s="3"/>
      <c r="B306" s="3"/>
      <c r="C306" s="18"/>
    </row>
    <row r="307" spans="1:3" s="22" customFormat="1" ht="21.95" customHeight="1" x14ac:dyDescent="0.25">
      <c r="A307" s="3"/>
      <c r="B307" s="3"/>
      <c r="C307" s="18"/>
    </row>
    <row r="308" spans="1:3" s="22" customFormat="1" ht="21.95" customHeight="1" x14ac:dyDescent="0.25">
      <c r="A308" s="3"/>
      <c r="B308" s="3"/>
      <c r="C308" s="18"/>
    </row>
    <row r="309" spans="1:3" s="22" customFormat="1" ht="21.95" customHeight="1" x14ac:dyDescent="0.25">
      <c r="A309" s="3"/>
      <c r="B309" s="3"/>
      <c r="C309" s="18"/>
    </row>
    <row r="310" spans="1:3" s="22" customFormat="1" ht="21.95" customHeight="1" x14ac:dyDescent="0.25">
      <c r="A310" s="3"/>
      <c r="B310" s="3"/>
      <c r="C310" s="18"/>
    </row>
    <row r="311" spans="1:3" s="22" customFormat="1" ht="21.95" customHeight="1" x14ac:dyDescent="0.25">
      <c r="A311" s="3"/>
      <c r="B311" s="3"/>
      <c r="C311" s="18"/>
    </row>
    <row r="312" spans="1:3" s="22" customFormat="1" ht="21.95" customHeight="1" x14ac:dyDescent="0.25">
      <c r="A312" s="3"/>
      <c r="B312" s="6"/>
      <c r="C312" s="18"/>
    </row>
    <row r="313" spans="1:3" s="22" customFormat="1" ht="21.95" customHeight="1" x14ac:dyDescent="0.25">
      <c r="A313" s="3"/>
      <c r="B313" s="6"/>
      <c r="C313" s="18"/>
    </row>
    <row r="314" spans="1:3" s="22" customFormat="1" ht="21.95" customHeight="1" x14ac:dyDescent="0.25">
      <c r="A314" s="3"/>
      <c r="B314" s="3"/>
      <c r="C314" s="18"/>
    </row>
    <row r="315" spans="1:3" s="22" customFormat="1" ht="21.95" customHeight="1" x14ac:dyDescent="0.25">
      <c r="A315" s="3"/>
      <c r="B315" s="6"/>
      <c r="C315" s="18"/>
    </row>
    <row r="316" spans="1:3" s="22" customFormat="1" ht="21.95" customHeight="1" x14ac:dyDescent="0.25">
      <c r="A316" s="3"/>
      <c r="B316" s="6"/>
      <c r="C316" s="18"/>
    </row>
    <row r="317" spans="1:3" s="22" customFormat="1" ht="21.95" customHeight="1" x14ac:dyDescent="0.25">
      <c r="A317" s="3"/>
      <c r="B317" s="6"/>
      <c r="C317" s="18"/>
    </row>
    <row r="318" spans="1:3" s="22" customFormat="1" ht="21.95" customHeight="1" x14ac:dyDescent="0.25">
      <c r="A318" s="6"/>
      <c r="B318" s="6"/>
      <c r="C318" s="18"/>
    </row>
    <row r="319" spans="1:3" s="22" customFormat="1" ht="21.95" customHeight="1" x14ac:dyDescent="0.25">
      <c r="A319" s="5"/>
      <c r="B319" s="41"/>
      <c r="C319" s="18"/>
    </row>
    <row r="320" spans="1:3" s="22" customFormat="1" ht="21.95" customHeight="1" x14ac:dyDescent="0.25">
      <c r="A320" s="18"/>
      <c r="B320" s="18"/>
      <c r="C320" s="18"/>
    </row>
    <row r="321" spans="1:3" s="22" customFormat="1" ht="21.95" customHeight="1" x14ac:dyDescent="0.25">
      <c r="A321" s="56"/>
      <c r="B321" s="102" t="s">
        <v>90</v>
      </c>
      <c r="C321" s="18"/>
    </row>
    <row r="322" spans="1:3" s="22" customFormat="1" ht="21.95" customHeight="1" x14ac:dyDescent="0.25">
      <c r="A322" s="154" t="s">
        <v>62</v>
      </c>
      <c r="B322" s="612" t="s">
        <v>63</v>
      </c>
      <c r="C322" s="18"/>
    </row>
    <row r="323" spans="1:3" s="22" customFormat="1" ht="21.95" customHeight="1" x14ac:dyDescent="0.25">
      <c r="A323" s="598" t="s">
        <v>86</v>
      </c>
      <c r="B323" s="673" t="s">
        <v>91</v>
      </c>
      <c r="C323" s="18"/>
    </row>
    <row r="324" spans="1:3" s="22" customFormat="1" ht="21.95" customHeight="1" x14ac:dyDescent="0.25">
      <c r="A324" s="514"/>
      <c r="B324" s="514"/>
      <c r="C324" s="18"/>
    </row>
    <row r="325" spans="1:3" s="22" customFormat="1" ht="21.95" customHeight="1" x14ac:dyDescent="0.25">
      <c r="A325" s="3"/>
      <c r="B325" s="3"/>
      <c r="C325" s="18"/>
    </row>
    <row r="326" spans="1:3" s="22" customFormat="1" ht="21.95" customHeight="1" x14ac:dyDescent="0.25">
      <c r="A326" s="3"/>
      <c r="B326" s="3"/>
      <c r="C326" s="18"/>
    </row>
    <row r="327" spans="1:3" s="22" customFormat="1" ht="21.95" customHeight="1" x14ac:dyDescent="0.25">
      <c r="A327" s="3"/>
      <c r="B327" s="3"/>
      <c r="C327" s="18"/>
    </row>
    <row r="328" spans="1:3" s="22" customFormat="1" ht="21.95" customHeight="1" x14ac:dyDescent="0.25">
      <c r="A328" s="3"/>
      <c r="B328" s="3"/>
      <c r="C328" s="18"/>
    </row>
    <row r="329" spans="1:3" s="22" customFormat="1" ht="21.95" customHeight="1" x14ac:dyDescent="0.25">
      <c r="A329" s="3"/>
      <c r="B329" s="3"/>
      <c r="C329" s="18"/>
    </row>
    <row r="330" spans="1:3" s="22" customFormat="1" ht="21.95" customHeight="1" x14ac:dyDescent="0.25">
      <c r="A330" s="3"/>
      <c r="B330" s="3"/>
      <c r="C330" s="18"/>
    </row>
    <row r="331" spans="1:3" s="22" customFormat="1" ht="21.95" customHeight="1" x14ac:dyDescent="0.25">
      <c r="A331" s="3"/>
      <c r="B331" s="3"/>
      <c r="C331" s="18"/>
    </row>
    <row r="332" spans="1:3" s="22" customFormat="1" ht="21.95" customHeight="1" x14ac:dyDescent="0.25">
      <c r="A332" s="3"/>
      <c r="B332" s="3"/>
      <c r="C332" s="18"/>
    </row>
    <row r="333" spans="1:3" s="22" customFormat="1" ht="21.95" customHeight="1" x14ac:dyDescent="0.25">
      <c r="A333" s="3"/>
      <c r="B333" s="3"/>
      <c r="C333" s="18"/>
    </row>
    <row r="334" spans="1:3" s="22" customFormat="1" ht="21.95" customHeight="1" x14ac:dyDescent="0.25">
      <c r="A334" s="3"/>
      <c r="B334" s="3"/>
      <c r="C334" s="18"/>
    </row>
    <row r="335" spans="1:3" s="22" customFormat="1" ht="21.95" customHeight="1" x14ac:dyDescent="0.25">
      <c r="A335" s="3"/>
      <c r="B335" s="3"/>
      <c r="C335" s="18"/>
    </row>
    <row r="336" spans="1:3" s="22" customFormat="1" ht="21.95" customHeight="1" x14ac:dyDescent="0.25">
      <c r="A336" s="3"/>
      <c r="B336" s="3"/>
      <c r="C336" s="18"/>
    </row>
    <row r="337" spans="1:3" s="22" customFormat="1" ht="21.95" customHeight="1" x14ac:dyDescent="0.25">
      <c r="A337" s="3"/>
      <c r="B337" s="3"/>
      <c r="C337" s="18"/>
    </row>
    <row r="338" spans="1:3" s="22" customFormat="1" ht="21.95" customHeight="1" x14ac:dyDescent="0.25">
      <c r="A338" s="3"/>
      <c r="B338" s="3"/>
      <c r="C338" s="18"/>
    </row>
    <row r="339" spans="1:3" s="22" customFormat="1" ht="21.95" customHeight="1" x14ac:dyDescent="0.25">
      <c r="A339" s="3"/>
      <c r="B339" s="3"/>
      <c r="C339" s="18"/>
    </row>
    <row r="340" spans="1:3" s="22" customFormat="1" ht="21.95" customHeight="1" x14ac:dyDescent="0.25">
      <c r="A340" s="3"/>
      <c r="B340" s="3"/>
      <c r="C340" s="18"/>
    </row>
    <row r="341" spans="1:3" s="22" customFormat="1" ht="21.95" customHeight="1" x14ac:dyDescent="0.25">
      <c r="A341" s="3"/>
      <c r="B341" s="3"/>
      <c r="C341" s="18"/>
    </row>
    <row r="342" spans="1:3" s="22" customFormat="1" ht="21.95" customHeight="1" x14ac:dyDescent="0.25">
      <c r="A342" s="3"/>
      <c r="B342" s="3"/>
      <c r="C342" s="18"/>
    </row>
    <row r="343" spans="1:3" s="22" customFormat="1" ht="21.95" customHeight="1" x14ac:dyDescent="0.25">
      <c r="A343" s="3"/>
      <c r="B343" s="3"/>
      <c r="C343" s="18"/>
    </row>
    <row r="344" spans="1:3" s="22" customFormat="1" ht="21.95" customHeight="1" x14ac:dyDescent="0.25">
      <c r="A344" s="3"/>
      <c r="B344" s="3"/>
      <c r="C344" s="18"/>
    </row>
    <row r="345" spans="1:3" s="22" customFormat="1" ht="21.95" customHeight="1" x14ac:dyDescent="0.25">
      <c r="A345" s="3"/>
      <c r="B345" s="3"/>
      <c r="C345" s="18"/>
    </row>
    <row r="346" spans="1:3" s="22" customFormat="1" ht="21.95" customHeight="1" x14ac:dyDescent="0.25">
      <c r="A346" s="3"/>
      <c r="B346" s="3"/>
      <c r="C346" s="18"/>
    </row>
    <row r="347" spans="1:3" s="22" customFormat="1" ht="21.95" customHeight="1" x14ac:dyDescent="0.25">
      <c r="A347" s="3"/>
      <c r="B347" s="3"/>
      <c r="C347" s="18"/>
    </row>
    <row r="348" spans="1:3" s="22" customFormat="1" ht="21.95" customHeight="1" x14ac:dyDescent="0.25">
      <c r="A348" s="3"/>
      <c r="B348" s="3"/>
      <c r="C348" s="18"/>
    </row>
    <row r="349" spans="1:3" s="22" customFormat="1" ht="21.95" customHeight="1" x14ac:dyDescent="0.25">
      <c r="A349" s="3"/>
      <c r="B349" s="3"/>
      <c r="C349" s="18"/>
    </row>
    <row r="350" spans="1:3" s="22" customFormat="1" ht="21.95" customHeight="1" x14ac:dyDescent="0.25">
      <c r="A350" s="3"/>
      <c r="B350" s="3"/>
      <c r="C350" s="18"/>
    </row>
    <row r="351" spans="1:3" s="22" customFormat="1" ht="21.95" customHeight="1" x14ac:dyDescent="0.25">
      <c r="A351" s="3"/>
      <c r="B351" s="3"/>
      <c r="C351" s="18"/>
    </row>
    <row r="352" spans="1:3" s="22" customFormat="1" ht="21.95" customHeight="1" x14ac:dyDescent="0.25">
      <c r="A352" s="3"/>
      <c r="B352" s="3"/>
      <c r="C352" s="18"/>
    </row>
    <row r="353" spans="1:3" s="22" customFormat="1" ht="21.95" customHeight="1" x14ac:dyDescent="0.25">
      <c r="A353" s="3"/>
      <c r="B353" s="3"/>
      <c r="C353" s="18"/>
    </row>
    <row r="354" spans="1:3" s="22" customFormat="1" ht="21.95" customHeight="1" x14ac:dyDescent="0.25">
      <c r="A354" s="3"/>
      <c r="B354" s="3"/>
      <c r="C354" s="18"/>
    </row>
    <row r="355" spans="1:3" s="22" customFormat="1" ht="21.95" customHeight="1" x14ac:dyDescent="0.25">
      <c r="A355" s="3"/>
      <c r="B355" s="3"/>
      <c r="C355" s="18"/>
    </row>
    <row r="356" spans="1:3" s="22" customFormat="1" ht="21.95" customHeight="1" x14ac:dyDescent="0.25">
      <c r="A356" s="3"/>
      <c r="B356" s="3"/>
      <c r="C356" s="18"/>
    </row>
    <row r="357" spans="1:3" s="22" customFormat="1" ht="21.95" customHeight="1" x14ac:dyDescent="0.25">
      <c r="A357" s="3"/>
      <c r="B357" s="3"/>
      <c r="C357" s="18"/>
    </row>
    <row r="358" spans="1:3" s="22" customFormat="1" ht="21.95" customHeight="1" x14ac:dyDescent="0.25">
      <c r="A358" s="3"/>
      <c r="B358" s="6"/>
      <c r="C358" s="18"/>
    </row>
    <row r="359" spans="1:3" s="22" customFormat="1" ht="21.95" customHeight="1" x14ac:dyDescent="0.25">
      <c r="A359" s="3"/>
      <c r="B359" s="6"/>
      <c r="C359" s="18"/>
    </row>
    <row r="360" spans="1:3" s="22" customFormat="1" ht="21.95" customHeight="1" x14ac:dyDescent="0.25">
      <c r="A360" s="3"/>
      <c r="B360" s="3"/>
      <c r="C360" s="18"/>
    </row>
    <row r="361" spans="1:3" s="22" customFormat="1" ht="21.95" customHeight="1" x14ac:dyDescent="0.25">
      <c r="A361" s="3"/>
      <c r="B361" s="6"/>
      <c r="C361" s="18"/>
    </row>
    <row r="362" spans="1:3" s="22" customFormat="1" ht="21.95" customHeight="1" x14ac:dyDescent="0.25">
      <c r="A362" s="3"/>
      <c r="B362" s="6"/>
      <c r="C362" s="18"/>
    </row>
    <row r="363" spans="1:3" s="22" customFormat="1" ht="21.95" customHeight="1" x14ac:dyDescent="0.25">
      <c r="A363" s="3"/>
      <c r="B363" s="6"/>
      <c r="C363" s="18"/>
    </row>
    <row r="364" spans="1:3" s="22" customFormat="1" ht="21.95" customHeight="1" x14ac:dyDescent="0.25">
      <c r="A364" s="6"/>
      <c r="B364" s="6"/>
      <c r="C364" s="18"/>
    </row>
    <row r="365" spans="1:3" s="22" customFormat="1" ht="21.95" customHeight="1" x14ac:dyDescent="0.25">
      <c r="A365" s="5"/>
      <c r="B365" s="41"/>
      <c r="C365" s="18"/>
    </row>
    <row r="366" spans="1:3" s="22" customFormat="1" ht="21.95" customHeight="1" x14ac:dyDescent="0.25">
      <c r="A366" s="18"/>
      <c r="B366" s="18"/>
      <c r="C366" s="18"/>
    </row>
    <row r="367" spans="1:3" s="22" customFormat="1" ht="21.95" customHeight="1" x14ac:dyDescent="0.25">
      <c r="A367" s="56"/>
      <c r="B367" s="102" t="s">
        <v>90</v>
      </c>
      <c r="C367" s="18"/>
    </row>
    <row r="368" spans="1:3" s="22" customFormat="1" ht="21.95" customHeight="1" x14ac:dyDescent="0.25">
      <c r="A368" s="154" t="s">
        <v>62</v>
      </c>
      <c r="B368" s="612" t="s">
        <v>63</v>
      </c>
      <c r="C368" s="18"/>
    </row>
    <row r="369" spans="1:3" s="22" customFormat="1" ht="21.95" customHeight="1" x14ac:dyDescent="0.25">
      <c r="A369" s="598" t="s">
        <v>86</v>
      </c>
      <c r="B369" s="673" t="s">
        <v>91</v>
      </c>
      <c r="C369" s="18"/>
    </row>
    <row r="370" spans="1:3" s="22" customFormat="1" ht="21.95" customHeight="1" x14ac:dyDescent="0.25">
      <c r="A370" s="514"/>
      <c r="B370" s="514"/>
      <c r="C370" s="18"/>
    </row>
    <row r="371" spans="1:3" s="22" customFormat="1" ht="21.95" customHeight="1" x14ac:dyDescent="0.25">
      <c r="A371" s="3"/>
      <c r="B371" s="3"/>
      <c r="C371" s="18"/>
    </row>
    <row r="372" spans="1:3" s="22" customFormat="1" ht="21.95" customHeight="1" x14ac:dyDescent="0.25">
      <c r="A372" s="3"/>
      <c r="B372" s="3"/>
      <c r="C372" s="18"/>
    </row>
    <row r="373" spans="1:3" s="22" customFormat="1" ht="21.95" customHeight="1" x14ac:dyDescent="0.25">
      <c r="A373" s="3"/>
      <c r="B373" s="3"/>
      <c r="C373" s="18"/>
    </row>
    <row r="374" spans="1:3" s="22" customFormat="1" ht="21.95" customHeight="1" x14ac:dyDescent="0.25">
      <c r="A374" s="3"/>
      <c r="B374" s="3"/>
      <c r="C374" s="18"/>
    </row>
    <row r="375" spans="1:3" s="22" customFormat="1" ht="21.95" customHeight="1" x14ac:dyDescent="0.25">
      <c r="A375" s="3"/>
      <c r="B375" s="3"/>
      <c r="C375" s="18"/>
    </row>
    <row r="376" spans="1:3" s="22" customFormat="1" ht="21.95" customHeight="1" x14ac:dyDescent="0.25">
      <c r="A376" s="3"/>
      <c r="B376" s="3"/>
      <c r="C376" s="18"/>
    </row>
    <row r="377" spans="1:3" s="22" customFormat="1" ht="21.95" customHeight="1" x14ac:dyDescent="0.25">
      <c r="A377" s="3"/>
      <c r="B377" s="3"/>
      <c r="C377" s="18"/>
    </row>
    <row r="378" spans="1:3" s="22" customFormat="1" ht="21.95" customHeight="1" x14ac:dyDescent="0.25">
      <c r="A378" s="3"/>
      <c r="B378" s="3"/>
      <c r="C378" s="18"/>
    </row>
    <row r="379" spans="1:3" s="22" customFormat="1" ht="21.95" customHeight="1" x14ac:dyDescent="0.25">
      <c r="A379" s="3"/>
      <c r="B379" s="3"/>
      <c r="C379" s="18"/>
    </row>
    <row r="380" spans="1:3" s="22" customFormat="1" ht="21.95" customHeight="1" x14ac:dyDescent="0.25">
      <c r="A380" s="3"/>
      <c r="B380" s="3"/>
      <c r="C380" s="18"/>
    </row>
    <row r="381" spans="1:3" s="22" customFormat="1" ht="21.95" customHeight="1" x14ac:dyDescent="0.25">
      <c r="A381" s="3"/>
      <c r="B381" s="3"/>
      <c r="C381" s="18"/>
    </row>
    <row r="382" spans="1:3" s="22" customFormat="1" ht="21.95" customHeight="1" x14ac:dyDescent="0.25">
      <c r="A382" s="3"/>
      <c r="B382" s="3"/>
      <c r="C382" s="18"/>
    </row>
    <row r="383" spans="1:3" s="22" customFormat="1" ht="21.95" customHeight="1" x14ac:dyDescent="0.25">
      <c r="A383" s="3"/>
      <c r="B383" s="3"/>
      <c r="C383" s="18"/>
    </row>
    <row r="384" spans="1:3" s="22" customFormat="1" ht="21.95" customHeight="1" x14ac:dyDescent="0.25">
      <c r="A384" s="3"/>
      <c r="B384" s="3"/>
      <c r="C384" s="18"/>
    </row>
    <row r="385" spans="1:3" s="22" customFormat="1" ht="21.95" customHeight="1" x14ac:dyDescent="0.25">
      <c r="A385" s="3"/>
      <c r="B385" s="3"/>
      <c r="C385" s="18"/>
    </row>
    <row r="386" spans="1:3" s="22" customFormat="1" ht="21.95" customHeight="1" x14ac:dyDescent="0.25">
      <c r="A386" s="3"/>
      <c r="B386" s="3"/>
      <c r="C386" s="18"/>
    </row>
    <row r="387" spans="1:3" s="22" customFormat="1" ht="21.95" customHeight="1" x14ac:dyDescent="0.25">
      <c r="A387" s="3"/>
      <c r="B387" s="3"/>
      <c r="C387" s="18"/>
    </row>
    <row r="388" spans="1:3" s="22" customFormat="1" ht="21.95" customHeight="1" x14ac:dyDescent="0.25">
      <c r="A388" s="3"/>
      <c r="B388" s="3"/>
      <c r="C388" s="18"/>
    </row>
    <row r="389" spans="1:3" s="22" customFormat="1" ht="21.95" customHeight="1" x14ac:dyDescent="0.25">
      <c r="A389" s="3"/>
      <c r="B389" s="3"/>
      <c r="C389" s="18"/>
    </row>
    <row r="390" spans="1:3" s="22" customFormat="1" ht="21.95" customHeight="1" x14ac:dyDescent="0.25">
      <c r="A390" s="3"/>
      <c r="B390" s="3"/>
      <c r="C390" s="18"/>
    </row>
    <row r="391" spans="1:3" s="22" customFormat="1" ht="21.95" customHeight="1" x14ac:dyDescent="0.25">
      <c r="A391" s="3"/>
      <c r="B391" s="3"/>
      <c r="C391" s="18"/>
    </row>
    <row r="392" spans="1:3" s="22" customFormat="1" ht="21.95" customHeight="1" x14ac:dyDescent="0.25">
      <c r="A392" s="3"/>
      <c r="B392" s="3"/>
      <c r="C392" s="18"/>
    </row>
    <row r="393" spans="1:3" s="22" customFormat="1" ht="21.95" customHeight="1" x14ac:dyDescent="0.25">
      <c r="A393" s="3"/>
      <c r="B393" s="3"/>
      <c r="C393" s="18"/>
    </row>
    <row r="394" spans="1:3" s="22" customFormat="1" ht="21.95" customHeight="1" x14ac:dyDescent="0.25">
      <c r="A394" s="3"/>
      <c r="B394" s="3"/>
      <c r="C394" s="18"/>
    </row>
    <row r="395" spans="1:3" s="22" customFormat="1" ht="21.95" customHeight="1" x14ac:dyDescent="0.25">
      <c r="A395" s="3"/>
      <c r="B395" s="3"/>
      <c r="C395" s="18"/>
    </row>
    <row r="396" spans="1:3" s="22" customFormat="1" ht="21.95" customHeight="1" x14ac:dyDescent="0.25">
      <c r="A396" s="3"/>
      <c r="B396" s="3"/>
      <c r="C396" s="18"/>
    </row>
    <row r="397" spans="1:3" s="22" customFormat="1" ht="21.95" customHeight="1" x14ac:dyDescent="0.25">
      <c r="A397" s="3"/>
      <c r="B397" s="3"/>
      <c r="C397" s="18"/>
    </row>
    <row r="398" spans="1:3" s="22" customFormat="1" ht="21.95" customHeight="1" x14ac:dyDescent="0.25">
      <c r="A398" s="3"/>
      <c r="B398" s="3"/>
      <c r="C398" s="18"/>
    </row>
    <row r="399" spans="1:3" s="22" customFormat="1" ht="21.95" customHeight="1" x14ac:dyDescent="0.25">
      <c r="A399" s="3"/>
      <c r="B399" s="3"/>
      <c r="C399" s="18"/>
    </row>
    <row r="400" spans="1:3" s="22" customFormat="1" ht="21.95" customHeight="1" x14ac:dyDescent="0.25">
      <c r="A400" s="3"/>
      <c r="B400" s="3"/>
      <c r="C400" s="18"/>
    </row>
    <row r="401" spans="1:3" s="22" customFormat="1" ht="21.95" customHeight="1" x14ac:dyDescent="0.25">
      <c r="A401" s="3"/>
      <c r="B401" s="3"/>
      <c r="C401" s="18"/>
    </row>
    <row r="402" spans="1:3" s="22" customFormat="1" ht="21.95" customHeight="1" x14ac:dyDescent="0.25">
      <c r="A402" s="3"/>
      <c r="B402" s="3"/>
      <c r="C402" s="18"/>
    </row>
    <row r="403" spans="1:3" s="22" customFormat="1" ht="21.95" customHeight="1" x14ac:dyDescent="0.25">
      <c r="A403" s="3"/>
      <c r="B403" s="3"/>
      <c r="C403" s="18"/>
    </row>
    <row r="404" spans="1:3" s="22" customFormat="1" ht="21.95" customHeight="1" x14ac:dyDescent="0.25">
      <c r="A404" s="3"/>
      <c r="B404" s="6"/>
      <c r="C404" s="18"/>
    </row>
    <row r="405" spans="1:3" s="22" customFormat="1" ht="21.95" customHeight="1" x14ac:dyDescent="0.25">
      <c r="A405" s="3"/>
      <c r="B405" s="6"/>
      <c r="C405" s="18"/>
    </row>
    <row r="406" spans="1:3" s="22" customFormat="1" ht="21.95" customHeight="1" x14ac:dyDescent="0.25">
      <c r="A406" s="3"/>
      <c r="B406" s="3"/>
      <c r="C406" s="18"/>
    </row>
    <row r="407" spans="1:3" s="22" customFormat="1" ht="21.95" customHeight="1" x14ac:dyDescent="0.25">
      <c r="A407" s="3"/>
      <c r="B407" s="6"/>
      <c r="C407" s="18"/>
    </row>
    <row r="408" spans="1:3" s="22" customFormat="1" ht="21.95" customHeight="1" x14ac:dyDescent="0.25">
      <c r="A408" s="3"/>
      <c r="B408" s="6"/>
      <c r="C408" s="18"/>
    </row>
    <row r="409" spans="1:3" s="22" customFormat="1" ht="21.95" customHeight="1" x14ac:dyDescent="0.25">
      <c r="A409" s="3"/>
      <c r="B409" s="6"/>
      <c r="C409" s="18"/>
    </row>
    <row r="410" spans="1:3" s="22" customFormat="1" ht="21.95" customHeight="1" x14ac:dyDescent="0.25">
      <c r="A410" s="6"/>
      <c r="B410" s="6"/>
      <c r="C410" s="18"/>
    </row>
    <row r="411" spans="1:3" s="22" customFormat="1" ht="21.95" customHeight="1" x14ac:dyDescent="0.25">
      <c r="A411" s="5"/>
      <c r="B411" s="41"/>
      <c r="C411" s="18"/>
    </row>
    <row r="412" spans="1:3" s="22" customFormat="1" ht="21.95" customHeight="1" x14ac:dyDescent="0.25">
      <c r="A412" s="18"/>
      <c r="B412" s="18"/>
      <c r="C412" s="18"/>
    </row>
    <row r="413" spans="1:3" s="22" customFormat="1" ht="21.95" customHeight="1" x14ac:dyDescent="0.25">
      <c r="A413" s="56"/>
      <c r="B413" s="102" t="s">
        <v>90</v>
      </c>
      <c r="C413" s="18"/>
    </row>
    <row r="414" spans="1:3" s="22" customFormat="1" ht="21.95" customHeight="1" x14ac:dyDescent="0.25">
      <c r="A414" s="154" t="s">
        <v>62</v>
      </c>
      <c r="B414" s="612" t="s">
        <v>63</v>
      </c>
      <c r="C414" s="18"/>
    </row>
    <row r="415" spans="1:3" s="22" customFormat="1" ht="21.95" customHeight="1" x14ac:dyDescent="0.25">
      <c r="A415" s="598" t="s">
        <v>86</v>
      </c>
      <c r="B415" s="673" t="s">
        <v>91</v>
      </c>
      <c r="C415" s="18"/>
    </row>
    <row r="416" spans="1:3" s="22" customFormat="1" ht="21.95" customHeight="1" x14ac:dyDescent="0.25">
      <c r="A416" s="514"/>
      <c r="B416" s="514"/>
      <c r="C416" s="18"/>
    </row>
    <row r="417" spans="1:3" s="22" customFormat="1" ht="21.95" customHeight="1" x14ac:dyDescent="0.25">
      <c r="A417" s="3"/>
      <c r="B417" s="3"/>
      <c r="C417" s="18"/>
    </row>
    <row r="418" spans="1:3" s="22" customFormat="1" ht="21.95" customHeight="1" x14ac:dyDescent="0.25">
      <c r="A418" s="3"/>
      <c r="B418" s="3"/>
      <c r="C418" s="18"/>
    </row>
    <row r="419" spans="1:3" s="22" customFormat="1" ht="21.95" customHeight="1" x14ac:dyDescent="0.25">
      <c r="A419" s="3"/>
      <c r="B419" s="3"/>
      <c r="C419" s="18"/>
    </row>
    <row r="420" spans="1:3" s="22" customFormat="1" ht="21.95" customHeight="1" x14ac:dyDescent="0.25">
      <c r="A420" s="3"/>
      <c r="B420" s="3"/>
      <c r="C420" s="18"/>
    </row>
    <row r="421" spans="1:3" s="22" customFormat="1" ht="21.95" customHeight="1" x14ac:dyDescent="0.25">
      <c r="A421" s="3"/>
      <c r="B421" s="3"/>
      <c r="C421" s="18"/>
    </row>
    <row r="422" spans="1:3" s="22" customFormat="1" ht="21.95" customHeight="1" x14ac:dyDescent="0.25">
      <c r="A422" s="3"/>
      <c r="B422" s="3"/>
      <c r="C422" s="18"/>
    </row>
    <row r="423" spans="1:3" s="22" customFormat="1" ht="21.95" customHeight="1" x14ac:dyDescent="0.25">
      <c r="A423" s="3"/>
      <c r="B423" s="3"/>
      <c r="C423" s="18"/>
    </row>
    <row r="424" spans="1:3" s="22" customFormat="1" ht="21.95" customHeight="1" x14ac:dyDescent="0.25">
      <c r="A424" s="3"/>
      <c r="B424" s="3"/>
      <c r="C424" s="18"/>
    </row>
    <row r="425" spans="1:3" s="22" customFormat="1" ht="21.95" customHeight="1" x14ac:dyDescent="0.25">
      <c r="A425" s="3"/>
      <c r="B425" s="3"/>
      <c r="C425" s="18"/>
    </row>
    <row r="426" spans="1:3" s="22" customFormat="1" ht="21.95" customHeight="1" x14ac:dyDescent="0.25">
      <c r="A426" s="3"/>
      <c r="B426" s="3"/>
      <c r="C426" s="18"/>
    </row>
    <row r="427" spans="1:3" s="22" customFormat="1" ht="21.95" customHeight="1" x14ac:dyDescent="0.25">
      <c r="A427" s="3"/>
      <c r="B427" s="3"/>
      <c r="C427" s="18"/>
    </row>
    <row r="428" spans="1:3" s="22" customFormat="1" ht="21.95" customHeight="1" x14ac:dyDescent="0.25">
      <c r="A428" s="3"/>
      <c r="B428" s="3"/>
      <c r="C428" s="18"/>
    </row>
    <row r="429" spans="1:3" s="22" customFormat="1" ht="21.95" customHeight="1" x14ac:dyDescent="0.25">
      <c r="A429" s="3"/>
      <c r="B429" s="3"/>
      <c r="C429" s="18"/>
    </row>
    <row r="430" spans="1:3" s="22" customFormat="1" ht="21.95" customHeight="1" x14ac:dyDescent="0.25">
      <c r="A430" s="3"/>
      <c r="B430" s="3"/>
      <c r="C430" s="18"/>
    </row>
    <row r="431" spans="1:3" s="22" customFormat="1" ht="21.95" customHeight="1" x14ac:dyDescent="0.25">
      <c r="A431" s="3"/>
      <c r="B431" s="3"/>
      <c r="C431" s="18"/>
    </row>
    <row r="432" spans="1:3" s="22" customFormat="1" ht="21.95" customHeight="1" x14ac:dyDescent="0.25">
      <c r="A432" s="3"/>
      <c r="B432" s="3"/>
      <c r="C432" s="18"/>
    </row>
    <row r="433" spans="1:3" s="22" customFormat="1" ht="21.95" customHeight="1" x14ac:dyDescent="0.25">
      <c r="A433" s="3"/>
      <c r="B433" s="3"/>
      <c r="C433" s="18"/>
    </row>
    <row r="434" spans="1:3" s="22" customFormat="1" ht="21.95" customHeight="1" x14ac:dyDescent="0.25">
      <c r="A434" s="3"/>
      <c r="B434" s="3"/>
      <c r="C434" s="18"/>
    </row>
    <row r="435" spans="1:3" s="22" customFormat="1" ht="21.95" customHeight="1" x14ac:dyDescent="0.25">
      <c r="A435" s="3"/>
      <c r="B435" s="3"/>
      <c r="C435" s="18"/>
    </row>
    <row r="436" spans="1:3" s="22" customFormat="1" ht="21.95" customHeight="1" x14ac:dyDescent="0.25">
      <c r="A436" s="3"/>
      <c r="B436" s="3"/>
      <c r="C436" s="18"/>
    </row>
    <row r="437" spans="1:3" s="22" customFormat="1" ht="21.95" customHeight="1" x14ac:dyDescent="0.25">
      <c r="A437" s="3"/>
      <c r="B437" s="3"/>
      <c r="C437" s="18"/>
    </row>
    <row r="438" spans="1:3" s="22" customFormat="1" ht="21.95" customHeight="1" x14ac:dyDescent="0.25">
      <c r="A438" s="3"/>
      <c r="B438" s="3"/>
      <c r="C438" s="18"/>
    </row>
    <row r="439" spans="1:3" s="22" customFormat="1" ht="21.95" customHeight="1" x14ac:dyDescent="0.25">
      <c r="A439" s="3"/>
      <c r="B439" s="3"/>
      <c r="C439" s="18"/>
    </row>
    <row r="440" spans="1:3" s="22" customFormat="1" ht="21.95" customHeight="1" x14ac:dyDescent="0.25">
      <c r="A440" s="3"/>
      <c r="B440" s="3"/>
      <c r="C440" s="18"/>
    </row>
    <row r="441" spans="1:3" s="22" customFormat="1" ht="21.95" customHeight="1" x14ac:dyDescent="0.25">
      <c r="A441" s="3"/>
      <c r="B441" s="3"/>
      <c r="C441" s="18"/>
    </row>
    <row r="442" spans="1:3" s="22" customFormat="1" ht="21.95" customHeight="1" x14ac:dyDescent="0.25">
      <c r="A442" s="3"/>
      <c r="B442" s="3"/>
      <c r="C442" s="18"/>
    </row>
    <row r="443" spans="1:3" s="22" customFormat="1" ht="21.95" customHeight="1" x14ac:dyDescent="0.25">
      <c r="A443" s="3"/>
      <c r="B443" s="3"/>
      <c r="C443" s="18"/>
    </row>
    <row r="444" spans="1:3" s="22" customFormat="1" ht="21.95" customHeight="1" x14ac:dyDescent="0.25">
      <c r="A444" s="3"/>
      <c r="B444" s="3"/>
      <c r="C444" s="18"/>
    </row>
    <row r="445" spans="1:3" s="22" customFormat="1" ht="21.95" customHeight="1" x14ac:dyDescent="0.25">
      <c r="A445" s="3"/>
      <c r="B445" s="3"/>
      <c r="C445" s="18"/>
    </row>
    <row r="446" spans="1:3" s="22" customFormat="1" ht="21.95" customHeight="1" x14ac:dyDescent="0.25">
      <c r="A446" s="3"/>
      <c r="B446" s="3"/>
      <c r="C446" s="18"/>
    </row>
    <row r="447" spans="1:3" s="22" customFormat="1" ht="21.95" customHeight="1" x14ac:dyDescent="0.25">
      <c r="A447" s="3"/>
      <c r="B447" s="3"/>
      <c r="C447" s="18"/>
    </row>
    <row r="448" spans="1:3" s="22" customFormat="1" ht="21.95" customHeight="1" x14ac:dyDescent="0.25">
      <c r="A448" s="3"/>
      <c r="B448" s="3"/>
      <c r="C448" s="18"/>
    </row>
    <row r="449" spans="1:3" s="22" customFormat="1" ht="21.95" customHeight="1" x14ac:dyDescent="0.25">
      <c r="A449" s="3"/>
      <c r="B449" s="3"/>
      <c r="C449" s="18"/>
    </row>
    <row r="450" spans="1:3" s="22" customFormat="1" ht="21.95" customHeight="1" x14ac:dyDescent="0.25">
      <c r="A450" s="3"/>
      <c r="B450" s="6"/>
      <c r="C450" s="18"/>
    </row>
    <row r="451" spans="1:3" s="22" customFormat="1" ht="21.95" customHeight="1" x14ac:dyDescent="0.25">
      <c r="A451" s="3"/>
      <c r="B451" s="6"/>
      <c r="C451" s="18"/>
    </row>
    <row r="452" spans="1:3" s="22" customFormat="1" ht="21.95" customHeight="1" x14ac:dyDescent="0.25">
      <c r="A452" s="3"/>
      <c r="B452" s="3"/>
      <c r="C452" s="18"/>
    </row>
    <row r="453" spans="1:3" s="22" customFormat="1" ht="21.95" customHeight="1" x14ac:dyDescent="0.25">
      <c r="A453" s="3"/>
      <c r="B453" s="6"/>
      <c r="C453" s="18"/>
    </row>
    <row r="454" spans="1:3" s="22" customFormat="1" ht="21.95" customHeight="1" x14ac:dyDescent="0.25">
      <c r="A454" s="3"/>
      <c r="B454" s="6"/>
      <c r="C454" s="18"/>
    </row>
    <row r="455" spans="1:3" s="22" customFormat="1" ht="21.95" customHeight="1" x14ac:dyDescent="0.25">
      <c r="A455" s="3"/>
      <c r="B455" s="6"/>
      <c r="C455" s="18"/>
    </row>
    <row r="456" spans="1:3" s="22" customFormat="1" ht="21.95" customHeight="1" x14ac:dyDescent="0.25">
      <c r="A456" s="6"/>
      <c r="B456" s="6"/>
      <c r="C456" s="18"/>
    </row>
    <row r="457" spans="1:3" s="22" customFormat="1" ht="21.95" customHeight="1" x14ac:dyDescent="0.25">
      <c r="A457" s="5"/>
      <c r="B457" s="41"/>
      <c r="C457" s="18"/>
    </row>
    <row r="458" spans="1:3" s="22" customFormat="1" ht="21.95" customHeight="1" x14ac:dyDescent="0.25">
      <c r="A458" s="18"/>
      <c r="B458" s="18"/>
      <c r="C458" s="18"/>
    </row>
    <row r="459" spans="1:3" s="22" customFormat="1" ht="21.95" customHeight="1" x14ac:dyDescent="0.25">
      <c r="A459" s="56"/>
      <c r="B459" s="102" t="s">
        <v>90</v>
      </c>
      <c r="C459" s="18"/>
    </row>
    <row r="460" spans="1:3" s="22" customFormat="1" ht="21.95" customHeight="1" x14ac:dyDescent="0.25">
      <c r="A460" s="154" t="s">
        <v>62</v>
      </c>
      <c r="B460" s="612" t="s">
        <v>63</v>
      </c>
      <c r="C460" s="18"/>
    </row>
    <row r="461" spans="1:3" s="22" customFormat="1" ht="21.95" customHeight="1" x14ac:dyDescent="0.25">
      <c r="A461" s="598" t="s">
        <v>86</v>
      </c>
      <c r="B461" s="673" t="s">
        <v>91</v>
      </c>
      <c r="C461" s="18"/>
    </row>
    <row r="462" spans="1:3" s="22" customFormat="1" ht="21.95" customHeight="1" x14ac:dyDescent="0.25">
      <c r="A462" s="514"/>
      <c r="B462" s="514"/>
      <c r="C462" s="18"/>
    </row>
    <row r="463" spans="1:3" s="22" customFormat="1" ht="21.95" customHeight="1" x14ac:dyDescent="0.25">
      <c r="A463" s="3"/>
      <c r="B463" s="3"/>
      <c r="C463" s="18"/>
    </row>
    <row r="464" spans="1:3" s="22" customFormat="1" ht="21.95" customHeight="1" x14ac:dyDescent="0.25">
      <c r="A464" s="3"/>
      <c r="B464" s="3"/>
      <c r="C464" s="18"/>
    </row>
    <row r="465" spans="1:3" s="22" customFormat="1" ht="21.95" customHeight="1" x14ac:dyDescent="0.25">
      <c r="A465" s="3"/>
      <c r="B465" s="3"/>
      <c r="C465" s="18"/>
    </row>
    <row r="466" spans="1:3" s="22" customFormat="1" ht="21.95" customHeight="1" x14ac:dyDescent="0.25">
      <c r="A466" s="3"/>
      <c r="B466" s="3"/>
      <c r="C466" s="18"/>
    </row>
    <row r="467" spans="1:3" s="22" customFormat="1" ht="21.95" customHeight="1" x14ac:dyDescent="0.25">
      <c r="A467" s="3"/>
      <c r="B467" s="3"/>
      <c r="C467" s="18"/>
    </row>
    <row r="468" spans="1:3" s="22" customFormat="1" ht="21.95" customHeight="1" x14ac:dyDescent="0.25">
      <c r="A468" s="3"/>
      <c r="B468" s="3"/>
      <c r="C468" s="18"/>
    </row>
    <row r="469" spans="1:3" s="22" customFormat="1" ht="21.95" customHeight="1" x14ac:dyDescent="0.25">
      <c r="A469" s="3"/>
      <c r="B469" s="3"/>
      <c r="C469" s="18"/>
    </row>
    <row r="470" spans="1:3" s="22" customFormat="1" ht="21.95" customHeight="1" x14ac:dyDescent="0.25">
      <c r="A470" s="3"/>
      <c r="B470" s="3"/>
      <c r="C470" s="18"/>
    </row>
    <row r="471" spans="1:3" s="22" customFormat="1" ht="21.95" customHeight="1" x14ac:dyDescent="0.25">
      <c r="A471" s="3"/>
      <c r="B471" s="3"/>
      <c r="C471" s="18"/>
    </row>
    <row r="472" spans="1:3" s="22" customFormat="1" ht="21.95" customHeight="1" x14ac:dyDescent="0.25">
      <c r="A472" s="3"/>
      <c r="B472" s="3"/>
      <c r="C472" s="18"/>
    </row>
    <row r="473" spans="1:3" s="22" customFormat="1" ht="21.95" customHeight="1" x14ac:dyDescent="0.25">
      <c r="A473" s="3"/>
      <c r="B473" s="3"/>
      <c r="C473" s="18"/>
    </row>
    <row r="474" spans="1:3" s="22" customFormat="1" ht="21.95" customHeight="1" x14ac:dyDescent="0.25">
      <c r="A474" s="3"/>
      <c r="B474" s="3"/>
      <c r="C474" s="18"/>
    </row>
    <row r="475" spans="1:3" s="22" customFormat="1" ht="21.95" customHeight="1" x14ac:dyDescent="0.25">
      <c r="A475" s="3"/>
      <c r="B475" s="3"/>
      <c r="C475" s="18"/>
    </row>
    <row r="476" spans="1:3" s="22" customFormat="1" ht="21.95" customHeight="1" x14ac:dyDescent="0.25">
      <c r="A476" s="3"/>
      <c r="B476" s="3"/>
      <c r="C476" s="18"/>
    </row>
    <row r="477" spans="1:3" s="22" customFormat="1" ht="21.95" customHeight="1" x14ac:dyDescent="0.25">
      <c r="A477" s="3"/>
      <c r="B477" s="3"/>
      <c r="C477" s="18"/>
    </row>
    <row r="478" spans="1:3" s="22" customFormat="1" ht="21.95" customHeight="1" x14ac:dyDescent="0.25">
      <c r="A478" s="3"/>
      <c r="B478" s="3"/>
      <c r="C478" s="18"/>
    </row>
    <row r="479" spans="1:3" s="22" customFormat="1" ht="21.95" customHeight="1" x14ac:dyDescent="0.25">
      <c r="A479" s="3"/>
      <c r="B479" s="3"/>
      <c r="C479" s="18"/>
    </row>
    <row r="480" spans="1:3" s="22" customFormat="1" ht="21.95" customHeight="1" x14ac:dyDescent="0.25">
      <c r="A480" s="3"/>
      <c r="B480" s="3"/>
      <c r="C480" s="18"/>
    </row>
    <row r="481" spans="1:3" s="22" customFormat="1" ht="21.95" customHeight="1" x14ac:dyDescent="0.25">
      <c r="A481" s="3"/>
      <c r="B481" s="3"/>
      <c r="C481" s="18"/>
    </row>
    <row r="482" spans="1:3" s="22" customFormat="1" ht="21.95" customHeight="1" x14ac:dyDescent="0.25">
      <c r="A482" s="3"/>
      <c r="B482" s="3"/>
      <c r="C482" s="18"/>
    </row>
    <row r="483" spans="1:3" s="22" customFormat="1" ht="21.95" customHeight="1" x14ac:dyDescent="0.25">
      <c r="A483" s="3"/>
      <c r="B483" s="3"/>
      <c r="C483" s="18"/>
    </row>
    <row r="484" spans="1:3" s="22" customFormat="1" ht="21.95" customHeight="1" x14ac:dyDescent="0.25">
      <c r="A484" s="3"/>
      <c r="B484" s="3"/>
      <c r="C484" s="18"/>
    </row>
    <row r="485" spans="1:3" s="22" customFormat="1" ht="21.95" customHeight="1" x14ac:dyDescent="0.25">
      <c r="A485" s="3"/>
      <c r="B485" s="3"/>
      <c r="C485" s="18"/>
    </row>
    <row r="486" spans="1:3" s="22" customFormat="1" ht="21.95" customHeight="1" x14ac:dyDescent="0.25">
      <c r="A486" s="3"/>
      <c r="B486" s="3"/>
      <c r="C486" s="18"/>
    </row>
    <row r="487" spans="1:3" s="22" customFormat="1" ht="21.95" customHeight="1" x14ac:dyDescent="0.25">
      <c r="A487" s="3"/>
      <c r="B487" s="3"/>
      <c r="C487" s="18"/>
    </row>
    <row r="488" spans="1:3" s="22" customFormat="1" ht="21.95" customHeight="1" x14ac:dyDescent="0.25">
      <c r="A488" s="3"/>
      <c r="B488" s="3"/>
      <c r="C488" s="18"/>
    </row>
    <row r="489" spans="1:3" s="22" customFormat="1" ht="21.95" customHeight="1" x14ac:dyDescent="0.25">
      <c r="A489" s="3"/>
      <c r="B489" s="3"/>
      <c r="C489" s="18"/>
    </row>
    <row r="490" spans="1:3" s="22" customFormat="1" ht="21.95" customHeight="1" x14ac:dyDescent="0.25">
      <c r="A490" s="3"/>
      <c r="B490" s="3"/>
      <c r="C490" s="18"/>
    </row>
    <row r="491" spans="1:3" s="22" customFormat="1" ht="21.95" customHeight="1" x14ac:dyDescent="0.25">
      <c r="A491" s="3"/>
      <c r="B491" s="3"/>
      <c r="C491" s="18"/>
    </row>
    <row r="492" spans="1:3" s="22" customFormat="1" ht="21.95" customHeight="1" x14ac:dyDescent="0.25">
      <c r="A492" s="3"/>
      <c r="B492" s="3"/>
      <c r="C492" s="18"/>
    </row>
    <row r="493" spans="1:3" s="22" customFormat="1" ht="21.95" customHeight="1" x14ac:dyDescent="0.25">
      <c r="A493" s="3"/>
      <c r="B493" s="3"/>
      <c r="C493" s="18"/>
    </row>
    <row r="494" spans="1:3" s="22" customFormat="1" ht="21.95" customHeight="1" x14ac:dyDescent="0.25">
      <c r="A494" s="3"/>
      <c r="B494" s="3"/>
      <c r="C494" s="18"/>
    </row>
    <row r="495" spans="1:3" s="22" customFormat="1" ht="21.95" customHeight="1" x14ac:dyDescent="0.25">
      <c r="A495" s="3"/>
      <c r="B495" s="3"/>
      <c r="C495" s="18"/>
    </row>
    <row r="496" spans="1:3" s="22" customFormat="1" ht="21.95" customHeight="1" x14ac:dyDescent="0.25">
      <c r="A496" s="3"/>
      <c r="B496" s="6"/>
      <c r="C496" s="18"/>
    </row>
    <row r="497" spans="1:3" s="22" customFormat="1" ht="21.95" customHeight="1" x14ac:dyDescent="0.25">
      <c r="A497" s="3"/>
      <c r="B497" s="6"/>
      <c r="C497" s="18"/>
    </row>
    <row r="498" spans="1:3" s="22" customFormat="1" ht="21.95" customHeight="1" x14ac:dyDescent="0.25">
      <c r="A498" s="3"/>
      <c r="B498" s="3"/>
      <c r="C498" s="18"/>
    </row>
    <row r="499" spans="1:3" s="22" customFormat="1" ht="21.95" customHeight="1" x14ac:dyDescent="0.25">
      <c r="A499" s="3"/>
      <c r="B499" s="6"/>
      <c r="C499" s="18"/>
    </row>
    <row r="500" spans="1:3" s="22" customFormat="1" ht="21.95" customHeight="1" x14ac:dyDescent="0.25">
      <c r="A500" s="3"/>
      <c r="B500" s="6"/>
      <c r="C500" s="18"/>
    </row>
    <row r="501" spans="1:3" s="22" customFormat="1" ht="21.95" customHeight="1" x14ac:dyDescent="0.25">
      <c r="A501" s="3"/>
      <c r="B501" s="6"/>
      <c r="C501" s="18"/>
    </row>
    <row r="502" spans="1:3" s="22" customFormat="1" ht="21.95" customHeight="1" x14ac:dyDescent="0.25">
      <c r="A502" s="6"/>
      <c r="B502" s="6"/>
      <c r="C502" s="18"/>
    </row>
    <row r="503" spans="1:3" s="22" customFormat="1" ht="21.95" customHeight="1" x14ac:dyDescent="0.25">
      <c r="A503" s="5"/>
      <c r="B503" s="41"/>
      <c r="C503" s="18"/>
    </row>
    <row r="504" spans="1:3" s="22" customFormat="1" ht="21.95" customHeight="1" x14ac:dyDescent="0.25">
      <c r="A504" s="18"/>
      <c r="B504" s="18"/>
      <c r="C504" s="18"/>
    </row>
    <row r="505" spans="1:3" s="22" customFormat="1" ht="21.95" customHeight="1" x14ac:dyDescent="0.25">
      <c r="A505" s="56"/>
      <c r="B505" s="102" t="s">
        <v>90</v>
      </c>
      <c r="C505" s="18"/>
    </row>
    <row r="506" spans="1:3" s="22" customFormat="1" ht="21.95" customHeight="1" x14ac:dyDescent="0.25">
      <c r="A506" s="154" t="s">
        <v>62</v>
      </c>
      <c r="B506" s="612" t="s">
        <v>63</v>
      </c>
      <c r="C506" s="18"/>
    </row>
    <row r="507" spans="1:3" s="22" customFormat="1" ht="21.95" customHeight="1" x14ac:dyDescent="0.25">
      <c r="A507" s="598" t="s">
        <v>86</v>
      </c>
      <c r="B507" s="673" t="s">
        <v>91</v>
      </c>
      <c r="C507" s="18"/>
    </row>
    <row r="508" spans="1:3" s="22" customFormat="1" ht="21.95" customHeight="1" x14ac:dyDescent="0.25">
      <c r="A508" s="514"/>
      <c r="B508" s="514"/>
      <c r="C508" s="18"/>
    </row>
    <row r="509" spans="1:3" s="22" customFormat="1" ht="21.95" customHeight="1" x14ac:dyDescent="0.25">
      <c r="A509" s="3"/>
      <c r="B509" s="3"/>
      <c r="C509" s="18"/>
    </row>
    <row r="510" spans="1:3" s="22" customFormat="1" ht="21.95" customHeight="1" x14ac:dyDescent="0.25">
      <c r="A510" s="3"/>
      <c r="B510" s="3"/>
      <c r="C510" s="18"/>
    </row>
    <row r="511" spans="1:3" s="22" customFormat="1" ht="21.95" customHeight="1" x14ac:dyDescent="0.25">
      <c r="A511" s="3"/>
      <c r="B511" s="3"/>
      <c r="C511" s="18"/>
    </row>
    <row r="512" spans="1:3" s="22" customFormat="1" ht="21.95" customHeight="1" x14ac:dyDescent="0.25">
      <c r="A512" s="3"/>
      <c r="B512" s="3"/>
      <c r="C512" s="18"/>
    </row>
    <row r="513" spans="1:3" s="22" customFormat="1" ht="21.95" customHeight="1" x14ac:dyDescent="0.25">
      <c r="A513" s="3"/>
      <c r="B513" s="3"/>
      <c r="C513" s="18"/>
    </row>
    <row r="514" spans="1:3" s="22" customFormat="1" ht="21.95" customHeight="1" x14ac:dyDescent="0.25">
      <c r="A514" s="3"/>
      <c r="B514" s="3"/>
      <c r="C514" s="18"/>
    </row>
    <row r="515" spans="1:3" s="22" customFormat="1" ht="21.95" customHeight="1" x14ac:dyDescent="0.25">
      <c r="A515" s="3"/>
      <c r="B515" s="3"/>
      <c r="C515" s="18"/>
    </row>
    <row r="516" spans="1:3" s="22" customFormat="1" ht="21.95" customHeight="1" x14ac:dyDescent="0.25">
      <c r="A516" s="3"/>
      <c r="B516" s="3"/>
      <c r="C516" s="18"/>
    </row>
    <row r="517" spans="1:3" s="22" customFormat="1" ht="21.95" customHeight="1" x14ac:dyDescent="0.25">
      <c r="A517" s="3"/>
      <c r="B517" s="3"/>
      <c r="C517" s="18"/>
    </row>
    <row r="518" spans="1:3" s="22" customFormat="1" ht="21.95" customHeight="1" x14ac:dyDescent="0.25">
      <c r="A518" s="3"/>
      <c r="B518" s="3"/>
      <c r="C518" s="18"/>
    </row>
    <row r="519" spans="1:3" s="22" customFormat="1" ht="21.95" customHeight="1" x14ac:dyDescent="0.25">
      <c r="A519" s="3"/>
      <c r="B519" s="3"/>
      <c r="C519" s="18"/>
    </row>
    <row r="520" spans="1:3" s="22" customFormat="1" ht="21.95" customHeight="1" x14ac:dyDescent="0.25">
      <c r="A520" s="3"/>
      <c r="B520" s="3"/>
      <c r="C520" s="18"/>
    </row>
    <row r="521" spans="1:3" s="22" customFormat="1" ht="21.95" customHeight="1" x14ac:dyDescent="0.25">
      <c r="A521" s="3"/>
      <c r="B521" s="3"/>
      <c r="C521" s="18"/>
    </row>
    <row r="522" spans="1:3" s="22" customFormat="1" ht="21.95" customHeight="1" x14ac:dyDescent="0.25">
      <c r="A522" s="3"/>
      <c r="B522" s="3"/>
      <c r="C522" s="18"/>
    </row>
    <row r="523" spans="1:3" s="22" customFormat="1" ht="21.95" customHeight="1" x14ac:dyDescent="0.25">
      <c r="A523" s="3"/>
      <c r="B523" s="3"/>
      <c r="C523" s="18"/>
    </row>
    <row r="524" spans="1:3" s="22" customFormat="1" ht="21.95" customHeight="1" x14ac:dyDescent="0.25">
      <c r="A524" s="3"/>
      <c r="B524" s="3"/>
      <c r="C524" s="18"/>
    </row>
    <row r="525" spans="1:3" s="22" customFormat="1" ht="21.95" customHeight="1" x14ac:dyDescent="0.25">
      <c r="A525" s="3"/>
      <c r="B525" s="3"/>
      <c r="C525" s="18"/>
    </row>
    <row r="526" spans="1:3" s="22" customFormat="1" ht="21.95" customHeight="1" x14ac:dyDescent="0.25">
      <c r="A526" s="3"/>
      <c r="B526" s="3"/>
      <c r="C526" s="18"/>
    </row>
    <row r="527" spans="1:3" s="22" customFormat="1" ht="21.95" customHeight="1" x14ac:dyDescent="0.25">
      <c r="A527" s="3"/>
      <c r="B527" s="3"/>
      <c r="C527" s="18"/>
    </row>
    <row r="528" spans="1:3" s="22" customFormat="1" ht="21.95" customHeight="1" x14ac:dyDescent="0.25">
      <c r="A528" s="3"/>
      <c r="B528" s="3"/>
      <c r="C528" s="18"/>
    </row>
    <row r="529" spans="1:3" s="22" customFormat="1" ht="21.95" customHeight="1" x14ac:dyDescent="0.25">
      <c r="A529" s="3"/>
      <c r="B529" s="3"/>
      <c r="C529" s="18"/>
    </row>
    <row r="530" spans="1:3" s="22" customFormat="1" ht="21.95" customHeight="1" x14ac:dyDescent="0.25">
      <c r="A530" s="3"/>
      <c r="B530" s="3"/>
      <c r="C530" s="18"/>
    </row>
    <row r="531" spans="1:3" s="22" customFormat="1" ht="21.95" customHeight="1" x14ac:dyDescent="0.25">
      <c r="A531" s="3"/>
      <c r="B531" s="3"/>
      <c r="C531" s="18"/>
    </row>
    <row r="532" spans="1:3" s="22" customFormat="1" ht="21.95" customHeight="1" x14ac:dyDescent="0.25">
      <c r="A532" s="3"/>
      <c r="B532" s="3"/>
      <c r="C532" s="18"/>
    </row>
    <row r="533" spans="1:3" s="22" customFormat="1" ht="21.95" customHeight="1" x14ac:dyDescent="0.25">
      <c r="A533" s="3"/>
      <c r="B533" s="3"/>
      <c r="C533" s="18"/>
    </row>
    <row r="534" spans="1:3" s="22" customFormat="1" ht="21.95" customHeight="1" x14ac:dyDescent="0.25">
      <c r="A534" s="3"/>
      <c r="B534" s="3"/>
      <c r="C534" s="18"/>
    </row>
    <row r="535" spans="1:3" s="22" customFormat="1" ht="21.95" customHeight="1" x14ac:dyDescent="0.25">
      <c r="A535" s="3"/>
      <c r="B535" s="3"/>
      <c r="C535" s="18"/>
    </row>
    <row r="536" spans="1:3" s="22" customFormat="1" ht="21.95" customHeight="1" x14ac:dyDescent="0.25">
      <c r="A536" s="3"/>
      <c r="B536" s="3"/>
      <c r="C536" s="18"/>
    </row>
    <row r="537" spans="1:3" s="22" customFormat="1" ht="21.95" customHeight="1" x14ac:dyDescent="0.25">
      <c r="A537" s="3"/>
      <c r="B537" s="3"/>
      <c r="C537" s="18"/>
    </row>
    <row r="538" spans="1:3" s="22" customFormat="1" ht="21.95" customHeight="1" x14ac:dyDescent="0.25">
      <c r="A538" s="3"/>
      <c r="B538" s="3"/>
      <c r="C538" s="18"/>
    </row>
    <row r="539" spans="1:3" s="22" customFormat="1" ht="21.95" customHeight="1" x14ac:dyDescent="0.25">
      <c r="A539" s="3"/>
      <c r="B539" s="3"/>
      <c r="C539" s="18"/>
    </row>
    <row r="540" spans="1:3" s="22" customFormat="1" ht="21.95" customHeight="1" x14ac:dyDescent="0.25">
      <c r="A540" s="3"/>
      <c r="B540" s="3"/>
      <c r="C540" s="18"/>
    </row>
    <row r="541" spans="1:3" s="22" customFormat="1" ht="21.95" customHeight="1" x14ac:dyDescent="0.25">
      <c r="A541" s="3"/>
      <c r="B541" s="3"/>
      <c r="C541" s="18"/>
    </row>
    <row r="542" spans="1:3" s="22" customFormat="1" ht="21.95" customHeight="1" x14ac:dyDescent="0.25">
      <c r="A542" s="3"/>
      <c r="B542" s="6"/>
      <c r="C542" s="18"/>
    </row>
    <row r="543" spans="1:3" s="22" customFormat="1" ht="21.95" customHeight="1" x14ac:dyDescent="0.25">
      <c r="A543" s="3"/>
      <c r="B543" s="6"/>
      <c r="C543" s="18"/>
    </row>
    <row r="544" spans="1:3" s="22" customFormat="1" ht="21.95" customHeight="1" x14ac:dyDescent="0.25">
      <c r="A544" s="3"/>
      <c r="B544" s="3"/>
      <c r="C544" s="18"/>
    </row>
    <row r="545" spans="1:3" s="22" customFormat="1" ht="21.95" customHeight="1" x14ac:dyDescent="0.25">
      <c r="A545" s="3"/>
      <c r="B545" s="6"/>
      <c r="C545" s="18"/>
    </row>
    <row r="546" spans="1:3" s="22" customFormat="1" ht="21.95" customHeight="1" x14ac:dyDescent="0.25">
      <c r="A546" s="3"/>
      <c r="B546" s="6"/>
      <c r="C546" s="18"/>
    </row>
    <row r="547" spans="1:3" s="22" customFormat="1" ht="21.95" customHeight="1" x14ac:dyDescent="0.25">
      <c r="A547" s="3"/>
      <c r="B547" s="6"/>
      <c r="C547" s="18"/>
    </row>
    <row r="548" spans="1:3" s="22" customFormat="1" ht="21.95" customHeight="1" x14ac:dyDescent="0.25">
      <c r="A548" s="6"/>
      <c r="B548" s="6"/>
      <c r="C548" s="18"/>
    </row>
    <row r="549" spans="1:3" s="22" customFormat="1" ht="21.95" customHeight="1" x14ac:dyDescent="0.25">
      <c r="A549" s="5"/>
      <c r="B549" s="41"/>
      <c r="C549" s="18"/>
    </row>
    <row r="550" spans="1:3" s="22" customFormat="1" ht="21.95" customHeight="1" x14ac:dyDescent="0.25">
      <c r="A550" s="18"/>
      <c r="B550" s="18"/>
      <c r="C550" s="18"/>
    </row>
    <row r="551" spans="1:3" s="22" customFormat="1" ht="21.95" customHeight="1" x14ac:dyDescent="0.25">
      <c r="A551" s="56"/>
      <c r="B551" s="102" t="s">
        <v>90</v>
      </c>
      <c r="C551" s="18"/>
    </row>
    <row r="552" spans="1:3" s="22" customFormat="1" ht="21.95" customHeight="1" x14ac:dyDescent="0.25">
      <c r="A552" s="154" t="s">
        <v>62</v>
      </c>
      <c r="B552" s="612" t="s">
        <v>63</v>
      </c>
      <c r="C552" s="18"/>
    </row>
    <row r="553" spans="1:3" s="22" customFormat="1" ht="21.95" customHeight="1" x14ac:dyDescent="0.25">
      <c r="A553" s="598" t="s">
        <v>86</v>
      </c>
      <c r="B553" s="673" t="s">
        <v>91</v>
      </c>
      <c r="C553" s="18"/>
    </row>
    <row r="554" spans="1:3" s="22" customFormat="1" ht="21.95" customHeight="1" x14ac:dyDescent="0.25">
      <c r="A554" s="514"/>
      <c r="B554" s="514"/>
      <c r="C554" s="18"/>
    </row>
    <row r="555" spans="1:3" s="22" customFormat="1" ht="21.95" customHeight="1" x14ac:dyDescent="0.25">
      <c r="A555" s="3"/>
      <c r="B555" s="3"/>
      <c r="C555" s="18"/>
    </row>
    <row r="556" spans="1:3" s="22" customFormat="1" ht="21.95" customHeight="1" x14ac:dyDescent="0.25">
      <c r="A556" s="3"/>
      <c r="B556" s="3"/>
      <c r="C556" s="18"/>
    </row>
    <row r="557" spans="1:3" s="22" customFormat="1" ht="21.95" customHeight="1" x14ac:dyDescent="0.25">
      <c r="A557" s="3"/>
      <c r="B557" s="3"/>
      <c r="C557" s="18"/>
    </row>
    <row r="558" spans="1:3" s="22" customFormat="1" ht="21.95" customHeight="1" x14ac:dyDescent="0.25">
      <c r="A558" s="3"/>
      <c r="B558" s="3"/>
      <c r="C558" s="18"/>
    </row>
    <row r="559" spans="1:3" s="22" customFormat="1" ht="21.95" customHeight="1" x14ac:dyDescent="0.25">
      <c r="A559" s="3"/>
      <c r="B559" s="3"/>
      <c r="C559" s="18"/>
    </row>
    <row r="560" spans="1:3" s="22" customFormat="1" ht="21.95" customHeight="1" x14ac:dyDescent="0.25">
      <c r="A560" s="3"/>
      <c r="B560" s="3"/>
      <c r="C560" s="18"/>
    </row>
    <row r="561" spans="1:3" s="22" customFormat="1" ht="21.95" customHeight="1" x14ac:dyDescent="0.25">
      <c r="A561" s="3"/>
      <c r="B561" s="3"/>
      <c r="C561" s="18"/>
    </row>
    <row r="562" spans="1:3" s="22" customFormat="1" ht="21.95" customHeight="1" x14ac:dyDescent="0.25">
      <c r="A562" s="3"/>
      <c r="B562" s="3"/>
      <c r="C562" s="18"/>
    </row>
    <row r="563" spans="1:3" s="22" customFormat="1" ht="21.95" customHeight="1" x14ac:dyDescent="0.25">
      <c r="A563" s="3"/>
      <c r="B563" s="3"/>
      <c r="C563" s="18"/>
    </row>
    <row r="564" spans="1:3" s="22" customFormat="1" ht="21.95" customHeight="1" x14ac:dyDescent="0.25">
      <c r="A564" s="3"/>
      <c r="B564" s="3"/>
      <c r="C564" s="18"/>
    </row>
    <row r="565" spans="1:3" s="22" customFormat="1" ht="21.95" customHeight="1" x14ac:dyDescent="0.25">
      <c r="A565" s="3"/>
      <c r="B565" s="3"/>
      <c r="C565" s="18"/>
    </row>
    <row r="566" spans="1:3" s="22" customFormat="1" ht="21.95" customHeight="1" x14ac:dyDescent="0.25">
      <c r="A566" s="3"/>
      <c r="B566" s="3"/>
      <c r="C566" s="18"/>
    </row>
    <row r="567" spans="1:3" s="22" customFormat="1" ht="21.95" customHeight="1" x14ac:dyDescent="0.25">
      <c r="A567" s="3"/>
      <c r="B567" s="3"/>
      <c r="C567" s="18"/>
    </row>
    <row r="568" spans="1:3" s="22" customFormat="1" ht="21.95" customHeight="1" x14ac:dyDescent="0.25">
      <c r="A568" s="3"/>
      <c r="B568" s="3"/>
      <c r="C568" s="18"/>
    </row>
    <row r="569" spans="1:3" s="22" customFormat="1" ht="21.95" customHeight="1" x14ac:dyDescent="0.25">
      <c r="A569" s="3"/>
      <c r="B569" s="3"/>
      <c r="C569" s="18"/>
    </row>
    <row r="570" spans="1:3" s="22" customFormat="1" ht="21.95" customHeight="1" x14ac:dyDescent="0.25">
      <c r="A570" s="3"/>
      <c r="B570" s="3"/>
      <c r="C570" s="18"/>
    </row>
    <row r="571" spans="1:3" s="22" customFormat="1" ht="21.95" customHeight="1" x14ac:dyDescent="0.25">
      <c r="A571" s="3"/>
      <c r="B571" s="3"/>
      <c r="C571" s="18"/>
    </row>
    <row r="572" spans="1:3" s="22" customFormat="1" ht="21.95" customHeight="1" x14ac:dyDescent="0.25">
      <c r="A572" s="3"/>
      <c r="B572" s="3"/>
      <c r="C572" s="18"/>
    </row>
    <row r="573" spans="1:3" s="22" customFormat="1" ht="21.95" customHeight="1" x14ac:dyDescent="0.25">
      <c r="A573" s="3"/>
      <c r="B573" s="3"/>
      <c r="C573" s="18"/>
    </row>
    <row r="574" spans="1:3" s="22" customFormat="1" ht="21.95" customHeight="1" x14ac:dyDescent="0.25">
      <c r="A574" s="3"/>
      <c r="B574" s="3"/>
      <c r="C574" s="18"/>
    </row>
    <row r="575" spans="1:3" s="22" customFormat="1" ht="21.95" customHeight="1" x14ac:dyDescent="0.25">
      <c r="A575" s="3"/>
      <c r="B575" s="3"/>
      <c r="C575" s="18"/>
    </row>
    <row r="576" spans="1:3" s="22" customFormat="1" ht="21.95" customHeight="1" x14ac:dyDescent="0.25">
      <c r="A576" s="3"/>
      <c r="B576" s="3"/>
      <c r="C576" s="18"/>
    </row>
    <row r="577" spans="1:3" s="22" customFormat="1" ht="21.95" customHeight="1" x14ac:dyDescent="0.25">
      <c r="A577" s="3"/>
      <c r="B577" s="3"/>
      <c r="C577" s="18"/>
    </row>
    <row r="578" spans="1:3" s="22" customFormat="1" ht="21.95" customHeight="1" x14ac:dyDescent="0.25">
      <c r="A578" s="3"/>
      <c r="B578" s="3"/>
      <c r="C578" s="18"/>
    </row>
    <row r="579" spans="1:3" s="22" customFormat="1" ht="21.95" customHeight="1" x14ac:dyDescent="0.25">
      <c r="A579" s="3"/>
      <c r="B579" s="3"/>
      <c r="C579" s="18"/>
    </row>
    <row r="580" spans="1:3" s="22" customFormat="1" ht="21.95" customHeight="1" x14ac:dyDescent="0.25">
      <c r="A580" s="3"/>
      <c r="B580" s="3"/>
      <c r="C580" s="18"/>
    </row>
    <row r="581" spans="1:3" s="22" customFormat="1" ht="21.95" customHeight="1" x14ac:dyDescent="0.25">
      <c r="A581" s="3"/>
      <c r="B581" s="3"/>
      <c r="C581" s="18"/>
    </row>
    <row r="582" spans="1:3" s="22" customFormat="1" ht="21.95" customHeight="1" x14ac:dyDescent="0.25">
      <c r="A582" s="3"/>
      <c r="B582" s="3"/>
      <c r="C582" s="18"/>
    </row>
    <row r="583" spans="1:3" s="22" customFormat="1" ht="21.95" customHeight="1" x14ac:dyDescent="0.25">
      <c r="A583" s="3"/>
      <c r="B583" s="3"/>
      <c r="C583" s="18"/>
    </row>
    <row r="584" spans="1:3" s="22" customFormat="1" ht="21.95" customHeight="1" x14ac:dyDescent="0.25">
      <c r="A584" s="3"/>
      <c r="B584" s="3"/>
      <c r="C584" s="18"/>
    </row>
    <row r="585" spans="1:3" s="22" customFormat="1" ht="21.95" customHeight="1" x14ac:dyDescent="0.25">
      <c r="A585" s="3"/>
      <c r="B585" s="3"/>
      <c r="C585" s="18"/>
    </row>
    <row r="586" spans="1:3" s="22" customFormat="1" ht="21.95" customHeight="1" x14ac:dyDescent="0.25">
      <c r="A586" s="3"/>
      <c r="B586" s="3"/>
      <c r="C586" s="18"/>
    </row>
    <row r="587" spans="1:3" s="22" customFormat="1" ht="21.95" customHeight="1" x14ac:dyDescent="0.25">
      <c r="A587" s="3"/>
      <c r="B587" s="3"/>
      <c r="C587" s="18"/>
    </row>
    <row r="588" spans="1:3" s="22" customFormat="1" ht="21.95" customHeight="1" x14ac:dyDescent="0.25">
      <c r="A588" s="3"/>
      <c r="B588" s="6"/>
      <c r="C588" s="18"/>
    </row>
    <row r="589" spans="1:3" s="22" customFormat="1" ht="21.95" customHeight="1" x14ac:dyDescent="0.25">
      <c r="A589" s="3"/>
      <c r="B589" s="6"/>
      <c r="C589" s="18"/>
    </row>
    <row r="590" spans="1:3" s="22" customFormat="1" ht="21.95" customHeight="1" x14ac:dyDescent="0.25">
      <c r="A590" s="3"/>
      <c r="B590" s="3"/>
      <c r="C590" s="18"/>
    </row>
    <row r="591" spans="1:3" s="22" customFormat="1" ht="21.95" customHeight="1" x14ac:dyDescent="0.25">
      <c r="A591" s="3"/>
      <c r="B591" s="6"/>
      <c r="C591" s="18"/>
    </row>
    <row r="592" spans="1:3" s="22" customFormat="1" ht="21.95" customHeight="1" x14ac:dyDescent="0.25">
      <c r="A592" s="3"/>
      <c r="B592" s="6"/>
      <c r="C592" s="18"/>
    </row>
    <row r="593" spans="1:3" s="22" customFormat="1" ht="21.95" customHeight="1" x14ac:dyDescent="0.25">
      <c r="A593" s="3"/>
      <c r="B593" s="6"/>
      <c r="C593" s="18"/>
    </row>
    <row r="594" spans="1:3" s="22" customFormat="1" ht="21.95" customHeight="1" x14ac:dyDescent="0.25">
      <c r="A594" s="6"/>
      <c r="B594" s="6"/>
      <c r="C594" s="18"/>
    </row>
    <row r="595" spans="1:3" s="22" customFormat="1" ht="21.95" customHeight="1" x14ac:dyDescent="0.25">
      <c r="A595" s="5"/>
      <c r="B595" s="41"/>
      <c r="C595" s="18"/>
    </row>
    <row r="596" spans="1:3" s="22" customFormat="1" ht="21.95" customHeight="1" x14ac:dyDescent="0.25">
      <c r="A596" s="18"/>
      <c r="B596" s="18"/>
      <c r="C596" s="18"/>
    </row>
    <row r="597" spans="1:3" s="22" customFormat="1" ht="21.95" customHeight="1" x14ac:dyDescent="0.25">
      <c r="A597" s="18"/>
      <c r="B597" s="18"/>
      <c r="C597" s="18"/>
    </row>
    <row r="598" spans="1:3" s="22" customFormat="1" ht="21.95" customHeight="1" x14ac:dyDescent="0.25">
      <c r="A598" s="18"/>
      <c r="B598" s="18"/>
      <c r="C598" s="18"/>
    </row>
    <row r="599" spans="1:3" s="22" customFormat="1" ht="21.95" customHeight="1" x14ac:dyDescent="0.25">
      <c r="A599" s="18"/>
      <c r="B599" s="18"/>
      <c r="C599" s="18"/>
    </row>
    <row r="600" spans="1:3" s="22" customFormat="1" ht="21.95" customHeight="1" x14ac:dyDescent="0.25">
      <c r="A600" s="18"/>
      <c r="B600" s="18"/>
      <c r="C600" s="18"/>
    </row>
    <row r="601" spans="1:3" s="22" customFormat="1" ht="21.95" customHeight="1" x14ac:dyDescent="0.25">
      <c r="A601" s="18"/>
      <c r="B601" s="18"/>
      <c r="C601" s="18"/>
    </row>
    <row r="602" spans="1:3" s="22" customFormat="1" ht="21.95" customHeight="1" x14ac:dyDescent="0.25">
      <c r="A602" s="18"/>
      <c r="B602" s="18"/>
      <c r="C602" s="18"/>
    </row>
    <row r="603" spans="1:3" s="22" customFormat="1" ht="21.95" customHeight="1" x14ac:dyDescent="0.25">
      <c r="A603" s="18"/>
      <c r="B603" s="18"/>
      <c r="C603" s="18"/>
    </row>
    <row r="604" spans="1:3" s="22" customFormat="1" ht="21.95" customHeight="1" x14ac:dyDescent="0.25">
      <c r="A604" s="18"/>
      <c r="B604" s="18"/>
      <c r="C604" s="18"/>
    </row>
    <row r="605" spans="1:3" s="22" customFormat="1" ht="21.95" customHeight="1" x14ac:dyDescent="0.25">
      <c r="A605" s="18"/>
      <c r="B605" s="18"/>
      <c r="C605" s="18"/>
    </row>
    <row r="606" spans="1:3" s="22" customFormat="1" ht="21.95" customHeight="1" x14ac:dyDescent="0.25">
      <c r="A606" s="18"/>
      <c r="B606" s="18"/>
      <c r="C606" s="18"/>
    </row>
    <row r="607" spans="1:3" s="22" customFormat="1" ht="21.95" customHeight="1" x14ac:dyDescent="0.25">
      <c r="A607" s="18"/>
      <c r="B607" s="18"/>
      <c r="C607" s="18"/>
    </row>
    <row r="608" spans="1:3" s="22" customFormat="1" ht="21.95" customHeight="1" x14ac:dyDescent="0.25">
      <c r="A608" s="18"/>
      <c r="B608" s="18"/>
      <c r="C608" s="18"/>
    </row>
    <row r="609" spans="1:3" s="22" customFormat="1" ht="21.95" customHeight="1" x14ac:dyDescent="0.25">
      <c r="A609" s="18"/>
      <c r="B609" s="18"/>
      <c r="C609" s="18"/>
    </row>
    <row r="610" spans="1:3" s="22" customFormat="1" ht="21.95" customHeight="1" x14ac:dyDescent="0.25">
      <c r="A610" s="18"/>
      <c r="B610" s="18"/>
      <c r="C610" s="18"/>
    </row>
    <row r="611" spans="1:3" s="22" customFormat="1" ht="21.95" customHeight="1" x14ac:dyDescent="0.25">
      <c r="A611" s="18"/>
      <c r="B611" s="18"/>
      <c r="C611" s="18"/>
    </row>
    <row r="612" spans="1:3" s="22" customFormat="1" ht="21.95" customHeight="1" x14ac:dyDescent="0.25">
      <c r="A612" s="18"/>
      <c r="B612" s="18"/>
      <c r="C612" s="18"/>
    </row>
    <row r="613" spans="1:3" s="22" customFormat="1" ht="21.95" customHeight="1" x14ac:dyDescent="0.25">
      <c r="A613" s="18"/>
      <c r="B613" s="18"/>
      <c r="C613" s="18"/>
    </row>
    <row r="614" spans="1:3" s="22" customFormat="1" ht="21.95" customHeight="1" x14ac:dyDescent="0.25">
      <c r="A614" s="18"/>
      <c r="B614" s="18"/>
      <c r="C614" s="18"/>
    </row>
    <row r="615" spans="1:3" s="22" customFormat="1" ht="21.95" customHeight="1" x14ac:dyDescent="0.25">
      <c r="A615" s="18"/>
      <c r="B615" s="18"/>
      <c r="C615" s="18"/>
    </row>
    <row r="616" spans="1:3" s="22" customFormat="1" ht="21.95" customHeight="1" x14ac:dyDescent="0.25">
      <c r="A616" s="18"/>
      <c r="B616" s="18"/>
      <c r="C616" s="18"/>
    </row>
    <row r="617" spans="1:3" s="22" customFormat="1" ht="21.95" customHeight="1" x14ac:dyDescent="0.25">
      <c r="A617" s="18"/>
      <c r="B617" s="18"/>
      <c r="C617" s="18"/>
    </row>
    <row r="618" spans="1:3" s="22" customFormat="1" ht="21.95" customHeight="1" x14ac:dyDescent="0.25">
      <c r="A618" s="18"/>
      <c r="B618" s="18"/>
      <c r="C618" s="18"/>
    </row>
    <row r="619" spans="1:3" s="22" customFormat="1" ht="21.95" customHeight="1" x14ac:dyDescent="0.25">
      <c r="A619" s="18"/>
      <c r="B619" s="18"/>
      <c r="C619" s="18"/>
    </row>
    <row r="620" spans="1:3" s="22" customFormat="1" ht="21.95" customHeight="1" x14ac:dyDescent="0.25">
      <c r="A620" s="18"/>
      <c r="B620" s="18"/>
      <c r="C620" s="18"/>
    </row>
    <row r="621" spans="1:3" s="22" customFormat="1" ht="21.95" customHeight="1" x14ac:dyDescent="0.25">
      <c r="A621" s="18"/>
      <c r="B621" s="18"/>
      <c r="C621" s="18"/>
    </row>
    <row r="622" spans="1:3" s="22" customFormat="1" ht="21.95" customHeight="1" x14ac:dyDescent="0.25">
      <c r="A622" s="18"/>
      <c r="B622" s="18"/>
      <c r="C622" s="18"/>
    </row>
    <row r="623" spans="1:3" s="22" customFormat="1" ht="21.95" customHeight="1" x14ac:dyDescent="0.25">
      <c r="A623" s="18"/>
      <c r="B623" s="18"/>
      <c r="C623" s="18"/>
    </row>
    <row r="624" spans="1:3" s="22" customFormat="1" ht="21.95" customHeight="1" x14ac:dyDescent="0.25">
      <c r="A624" s="674"/>
      <c r="B624" s="54"/>
      <c r="C624" s="18"/>
    </row>
    <row r="625" spans="1:3" s="22" customFormat="1" ht="21.95" customHeight="1" x14ac:dyDescent="0.25">
      <c r="A625" s="674"/>
      <c r="B625" s="54"/>
      <c r="C625" s="18"/>
    </row>
    <row r="626" spans="1:3" s="22" customFormat="1" ht="21.95" customHeight="1" x14ac:dyDescent="0.25">
      <c r="A626" s="674"/>
      <c r="B626" s="54"/>
      <c r="C626" s="18"/>
    </row>
    <row r="627" spans="1:3" s="22" customFormat="1" ht="21.95" customHeight="1" x14ac:dyDescent="0.25">
      <c r="A627" s="674"/>
      <c r="B627" s="54"/>
      <c r="C627" s="18"/>
    </row>
  </sheetData>
  <sheetProtection selectLockedCells="1" selectUnlockedCells="1"/>
  <mergeCells count="16">
    <mergeCell ref="A2:K2"/>
    <mergeCell ref="L2:X2"/>
    <mergeCell ref="A6:A8"/>
    <mergeCell ref="A9:A11"/>
    <mergeCell ref="A12:A14"/>
    <mergeCell ref="A15:A17"/>
    <mergeCell ref="A36:A38"/>
    <mergeCell ref="A39:A41"/>
    <mergeCell ref="A42:A44"/>
    <mergeCell ref="A45:A47"/>
    <mergeCell ref="A18:A20"/>
    <mergeCell ref="A21:A23"/>
    <mergeCell ref="A24:A26"/>
    <mergeCell ref="A27:A29"/>
    <mergeCell ref="A30:A32"/>
    <mergeCell ref="A33:A3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showGridLines="0" view="pageBreakPreview" zoomScaleNormal="120" zoomScaleSheetLayoutView="100" workbookViewId="0">
      <pane xSplit="1" ySplit="6" topLeftCell="B7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2" sqref="A1:XFD1048576"/>
    </sheetView>
  </sheetViews>
  <sheetFormatPr defaultColWidth="10.625" defaultRowHeight="21.95" customHeight="1" x14ac:dyDescent="0.25"/>
  <cols>
    <col min="1" max="1" width="18.625" style="54" customWidth="1"/>
    <col min="2" max="2" width="10.625" style="18" customWidth="1"/>
    <col min="3" max="3" width="8.125" style="18" customWidth="1"/>
    <col min="4" max="4" width="10.625" style="18" customWidth="1"/>
    <col min="5" max="5" width="8.125" style="18" customWidth="1"/>
    <col min="6" max="6" width="10.625" style="18" customWidth="1"/>
    <col min="7" max="7" width="8.125" style="18" customWidth="1"/>
    <col min="8" max="11" width="18.625" style="22" customWidth="1"/>
    <col min="12" max="256" width="10.625" style="22"/>
    <col min="257" max="257" width="18.625" style="22" customWidth="1"/>
    <col min="258" max="258" width="10.625" style="22" customWidth="1"/>
    <col min="259" max="259" width="8.125" style="22" customWidth="1"/>
    <col min="260" max="260" width="10.625" style="22" customWidth="1"/>
    <col min="261" max="261" width="8.125" style="22" customWidth="1"/>
    <col min="262" max="262" width="10.625" style="22" customWidth="1"/>
    <col min="263" max="263" width="8.125" style="22" customWidth="1"/>
    <col min="264" max="267" width="18.625" style="22" customWidth="1"/>
    <col min="268" max="512" width="10.625" style="22"/>
    <col min="513" max="513" width="18.625" style="22" customWidth="1"/>
    <col min="514" max="514" width="10.625" style="22" customWidth="1"/>
    <col min="515" max="515" width="8.125" style="22" customWidth="1"/>
    <col min="516" max="516" width="10.625" style="22" customWidth="1"/>
    <col min="517" max="517" width="8.125" style="22" customWidth="1"/>
    <col min="518" max="518" width="10.625" style="22" customWidth="1"/>
    <col min="519" max="519" width="8.125" style="22" customWidth="1"/>
    <col min="520" max="523" width="18.625" style="22" customWidth="1"/>
    <col min="524" max="768" width="10.625" style="22"/>
    <col min="769" max="769" width="18.625" style="22" customWidth="1"/>
    <col min="770" max="770" width="10.625" style="22" customWidth="1"/>
    <col min="771" max="771" width="8.125" style="22" customWidth="1"/>
    <col min="772" max="772" width="10.625" style="22" customWidth="1"/>
    <col min="773" max="773" width="8.125" style="22" customWidth="1"/>
    <col min="774" max="774" width="10.625" style="22" customWidth="1"/>
    <col min="775" max="775" width="8.125" style="22" customWidth="1"/>
    <col min="776" max="779" width="18.625" style="22" customWidth="1"/>
    <col min="780" max="1024" width="10.625" style="22"/>
    <col min="1025" max="1025" width="18.625" style="22" customWidth="1"/>
    <col min="1026" max="1026" width="10.625" style="22" customWidth="1"/>
    <col min="1027" max="1027" width="8.125" style="22" customWidth="1"/>
    <col min="1028" max="1028" width="10.625" style="22" customWidth="1"/>
    <col min="1029" max="1029" width="8.125" style="22" customWidth="1"/>
    <col min="1030" max="1030" width="10.625" style="22" customWidth="1"/>
    <col min="1031" max="1031" width="8.125" style="22" customWidth="1"/>
    <col min="1032" max="1035" width="18.625" style="22" customWidth="1"/>
    <col min="1036" max="1280" width="10.625" style="22"/>
    <col min="1281" max="1281" width="18.625" style="22" customWidth="1"/>
    <col min="1282" max="1282" width="10.625" style="22" customWidth="1"/>
    <col min="1283" max="1283" width="8.125" style="22" customWidth="1"/>
    <col min="1284" max="1284" width="10.625" style="22" customWidth="1"/>
    <col min="1285" max="1285" width="8.125" style="22" customWidth="1"/>
    <col min="1286" max="1286" width="10.625" style="22" customWidth="1"/>
    <col min="1287" max="1287" width="8.125" style="22" customWidth="1"/>
    <col min="1288" max="1291" width="18.625" style="22" customWidth="1"/>
    <col min="1292" max="1536" width="10.625" style="22"/>
    <col min="1537" max="1537" width="18.625" style="22" customWidth="1"/>
    <col min="1538" max="1538" width="10.625" style="22" customWidth="1"/>
    <col min="1539" max="1539" width="8.125" style="22" customWidth="1"/>
    <col min="1540" max="1540" width="10.625" style="22" customWidth="1"/>
    <col min="1541" max="1541" width="8.125" style="22" customWidth="1"/>
    <col min="1542" max="1542" width="10.625" style="22" customWidth="1"/>
    <col min="1543" max="1543" width="8.125" style="22" customWidth="1"/>
    <col min="1544" max="1547" width="18.625" style="22" customWidth="1"/>
    <col min="1548" max="1792" width="10.625" style="22"/>
    <col min="1793" max="1793" width="18.625" style="22" customWidth="1"/>
    <col min="1794" max="1794" width="10.625" style="22" customWidth="1"/>
    <col min="1795" max="1795" width="8.125" style="22" customWidth="1"/>
    <col min="1796" max="1796" width="10.625" style="22" customWidth="1"/>
    <col min="1797" max="1797" width="8.125" style="22" customWidth="1"/>
    <col min="1798" max="1798" width="10.625" style="22" customWidth="1"/>
    <col min="1799" max="1799" width="8.125" style="22" customWidth="1"/>
    <col min="1800" max="1803" width="18.625" style="22" customWidth="1"/>
    <col min="1804" max="2048" width="10.625" style="22"/>
    <col min="2049" max="2049" width="18.625" style="22" customWidth="1"/>
    <col min="2050" max="2050" width="10.625" style="22" customWidth="1"/>
    <col min="2051" max="2051" width="8.125" style="22" customWidth="1"/>
    <col min="2052" max="2052" width="10.625" style="22" customWidth="1"/>
    <col min="2053" max="2053" width="8.125" style="22" customWidth="1"/>
    <col min="2054" max="2054" width="10.625" style="22" customWidth="1"/>
    <col min="2055" max="2055" width="8.125" style="22" customWidth="1"/>
    <col min="2056" max="2059" width="18.625" style="22" customWidth="1"/>
    <col min="2060" max="2304" width="10.625" style="22"/>
    <col min="2305" max="2305" width="18.625" style="22" customWidth="1"/>
    <col min="2306" max="2306" width="10.625" style="22" customWidth="1"/>
    <col min="2307" max="2307" width="8.125" style="22" customWidth="1"/>
    <col min="2308" max="2308" width="10.625" style="22" customWidth="1"/>
    <col min="2309" max="2309" width="8.125" style="22" customWidth="1"/>
    <col min="2310" max="2310" width="10.625" style="22" customWidth="1"/>
    <col min="2311" max="2311" width="8.125" style="22" customWidth="1"/>
    <col min="2312" max="2315" width="18.625" style="22" customWidth="1"/>
    <col min="2316" max="2560" width="10.625" style="22"/>
    <col min="2561" max="2561" width="18.625" style="22" customWidth="1"/>
    <col min="2562" max="2562" width="10.625" style="22" customWidth="1"/>
    <col min="2563" max="2563" width="8.125" style="22" customWidth="1"/>
    <col min="2564" max="2564" width="10.625" style="22" customWidth="1"/>
    <col min="2565" max="2565" width="8.125" style="22" customWidth="1"/>
    <col min="2566" max="2566" width="10.625" style="22" customWidth="1"/>
    <col min="2567" max="2567" width="8.125" style="22" customWidth="1"/>
    <col min="2568" max="2571" width="18.625" style="22" customWidth="1"/>
    <col min="2572" max="2816" width="10.625" style="22"/>
    <col min="2817" max="2817" width="18.625" style="22" customWidth="1"/>
    <col min="2818" max="2818" width="10.625" style="22" customWidth="1"/>
    <col min="2819" max="2819" width="8.125" style="22" customWidth="1"/>
    <col min="2820" max="2820" width="10.625" style="22" customWidth="1"/>
    <col min="2821" max="2821" width="8.125" style="22" customWidth="1"/>
    <col min="2822" max="2822" width="10.625" style="22" customWidth="1"/>
    <col min="2823" max="2823" width="8.125" style="22" customWidth="1"/>
    <col min="2824" max="2827" width="18.625" style="22" customWidth="1"/>
    <col min="2828" max="3072" width="10.625" style="22"/>
    <col min="3073" max="3073" width="18.625" style="22" customWidth="1"/>
    <col min="3074" max="3074" width="10.625" style="22" customWidth="1"/>
    <col min="3075" max="3075" width="8.125" style="22" customWidth="1"/>
    <col min="3076" max="3076" width="10.625" style="22" customWidth="1"/>
    <col min="3077" max="3077" width="8.125" style="22" customWidth="1"/>
    <col min="3078" max="3078" width="10.625" style="22" customWidth="1"/>
    <col min="3079" max="3079" width="8.125" style="22" customWidth="1"/>
    <col min="3080" max="3083" width="18.625" style="22" customWidth="1"/>
    <col min="3084" max="3328" width="10.625" style="22"/>
    <col min="3329" max="3329" width="18.625" style="22" customWidth="1"/>
    <col min="3330" max="3330" width="10.625" style="22" customWidth="1"/>
    <col min="3331" max="3331" width="8.125" style="22" customWidth="1"/>
    <col min="3332" max="3332" width="10.625" style="22" customWidth="1"/>
    <col min="3333" max="3333" width="8.125" style="22" customWidth="1"/>
    <col min="3334" max="3334" width="10.625" style="22" customWidth="1"/>
    <col min="3335" max="3335" width="8.125" style="22" customWidth="1"/>
    <col min="3336" max="3339" width="18.625" style="22" customWidth="1"/>
    <col min="3340" max="3584" width="10.625" style="22"/>
    <col min="3585" max="3585" width="18.625" style="22" customWidth="1"/>
    <col min="3586" max="3586" width="10.625" style="22" customWidth="1"/>
    <col min="3587" max="3587" width="8.125" style="22" customWidth="1"/>
    <col min="3588" max="3588" width="10.625" style="22" customWidth="1"/>
    <col min="3589" max="3589" width="8.125" style="22" customWidth="1"/>
    <col min="3590" max="3590" width="10.625" style="22" customWidth="1"/>
    <col min="3591" max="3591" width="8.125" style="22" customWidth="1"/>
    <col min="3592" max="3595" width="18.625" style="22" customWidth="1"/>
    <col min="3596" max="3840" width="10.625" style="22"/>
    <col min="3841" max="3841" width="18.625" style="22" customWidth="1"/>
    <col min="3842" max="3842" width="10.625" style="22" customWidth="1"/>
    <col min="3843" max="3843" width="8.125" style="22" customWidth="1"/>
    <col min="3844" max="3844" width="10.625" style="22" customWidth="1"/>
    <col min="3845" max="3845" width="8.125" style="22" customWidth="1"/>
    <col min="3846" max="3846" width="10.625" style="22" customWidth="1"/>
    <col min="3847" max="3847" width="8.125" style="22" customWidth="1"/>
    <col min="3848" max="3851" width="18.625" style="22" customWidth="1"/>
    <col min="3852" max="4096" width="10.625" style="22"/>
    <col min="4097" max="4097" width="18.625" style="22" customWidth="1"/>
    <col min="4098" max="4098" width="10.625" style="22" customWidth="1"/>
    <col min="4099" max="4099" width="8.125" style="22" customWidth="1"/>
    <col min="4100" max="4100" width="10.625" style="22" customWidth="1"/>
    <col min="4101" max="4101" width="8.125" style="22" customWidth="1"/>
    <col min="4102" max="4102" width="10.625" style="22" customWidth="1"/>
    <col min="4103" max="4103" width="8.125" style="22" customWidth="1"/>
    <col min="4104" max="4107" width="18.625" style="22" customWidth="1"/>
    <col min="4108" max="4352" width="10.625" style="22"/>
    <col min="4353" max="4353" width="18.625" style="22" customWidth="1"/>
    <col min="4354" max="4354" width="10.625" style="22" customWidth="1"/>
    <col min="4355" max="4355" width="8.125" style="22" customWidth="1"/>
    <col min="4356" max="4356" width="10.625" style="22" customWidth="1"/>
    <col min="4357" max="4357" width="8.125" style="22" customWidth="1"/>
    <col min="4358" max="4358" width="10.625" style="22" customWidth="1"/>
    <col min="4359" max="4359" width="8.125" style="22" customWidth="1"/>
    <col min="4360" max="4363" width="18.625" style="22" customWidth="1"/>
    <col min="4364" max="4608" width="10.625" style="22"/>
    <col min="4609" max="4609" width="18.625" style="22" customWidth="1"/>
    <col min="4610" max="4610" width="10.625" style="22" customWidth="1"/>
    <col min="4611" max="4611" width="8.125" style="22" customWidth="1"/>
    <col min="4612" max="4612" width="10.625" style="22" customWidth="1"/>
    <col min="4613" max="4613" width="8.125" style="22" customWidth="1"/>
    <col min="4614" max="4614" width="10.625" style="22" customWidth="1"/>
    <col min="4615" max="4615" width="8.125" style="22" customWidth="1"/>
    <col min="4616" max="4619" width="18.625" style="22" customWidth="1"/>
    <col min="4620" max="4864" width="10.625" style="22"/>
    <col min="4865" max="4865" width="18.625" style="22" customWidth="1"/>
    <col min="4866" max="4866" width="10.625" style="22" customWidth="1"/>
    <col min="4867" max="4867" width="8.125" style="22" customWidth="1"/>
    <col min="4868" max="4868" width="10.625" style="22" customWidth="1"/>
    <col min="4869" max="4869" width="8.125" style="22" customWidth="1"/>
    <col min="4870" max="4870" width="10.625" style="22" customWidth="1"/>
    <col min="4871" max="4871" width="8.125" style="22" customWidth="1"/>
    <col min="4872" max="4875" width="18.625" style="22" customWidth="1"/>
    <col min="4876" max="5120" width="10.625" style="22"/>
    <col min="5121" max="5121" width="18.625" style="22" customWidth="1"/>
    <col min="5122" max="5122" width="10.625" style="22" customWidth="1"/>
    <col min="5123" max="5123" width="8.125" style="22" customWidth="1"/>
    <col min="5124" max="5124" width="10.625" style="22" customWidth="1"/>
    <col min="5125" max="5125" width="8.125" style="22" customWidth="1"/>
    <col min="5126" max="5126" width="10.625" style="22" customWidth="1"/>
    <col min="5127" max="5127" width="8.125" style="22" customWidth="1"/>
    <col min="5128" max="5131" width="18.625" style="22" customWidth="1"/>
    <col min="5132" max="5376" width="10.625" style="22"/>
    <col min="5377" max="5377" width="18.625" style="22" customWidth="1"/>
    <col min="5378" max="5378" width="10.625" style="22" customWidth="1"/>
    <col min="5379" max="5379" width="8.125" style="22" customWidth="1"/>
    <col min="5380" max="5380" width="10.625" style="22" customWidth="1"/>
    <col min="5381" max="5381" width="8.125" style="22" customWidth="1"/>
    <col min="5382" max="5382" width="10.625" style="22" customWidth="1"/>
    <col min="5383" max="5383" width="8.125" style="22" customWidth="1"/>
    <col min="5384" max="5387" width="18.625" style="22" customWidth="1"/>
    <col min="5388" max="5632" width="10.625" style="22"/>
    <col min="5633" max="5633" width="18.625" style="22" customWidth="1"/>
    <col min="5634" max="5634" width="10.625" style="22" customWidth="1"/>
    <col min="5635" max="5635" width="8.125" style="22" customWidth="1"/>
    <col min="5636" max="5636" width="10.625" style="22" customWidth="1"/>
    <col min="5637" max="5637" width="8.125" style="22" customWidth="1"/>
    <col min="5638" max="5638" width="10.625" style="22" customWidth="1"/>
    <col min="5639" max="5639" width="8.125" style="22" customWidth="1"/>
    <col min="5640" max="5643" width="18.625" style="22" customWidth="1"/>
    <col min="5644" max="5888" width="10.625" style="22"/>
    <col min="5889" max="5889" width="18.625" style="22" customWidth="1"/>
    <col min="5890" max="5890" width="10.625" style="22" customWidth="1"/>
    <col min="5891" max="5891" width="8.125" style="22" customWidth="1"/>
    <col min="5892" max="5892" width="10.625" style="22" customWidth="1"/>
    <col min="5893" max="5893" width="8.125" style="22" customWidth="1"/>
    <col min="5894" max="5894" width="10.625" style="22" customWidth="1"/>
    <col min="5895" max="5895" width="8.125" style="22" customWidth="1"/>
    <col min="5896" max="5899" width="18.625" style="22" customWidth="1"/>
    <col min="5900" max="6144" width="10.625" style="22"/>
    <col min="6145" max="6145" width="18.625" style="22" customWidth="1"/>
    <col min="6146" max="6146" width="10.625" style="22" customWidth="1"/>
    <col min="6147" max="6147" width="8.125" style="22" customWidth="1"/>
    <col min="6148" max="6148" width="10.625" style="22" customWidth="1"/>
    <col min="6149" max="6149" width="8.125" style="22" customWidth="1"/>
    <col min="6150" max="6150" width="10.625" style="22" customWidth="1"/>
    <col min="6151" max="6151" width="8.125" style="22" customWidth="1"/>
    <col min="6152" max="6155" width="18.625" style="22" customWidth="1"/>
    <col min="6156" max="6400" width="10.625" style="22"/>
    <col min="6401" max="6401" width="18.625" style="22" customWidth="1"/>
    <col min="6402" max="6402" width="10.625" style="22" customWidth="1"/>
    <col min="6403" max="6403" width="8.125" style="22" customWidth="1"/>
    <col min="6404" max="6404" width="10.625" style="22" customWidth="1"/>
    <col min="6405" max="6405" width="8.125" style="22" customWidth="1"/>
    <col min="6406" max="6406" width="10.625" style="22" customWidth="1"/>
    <col min="6407" max="6407" width="8.125" style="22" customWidth="1"/>
    <col min="6408" max="6411" width="18.625" style="22" customWidth="1"/>
    <col min="6412" max="6656" width="10.625" style="22"/>
    <col min="6657" max="6657" width="18.625" style="22" customWidth="1"/>
    <col min="6658" max="6658" width="10.625" style="22" customWidth="1"/>
    <col min="6659" max="6659" width="8.125" style="22" customWidth="1"/>
    <col min="6660" max="6660" width="10.625" style="22" customWidth="1"/>
    <col min="6661" max="6661" width="8.125" style="22" customWidth="1"/>
    <col min="6662" max="6662" width="10.625" style="22" customWidth="1"/>
    <col min="6663" max="6663" width="8.125" style="22" customWidth="1"/>
    <col min="6664" max="6667" width="18.625" style="22" customWidth="1"/>
    <col min="6668" max="6912" width="10.625" style="22"/>
    <col min="6913" max="6913" width="18.625" style="22" customWidth="1"/>
    <col min="6914" max="6914" width="10.625" style="22" customWidth="1"/>
    <col min="6915" max="6915" width="8.125" style="22" customWidth="1"/>
    <col min="6916" max="6916" width="10.625" style="22" customWidth="1"/>
    <col min="6917" max="6917" width="8.125" style="22" customWidth="1"/>
    <col min="6918" max="6918" width="10.625" style="22" customWidth="1"/>
    <col min="6919" max="6919" width="8.125" style="22" customWidth="1"/>
    <col min="6920" max="6923" width="18.625" style="22" customWidth="1"/>
    <col min="6924" max="7168" width="10.625" style="22"/>
    <col min="7169" max="7169" width="18.625" style="22" customWidth="1"/>
    <col min="7170" max="7170" width="10.625" style="22" customWidth="1"/>
    <col min="7171" max="7171" width="8.125" style="22" customWidth="1"/>
    <col min="7172" max="7172" width="10.625" style="22" customWidth="1"/>
    <col min="7173" max="7173" width="8.125" style="22" customWidth="1"/>
    <col min="7174" max="7174" width="10.625" style="22" customWidth="1"/>
    <col min="7175" max="7175" width="8.125" style="22" customWidth="1"/>
    <col min="7176" max="7179" width="18.625" style="22" customWidth="1"/>
    <col min="7180" max="7424" width="10.625" style="22"/>
    <col min="7425" max="7425" width="18.625" style="22" customWidth="1"/>
    <col min="7426" max="7426" width="10.625" style="22" customWidth="1"/>
    <col min="7427" max="7427" width="8.125" style="22" customWidth="1"/>
    <col min="7428" max="7428" width="10.625" style="22" customWidth="1"/>
    <col min="7429" max="7429" width="8.125" style="22" customWidth="1"/>
    <col min="7430" max="7430" width="10.625" style="22" customWidth="1"/>
    <col min="7431" max="7431" width="8.125" style="22" customWidth="1"/>
    <col min="7432" max="7435" width="18.625" style="22" customWidth="1"/>
    <col min="7436" max="7680" width="10.625" style="22"/>
    <col min="7681" max="7681" width="18.625" style="22" customWidth="1"/>
    <col min="7682" max="7682" width="10.625" style="22" customWidth="1"/>
    <col min="7683" max="7683" width="8.125" style="22" customWidth="1"/>
    <col min="7684" max="7684" width="10.625" style="22" customWidth="1"/>
    <col min="7685" max="7685" width="8.125" style="22" customWidth="1"/>
    <col min="7686" max="7686" width="10.625" style="22" customWidth="1"/>
    <col min="7687" max="7687" width="8.125" style="22" customWidth="1"/>
    <col min="7688" max="7691" width="18.625" style="22" customWidth="1"/>
    <col min="7692" max="7936" width="10.625" style="22"/>
    <col min="7937" max="7937" width="18.625" style="22" customWidth="1"/>
    <col min="7938" max="7938" width="10.625" style="22" customWidth="1"/>
    <col min="7939" max="7939" width="8.125" style="22" customWidth="1"/>
    <col min="7940" max="7940" width="10.625" style="22" customWidth="1"/>
    <col min="7941" max="7941" width="8.125" style="22" customWidth="1"/>
    <col min="7942" max="7942" width="10.625" style="22" customWidth="1"/>
    <col min="7943" max="7943" width="8.125" style="22" customWidth="1"/>
    <col min="7944" max="7947" width="18.625" style="22" customWidth="1"/>
    <col min="7948" max="8192" width="10.625" style="22"/>
    <col min="8193" max="8193" width="18.625" style="22" customWidth="1"/>
    <col min="8194" max="8194" width="10.625" style="22" customWidth="1"/>
    <col min="8195" max="8195" width="8.125" style="22" customWidth="1"/>
    <col min="8196" max="8196" width="10.625" style="22" customWidth="1"/>
    <col min="8197" max="8197" width="8.125" style="22" customWidth="1"/>
    <col min="8198" max="8198" width="10.625" style="22" customWidth="1"/>
    <col min="8199" max="8199" width="8.125" style="22" customWidth="1"/>
    <col min="8200" max="8203" width="18.625" style="22" customWidth="1"/>
    <col min="8204" max="8448" width="10.625" style="22"/>
    <col min="8449" max="8449" width="18.625" style="22" customWidth="1"/>
    <col min="8450" max="8450" width="10.625" style="22" customWidth="1"/>
    <col min="8451" max="8451" width="8.125" style="22" customWidth="1"/>
    <col min="8452" max="8452" width="10.625" style="22" customWidth="1"/>
    <col min="8453" max="8453" width="8.125" style="22" customWidth="1"/>
    <col min="8454" max="8454" width="10.625" style="22" customWidth="1"/>
    <col min="8455" max="8455" width="8.125" style="22" customWidth="1"/>
    <col min="8456" max="8459" width="18.625" style="22" customWidth="1"/>
    <col min="8460" max="8704" width="10.625" style="22"/>
    <col min="8705" max="8705" width="18.625" style="22" customWidth="1"/>
    <col min="8706" max="8706" width="10.625" style="22" customWidth="1"/>
    <col min="8707" max="8707" width="8.125" style="22" customWidth="1"/>
    <col min="8708" max="8708" width="10.625" style="22" customWidth="1"/>
    <col min="8709" max="8709" width="8.125" style="22" customWidth="1"/>
    <col min="8710" max="8710" width="10.625" style="22" customWidth="1"/>
    <col min="8711" max="8711" width="8.125" style="22" customWidth="1"/>
    <col min="8712" max="8715" width="18.625" style="22" customWidth="1"/>
    <col min="8716" max="8960" width="10.625" style="22"/>
    <col min="8961" max="8961" width="18.625" style="22" customWidth="1"/>
    <col min="8962" max="8962" width="10.625" style="22" customWidth="1"/>
    <col min="8963" max="8963" width="8.125" style="22" customWidth="1"/>
    <col min="8964" max="8964" width="10.625" style="22" customWidth="1"/>
    <col min="8965" max="8965" width="8.125" style="22" customWidth="1"/>
    <col min="8966" max="8966" width="10.625" style="22" customWidth="1"/>
    <col min="8967" max="8967" width="8.125" style="22" customWidth="1"/>
    <col min="8968" max="8971" width="18.625" style="22" customWidth="1"/>
    <col min="8972" max="9216" width="10.625" style="22"/>
    <col min="9217" max="9217" width="18.625" style="22" customWidth="1"/>
    <col min="9218" max="9218" width="10.625" style="22" customWidth="1"/>
    <col min="9219" max="9219" width="8.125" style="22" customWidth="1"/>
    <col min="9220" max="9220" width="10.625" style="22" customWidth="1"/>
    <col min="9221" max="9221" width="8.125" style="22" customWidth="1"/>
    <col min="9222" max="9222" width="10.625" style="22" customWidth="1"/>
    <col min="9223" max="9223" width="8.125" style="22" customWidth="1"/>
    <col min="9224" max="9227" width="18.625" style="22" customWidth="1"/>
    <col min="9228" max="9472" width="10.625" style="22"/>
    <col min="9473" max="9473" width="18.625" style="22" customWidth="1"/>
    <col min="9474" max="9474" width="10.625" style="22" customWidth="1"/>
    <col min="9475" max="9475" width="8.125" style="22" customWidth="1"/>
    <col min="9476" max="9476" width="10.625" style="22" customWidth="1"/>
    <col min="9477" max="9477" width="8.125" style="22" customWidth="1"/>
    <col min="9478" max="9478" width="10.625" style="22" customWidth="1"/>
    <col min="9479" max="9479" width="8.125" style="22" customWidth="1"/>
    <col min="9480" max="9483" width="18.625" style="22" customWidth="1"/>
    <col min="9484" max="9728" width="10.625" style="22"/>
    <col min="9729" max="9729" width="18.625" style="22" customWidth="1"/>
    <col min="9730" max="9730" width="10.625" style="22" customWidth="1"/>
    <col min="9731" max="9731" width="8.125" style="22" customWidth="1"/>
    <col min="9732" max="9732" width="10.625" style="22" customWidth="1"/>
    <col min="9733" max="9733" width="8.125" style="22" customWidth="1"/>
    <col min="9734" max="9734" width="10.625" style="22" customWidth="1"/>
    <col min="9735" max="9735" width="8.125" style="22" customWidth="1"/>
    <col min="9736" max="9739" width="18.625" style="22" customWidth="1"/>
    <col min="9740" max="9984" width="10.625" style="22"/>
    <col min="9985" max="9985" width="18.625" style="22" customWidth="1"/>
    <col min="9986" max="9986" width="10.625" style="22" customWidth="1"/>
    <col min="9987" max="9987" width="8.125" style="22" customWidth="1"/>
    <col min="9988" max="9988" width="10.625" style="22" customWidth="1"/>
    <col min="9989" max="9989" width="8.125" style="22" customWidth="1"/>
    <col min="9990" max="9990" width="10.625" style="22" customWidth="1"/>
    <col min="9991" max="9991" width="8.125" style="22" customWidth="1"/>
    <col min="9992" max="9995" width="18.625" style="22" customWidth="1"/>
    <col min="9996" max="10240" width="10.625" style="22"/>
    <col min="10241" max="10241" width="18.625" style="22" customWidth="1"/>
    <col min="10242" max="10242" width="10.625" style="22" customWidth="1"/>
    <col min="10243" max="10243" width="8.125" style="22" customWidth="1"/>
    <col min="10244" max="10244" width="10.625" style="22" customWidth="1"/>
    <col min="10245" max="10245" width="8.125" style="22" customWidth="1"/>
    <col min="10246" max="10246" width="10.625" style="22" customWidth="1"/>
    <col min="10247" max="10247" width="8.125" style="22" customWidth="1"/>
    <col min="10248" max="10251" width="18.625" style="22" customWidth="1"/>
    <col min="10252" max="10496" width="10.625" style="22"/>
    <col min="10497" max="10497" width="18.625" style="22" customWidth="1"/>
    <col min="10498" max="10498" width="10.625" style="22" customWidth="1"/>
    <col min="10499" max="10499" width="8.125" style="22" customWidth="1"/>
    <col min="10500" max="10500" width="10.625" style="22" customWidth="1"/>
    <col min="10501" max="10501" width="8.125" style="22" customWidth="1"/>
    <col min="10502" max="10502" width="10.625" style="22" customWidth="1"/>
    <col min="10503" max="10503" width="8.125" style="22" customWidth="1"/>
    <col min="10504" max="10507" width="18.625" style="22" customWidth="1"/>
    <col min="10508" max="10752" width="10.625" style="22"/>
    <col min="10753" max="10753" width="18.625" style="22" customWidth="1"/>
    <col min="10754" max="10754" width="10.625" style="22" customWidth="1"/>
    <col min="10755" max="10755" width="8.125" style="22" customWidth="1"/>
    <col min="10756" max="10756" width="10.625" style="22" customWidth="1"/>
    <col min="10757" max="10757" width="8.125" style="22" customWidth="1"/>
    <col min="10758" max="10758" width="10.625" style="22" customWidth="1"/>
    <col min="10759" max="10759" width="8.125" style="22" customWidth="1"/>
    <col min="10760" max="10763" width="18.625" style="22" customWidth="1"/>
    <col min="10764" max="11008" width="10.625" style="22"/>
    <col min="11009" max="11009" width="18.625" style="22" customWidth="1"/>
    <col min="11010" max="11010" width="10.625" style="22" customWidth="1"/>
    <col min="11011" max="11011" width="8.125" style="22" customWidth="1"/>
    <col min="11012" max="11012" width="10.625" style="22" customWidth="1"/>
    <col min="11013" max="11013" width="8.125" style="22" customWidth="1"/>
    <col min="11014" max="11014" width="10.625" style="22" customWidth="1"/>
    <col min="11015" max="11015" width="8.125" style="22" customWidth="1"/>
    <col min="11016" max="11019" width="18.625" style="22" customWidth="1"/>
    <col min="11020" max="11264" width="10.625" style="22"/>
    <col min="11265" max="11265" width="18.625" style="22" customWidth="1"/>
    <col min="11266" max="11266" width="10.625" style="22" customWidth="1"/>
    <col min="11267" max="11267" width="8.125" style="22" customWidth="1"/>
    <col min="11268" max="11268" width="10.625" style="22" customWidth="1"/>
    <col min="11269" max="11269" width="8.125" style="22" customWidth="1"/>
    <col min="11270" max="11270" width="10.625" style="22" customWidth="1"/>
    <col min="11271" max="11271" width="8.125" style="22" customWidth="1"/>
    <col min="11272" max="11275" width="18.625" style="22" customWidth="1"/>
    <col min="11276" max="11520" width="10.625" style="22"/>
    <col min="11521" max="11521" width="18.625" style="22" customWidth="1"/>
    <col min="11522" max="11522" width="10.625" style="22" customWidth="1"/>
    <col min="11523" max="11523" width="8.125" style="22" customWidth="1"/>
    <col min="11524" max="11524" width="10.625" style="22" customWidth="1"/>
    <col min="11525" max="11525" width="8.125" style="22" customWidth="1"/>
    <col min="11526" max="11526" width="10.625" style="22" customWidth="1"/>
    <col min="11527" max="11527" width="8.125" style="22" customWidth="1"/>
    <col min="11528" max="11531" width="18.625" style="22" customWidth="1"/>
    <col min="11532" max="11776" width="10.625" style="22"/>
    <col min="11777" max="11777" width="18.625" style="22" customWidth="1"/>
    <col min="11778" max="11778" width="10.625" style="22" customWidth="1"/>
    <col min="11779" max="11779" width="8.125" style="22" customWidth="1"/>
    <col min="11780" max="11780" width="10.625" style="22" customWidth="1"/>
    <col min="11781" max="11781" width="8.125" style="22" customWidth="1"/>
    <col min="11782" max="11782" width="10.625" style="22" customWidth="1"/>
    <col min="11783" max="11783" width="8.125" style="22" customWidth="1"/>
    <col min="11784" max="11787" width="18.625" style="22" customWidth="1"/>
    <col min="11788" max="12032" width="10.625" style="22"/>
    <col min="12033" max="12033" width="18.625" style="22" customWidth="1"/>
    <col min="12034" max="12034" width="10.625" style="22" customWidth="1"/>
    <col min="12035" max="12035" width="8.125" style="22" customWidth="1"/>
    <col min="12036" max="12036" width="10.625" style="22" customWidth="1"/>
    <col min="12037" max="12037" width="8.125" style="22" customWidth="1"/>
    <col min="12038" max="12038" width="10.625" style="22" customWidth="1"/>
    <col min="12039" max="12039" width="8.125" style="22" customWidth="1"/>
    <col min="12040" max="12043" width="18.625" style="22" customWidth="1"/>
    <col min="12044" max="12288" width="10.625" style="22"/>
    <col min="12289" max="12289" width="18.625" style="22" customWidth="1"/>
    <col min="12290" max="12290" width="10.625" style="22" customWidth="1"/>
    <col min="12291" max="12291" width="8.125" style="22" customWidth="1"/>
    <col min="12292" max="12292" width="10.625" style="22" customWidth="1"/>
    <col min="12293" max="12293" width="8.125" style="22" customWidth="1"/>
    <col min="12294" max="12294" width="10.625" style="22" customWidth="1"/>
    <col min="12295" max="12295" width="8.125" style="22" customWidth="1"/>
    <col min="12296" max="12299" width="18.625" style="22" customWidth="1"/>
    <col min="12300" max="12544" width="10.625" style="22"/>
    <col min="12545" max="12545" width="18.625" style="22" customWidth="1"/>
    <col min="12546" max="12546" width="10.625" style="22" customWidth="1"/>
    <col min="12547" max="12547" width="8.125" style="22" customWidth="1"/>
    <col min="12548" max="12548" width="10.625" style="22" customWidth="1"/>
    <col min="12549" max="12549" width="8.125" style="22" customWidth="1"/>
    <col min="12550" max="12550" width="10.625" style="22" customWidth="1"/>
    <col min="12551" max="12551" width="8.125" style="22" customWidth="1"/>
    <col min="12552" max="12555" width="18.625" style="22" customWidth="1"/>
    <col min="12556" max="12800" width="10.625" style="22"/>
    <col min="12801" max="12801" width="18.625" style="22" customWidth="1"/>
    <col min="12802" max="12802" width="10.625" style="22" customWidth="1"/>
    <col min="12803" max="12803" width="8.125" style="22" customWidth="1"/>
    <col min="12804" max="12804" width="10.625" style="22" customWidth="1"/>
    <col min="12805" max="12805" width="8.125" style="22" customWidth="1"/>
    <col min="12806" max="12806" width="10.625" style="22" customWidth="1"/>
    <col min="12807" max="12807" width="8.125" style="22" customWidth="1"/>
    <col min="12808" max="12811" width="18.625" style="22" customWidth="1"/>
    <col min="12812" max="13056" width="10.625" style="22"/>
    <col min="13057" max="13057" width="18.625" style="22" customWidth="1"/>
    <col min="13058" max="13058" width="10.625" style="22" customWidth="1"/>
    <col min="13059" max="13059" width="8.125" style="22" customWidth="1"/>
    <col min="13060" max="13060" width="10.625" style="22" customWidth="1"/>
    <col min="13061" max="13061" width="8.125" style="22" customWidth="1"/>
    <col min="13062" max="13062" width="10.625" style="22" customWidth="1"/>
    <col min="13063" max="13063" width="8.125" style="22" customWidth="1"/>
    <col min="13064" max="13067" width="18.625" style="22" customWidth="1"/>
    <col min="13068" max="13312" width="10.625" style="22"/>
    <col min="13313" max="13313" width="18.625" style="22" customWidth="1"/>
    <col min="13314" max="13314" width="10.625" style="22" customWidth="1"/>
    <col min="13315" max="13315" width="8.125" style="22" customWidth="1"/>
    <col min="13316" max="13316" width="10.625" style="22" customWidth="1"/>
    <col min="13317" max="13317" width="8.125" style="22" customWidth="1"/>
    <col min="13318" max="13318" width="10.625" style="22" customWidth="1"/>
    <col min="13319" max="13319" width="8.125" style="22" customWidth="1"/>
    <col min="13320" max="13323" width="18.625" style="22" customWidth="1"/>
    <col min="13324" max="13568" width="10.625" style="22"/>
    <col min="13569" max="13569" width="18.625" style="22" customWidth="1"/>
    <col min="13570" max="13570" width="10.625" style="22" customWidth="1"/>
    <col min="13571" max="13571" width="8.125" style="22" customWidth="1"/>
    <col min="13572" max="13572" width="10.625" style="22" customWidth="1"/>
    <col min="13573" max="13573" width="8.125" style="22" customWidth="1"/>
    <col min="13574" max="13574" width="10.625" style="22" customWidth="1"/>
    <col min="13575" max="13575" width="8.125" style="22" customWidth="1"/>
    <col min="13576" max="13579" width="18.625" style="22" customWidth="1"/>
    <col min="13580" max="13824" width="10.625" style="22"/>
    <col min="13825" max="13825" width="18.625" style="22" customWidth="1"/>
    <col min="13826" max="13826" width="10.625" style="22" customWidth="1"/>
    <col min="13827" max="13827" width="8.125" style="22" customWidth="1"/>
    <col min="13828" max="13828" width="10.625" style="22" customWidth="1"/>
    <col min="13829" max="13829" width="8.125" style="22" customWidth="1"/>
    <col min="13830" max="13830" width="10.625" style="22" customWidth="1"/>
    <col min="13831" max="13831" width="8.125" style="22" customWidth="1"/>
    <col min="13832" max="13835" width="18.625" style="22" customWidth="1"/>
    <col min="13836" max="14080" width="10.625" style="22"/>
    <col min="14081" max="14081" width="18.625" style="22" customWidth="1"/>
    <col min="14082" max="14082" width="10.625" style="22" customWidth="1"/>
    <col min="14083" max="14083" width="8.125" style="22" customWidth="1"/>
    <col min="14084" max="14084" width="10.625" style="22" customWidth="1"/>
    <col min="14085" max="14085" width="8.125" style="22" customWidth="1"/>
    <col min="14086" max="14086" width="10.625" style="22" customWidth="1"/>
    <col min="14087" max="14087" width="8.125" style="22" customWidth="1"/>
    <col min="14088" max="14091" width="18.625" style="22" customWidth="1"/>
    <col min="14092" max="14336" width="10.625" style="22"/>
    <col min="14337" max="14337" width="18.625" style="22" customWidth="1"/>
    <col min="14338" max="14338" width="10.625" style="22" customWidth="1"/>
    <col min="14339" max="14339" width="8.125" style="22" customWidth="1"/>
    <col min="14340" max="14340" width="10.625" style="22" customWidth="1"/>
    <col min="14341" max="14341" width="8.125" style="22" customWidth="1"/>
    <col min="14342" max="14342" width="10.625" style="22" customWidth="1"/>
    <col min="14343" max="14343" width="8.125" style="22" customWidth="1"/>
    <col min="14344" max="14347" width="18.625" style="22" customWidth="1"/>
    <col min="14348" max="14592" width="10.625" style="22"/>
    <col min="14593" max="14593" width="18.625" style="22" customWidth="1"/>
    <col min="14594" max="14594" width="10.625" style="22" customWidth="1"/>
    <col min="14595" max="14595" width="8.125" style="22" customWidth="1"/>
    <col min="14596" max="14596" width="10.625" style="22" customWidth="1"/>
    <col min="14597" max="14597" width="8.125" style="22" customWidth="1"/>
    <col min="14598" max="14598" width="10.625" style="22" customWidth="1"/>
    <col min="14599" max="14599" width="8.125" style="22" customWidth="1"/>
    <col min="14600" max="14603" width="18.625" style="22" customWidth="1"/>
    <col min="14604" max="14848" width="10.625" style="22"/>
    <col min="14849" max="14849" width="18.625" style="22" customWidth="1"/>
    <col min="14850" max="14850" width="10.625" style="22" customWidth="1"/>
    <col min="14851" max="14851" width="8.125" style="22" customWidth="1"/>
    <col min="14852" max="14852" width="10.625" style="22" customWidth="1"/>
    <col min="14853" max="14853" width="8.125" style="22" customWidth="1"/>
    <col min="14854" max="14854" width="10.625" style="22" customWidth="1"/>
    <col min="14855" max="14855" width="8.125" style="22" customWidth="1"/>
    <col min="14856" max="14859" width="18.625" style="22" customWidth="1"/>
    <col min="14860" max="15104" width="10.625" style="22"/>
    <col min="15105" max="15105" width="18.625" style="22" customWidth="1"/>
    <col min="15106" max="15106" width="10.625" style="22" customWidth="1"/>
    <col min="15107" max="15107" width="8.125" style="22" customWidth="1"/>
    <col min="15108" max="15108" width="10.625" style="22" customWidth="1"/>
    <col min="15109" max="15109" width="8.125" style="22" customWidth="1"/>
    <col min="15110" max="15110" width="10.625" style="22" customWidth="1"/>
    <col min="15111" max="15111" width="8.125" style="22" customWidth="1"/>
    <col min="15112" max="15115" width="18.625" style="22" customWidth="1"/>
    <col min="15116" max="15360" width="10.625" style="22"/>
    <col min="15361" max="15361" width="18.625" style="22" customWidth="1"/>
    <col min="15362" max="15362" width="10.625" style="22" customWidth="1"/>
    <col min="15363" max="15363" width="8.125" style="22" customWidth="1"/>
    <col min="15364" max="15364" width="10.625" style="22" customWidth="1"/>
    <col min="15365" max="15365" width="8.125" style="22" customWidth="1"/>
    <col min="15366" max="15366" width="10.625" style="22" customWidth="1"/>
    <col min="15367" max="15367" width="8.125" style="22" customWidth="1"/>
    <col min="15368" max="15371" width="18.625" style="22" customWidth="1"/>
    <col min="15372" max="15616" width="10.625" style="22"/>
    <col min="15617" max="15617" width="18.625" style="22" customWidth="1"/>
    <col min="15618" max="15618" width="10.625" style="22" customWidth="1"/>
    <col min="15619" max="15619" width="8.125" style="22" customWidth="1"/>
    <col min="15620" max="15620" width="10.625" style="22" customWidth="1"/>
    <col min="15621" max="15621" width="8.125" style="22" customWidth="1"/>
    <col min="15622" max="15622" width="10.625" style="22" customWidth="1"/>
    <col min="15623" max="15623" width="8.125" style="22" customWidth="1"/>
    <col min="15624" max="15627" width="18.625" style="22" customWidth="1"/>
    <col min="15628" max="15872" width="10.625" style="22"/>
    <col min="15873" max="15873" width="18.625" style="22" customWidth="1"/>
    <col min="15874" max="15874" width="10.625" style="22" customWidth="1"/>
    <col min="15875" max="15875" width="8.125" style="22" customWidth="1"/>
    <col min="15876" max="15876" width="10.625" style="22" customWidth="1"/>
    <col min="15877" max="15877" width="8.125" style="22" customWidth="1"/>
    <col min="15878" max="15878" width="10.625" style="22" customWidth="1"/>
    <col min="15879" max="15879" width="8.125" style="22" customWidth="1"/>
    <col min="15880" max="15883" width="18.625" style="22" customWidth="1"/>
    <col min="15884" max="16128" width="10.625" style="22"/>
    <col min="16129" max="16129" width="18.625" style="22" customWidth="1"/>
    <col min="16130" max="16130" width="10.625" style="22" customWidth="1"/>
    <col min="16131" max="16131" width="8.125" style="22" customWidth="1"/>
    <col min="16132" max="16132" width="10.625" style="22" customWidth="1"/>
    <col min="16133" max="16133" width="8.125" style="22" customWidth="1"/>
    <col min="16134" max="16134" width="10.625" style="22" customWidth="1"/>
    <col min="16135" max="16135" width="8.125" style="22" customWidth="1"/>
    <col min="16136" max="16139" width="18.625" style="22" customWidth="1"/>
    <col min="16140" max="16384" width="10.625" style="22"/>
  </cols>
  <sheetData>
    <row r="1" spans="1:20" s="54" customFormat="1" ht="18" customHeight="1" x14ac:dyDescent="0.25">
      <c r="A1" s="35" t="s">
        <v>399</v>
      </c>
      <c r="B1" s="53"/>
      <c r="C1" s="53"/>
      <c r="D1" s="53"/>
      <c r="E1" s="53"/>
      <c r="F1" s="53"/>
      <c r="K1" s="15" t="s">
        <v>0</v>
      </c>
    </row>
    <row r="2" spans="1:20" s="552" customFormat="1" ht="24.95" customHeight="1" x14ac:dyDescent="0.25">
      <c r="A2" s="718" t="s">
        <v>622</v>
      </c>
      <c r="B2" s="718"/>
      <c r="C2" s="718"/>
      <c r="D2" s="718"/>
      <c r="E2" s="718"/>
      <c r="F2" s="718"/>
      <c r="G2" s="718"/>
      <c r="H2" s="693" t="s">
        <v>92</v>
      </c>
      <c r="I2" s="693"/>
      <c r="J2" s="693"/>
      <c r="K2" s="693"/>
      <c r="L2" s="663"/>
      <c r="M2" s="663"/>
      <c r="N2" s="663"/>
      <c r="O2" s="663"/>
      <c r="P2" s="663"/>
      <c r="Q2" s="663"/>
      <c r="R2" s="663"/>
      <c r="S2" s="663"/>
      <c r="T2" s="663"/>
    </row>
    <row r="3" spans="1:20" ht="15" customHeight="1" thickBot="1" x14ac:dyDescent="0.3">
      <c r="A3" s="55"/>
      <c r="B3" s="56"/>
      <c r="C3" s="56"/>
      <c r="D3" s="56"/>
      <c r="E3" s="56"/>
      <c r="F3" s="719"/>
      <c r="G3" s="719"/>
      <c r="K3" s="297"/>
    </row>
    <row r="4" spans="1:20" ht="20.100000000000001" customHeight="1" x14ac:dyDescent="0.25">
      <c r="A4" s="679" t="s">
        <v>720</v>
      </c>
      <c r="B4" s="694" t="s">
        <v>212</v>
      </c>
      <c r="C4" s="682"/>
      <c r="D4" s="682"/>
      <c r="E4" s="682"/>
      <c r="F4" s="682"/>
      <c r="G4" s="683"/>
      <c r="H4" s="706" t="s">
        <v>213</v>
      </c>
      <c r="I4" s="710" t="s">
        <v>214</v>
      </c>
      <c r="J4" s="710" t="s">
        <v>215</v>
      </c>
      <c r="K4" s="721" t="s">
        <v>376</v>
      </c>
    </row>
    <row r="5" spans="1:20" ht="20.100000000000001" customHeight="1" x14ac:dyDescent="0.25">
      <c r="A5" s="680"/>
      <c r="B5" s="166" t="s">
        <v>216</v>
      </c>
      <c r="C5" s="167"/>
      <c r="D5" s="142" t="s">
        <v>217</v>
      </c>
      <c r="E5" s="167"/>
      <c r="F5" s="142" t="s">
        <v>218</v>
      </c>
      <c r="G5" s="167"/>
      <c r="H5" s="709"/>
      <c r="I5" s="686"/>
      <c r="J5" s="686"/>
      <c r="K5" s="722"/>
    </row>
    <row r="6" spans="1:20" ht="35.25" customHeight="1" thickBot="1" x14ac:dyDescent="0.3">
      <c r="A6" s="714"/>
      <c r="B6" s="168" t="s">
        <v>93</v>
      </c>
      <c r="C6" s="59" t="s">
        <v>567</v>
      </c>
      <c r="D6" s="613" t="s">
        <v>94</v>
      </c>
      <c r="E6" s="59" t="s">
        <v>567</v>
      </c>
      <c r="F6" s="613" t="s">
        <v>95</v>
      </c>
      <c r="G6" s="59" t="s">
        <v>567</v>
      </c>
      <c r="H6" s="720"/>
      <c r="I6" s="687"/>
      <c r="J6" s="687"/>
      <c r="K6" s="723"/>
    </row>
    <row r="7" spans="1:20" ht="18.600000000000001" customHeight="1" x14ac:dyDescent="0.25">
      <c r="A7" s="145" t="s">
        <v>561</v>
      </c>
      <c r="B7" s="169">
        <v>401456</v>
      </c>
      <c r="C7" s="94" t="s">
        <v>804</v>
      </c>
      <c r="D7" s="95">
        <v>1359807</v>
      </c>
      <c r="E7" s="94" t="s">
        <v>382</v>
      </c>
      <c r="F7" s="95">
        <v>149898</v>
      </c>
      <c r="G7" s="94" t="s">
        <v>388</v>
      </c>
      <c r="H7" s="94">
        <v>11.023476125656067</v>
      </c>
      <c r="I7" s="94">
        <v>29.523013192313318</v>
      </c>
      <c r="J7" s="94">
        <v>40.546489317969389</v>
      </c>
      <c r="K7" s="94">
        <v>37.33858754134949</v>
      </c>
    </row>
    <row r="8" spans="1:20" ht="18.600000000000001" customHeight="1" x14ac:dyDescent="0.25">
      <c r="A8" s="145" t="s">
        <v>521</v>
      </c>
      <c r="B8" s="169">
        <v>394093</v>
      </c>
      <c r="C8" s="94" t="s">
        <v>377</v>
      </c>
      <c r="D8" s="95">
        <v>1387612</v>
      </c>
      <c r="E8" s="94" t="s">
        <v>383</v>
      </c>
      <c r="F8" s="95">
        <v>153263</v>
      </c>
      <c r="G8" s="94" t="s">
        <v>389</v>
      </c>
      <c r="H8" s="94">
        <v>11.045090414323312</v>
      </c>
      <c r="I8" s="94">
        <v>28.400806565524078</v>
      </c>
      <c r="J8" s="94">
        <v>39.445896979847397</v>
      </c>
      <c r="K8" s="94">
        <v>38.890058945477335</v>
      </c>
    </row>
    <row r="9" spans="1:20" ht="18.600000000000001" customHeight="1" x14ac:dyDescent="0.25">
      <c r="A9" s="145" t="s">
        <v>522</v>
      </c>
      <c r="B9" s="169">
        <v>386146</v>
      </c>
      <c r="C9" s="94" t="s">
        <v>378</v>
      </c>
      <c r="D9" s="95">
        <v>1414937</v>
      </c>
      <c r="E9" s="94" t="s">
        <v>384</v>
      </c>
      <c r="F9" s="95">
        <v>157603</v>
      </c>
      <c r="G9" s="94" t="s">
        <v>390</v>
      </c>
      <c r="H9" s="94">
        <v>11.138517121256989</v>
      </c>
      <c r="I9" s="94">
        <v>27.290685026965868</v>
      </c>
      <c r="J9" s="94">
        <v>38.429202148222849</v>
      </c>
      <c r="K9" s="94">
        <v>40.814355192077606</v>
      </c>
    </row>
    <row r="10" spans="1:20" ht="18.600000000000001" customHeight="1" x14ac:dyDescent="0.25">
      <c r="A10" s="170" t="s">
        <v>523</v>
      </c>
      <c r="B10" s="169">
        <v>375565</v>
      </c>
      <c r="C10" s="94" t="s">
        <v>379</v>
      </c>
      <c r="D10" s="95">
        <v>1441272</v>
      </c>
      <c r="E10" s="94" t="s">
        <v>385</v>
      </c>
      <c r="F10" s="95">
        <v>161945</v>
      </c>
      <c r="G10" s="94" t="s">
        <v>391</v>
      </c>
      <c r="H10" s="94">
        <v>11.236255196798384</v>
      </c>
      <c r="I10" s="94">
        <v>26.057884979379324</v>
      </c>
      <c r="J10" s="94">
        <v>37.294140176177706</v>
      </c>
      <c r="K10" s="94">
        <v>43.120365316256844</v>
      </c>
    </row>
    <row r="11" spans="1:20" ht="18.600000000000001" customHeight="1" x14ac:dyDescent="0.25">
      <c r="A11" s="170" t="s">
        <v>524</v>
      </c>
      <c r="B11" s="169">
        <v>363341</v>
      </c>
      <c r="C11" s="94" t="s">
        <v>380</v>
      </c>
      <c r="D11" s="95">
        <v>1473703</v>
      </c>
      <c r="E11" s="94" t="s">
        <v>386</v>
      </c>
      <c r="F11" s="95">
        <v>165016</v>
      </c>
      <c r="G11" s="94" t="s">
        <v>392</v>
      </c>
      <c r="H11" s="94">
        <v>11.197371519227415</v>
      </c>
      <c r="I11" s="94">
        <v>24.654967792017796</v>
      </c>
      <c r="J11" s="94">
        <v>35.85233931124521</v>
      </c>
      <c r="K11" s="94">
        <v>45.416289381049758</v>
      </c>
    </row>
    <row r="12" spans="1:20" ht="18.600000000000001" customHeight="1" x14ac:dyDescent="0.25">
      <c r="A12" s="171" t="s">
        <v>525</v>
      </c>
      <c r="B12" s="169">
        <v>350658</v>
      </c>
      <c r="C12" s="94" t="s">
        <v>381</v>
      </c>
      <c r="D12" s="95">
        <v>1494077</v>
      </c>
      <c r="E12" s="94" t="s">
        <v>387</v>
      </c>
      <c r="F12" s="95">
        <v>168570</v>
      </c>
      <c r="G12" s="94" t="s">
        <v>393</v>
      </c>
      <c r="H12" s="94">
        <v>11.282551033179681</v>
      </c>
      <c r="I12" s="94">
        <v>23.469874711945906</v>
      </c>
      <c r="J12" s="94">
        <v>34.752425745125585</v>
      </c>
      <c r="K12" s="94">
        <v>48.072480878804988</v>
      </c>
    </row>
    <row r="13" spans="1:20" ht="18.600000000000001" customHeight="1" x14ac:dyDescent="0.25">
      <c r="A13" s="170" t="s">
        <v>526</v>
      </c>
      <c r="B13" s="169">
        <v>340982</v>
      </c>
      <c r="C13" s="94">
        <v>16.8</v>
      </c>
      <c r="D13" s="95">
        <v>1514913</v>
      </c>
      <c r="E13" s="94">
        <v>74.62</v>
      </c>
      <c r="F13" s="95">
        <v>174266</v>
      </c>
      <c r="G13" s="94">
        <v>8.58</v>
      </c>
      <c r="H13" s="94">
        <v>11.503366860011104</v>
      </c>
      <c r="I13" s="94">
        <v>22.508355265285861</v>
      </c>
      <c r="J13" s="94">
        <v>34.011722125296963</v>
      </c>
      <c r="K13" s="94">
        <v>51.107096562281882</v>
      </c>
    </row>
    <row r="14" spans="1:20" s="177" customFormat="1" ht="18.600000000000001" customHeight="1" x14ac:dyDescent="0.25">
      <c r="A14" s="170" t="s">
        <v>527</v>
      </c>
      <c r="B14" s="169">
        <v>333658</v>
      </c>
      <c r="C14" s="94">
        <v>16.323593227669161</v>
      </c>
      <c r="D14" s="95">
        <v>1528505</v>
      </c>
      <c r="E14" s="94">
        <v>74.779246613174124</v>
      </c>
      <c r="F14" s="95">
        <v>181860</v>
      </c>
      <c r="G14" s="94">
        <v>8.8971601591567229</v>
      </c>
      <c r="H14" s="94">
        <v>11.89790023585137</v>
      </c>
      <c r="I14" s="94">
        <v>21.82904210323159</v>
      </c>
      <c r="J14" s="94">
        <v>33.72694233908296</v>
      </c>
      <c r="K14" s="94">
        <v>54.504912215502102</v>
      </c>
    </row>
    <row r="15" spans="1:20" s="177" customFormat="1" ht="18.600000000000001" customHeight="1" x14ac:dyDescent="0.25">
      <c r="A15" s="170" t="s">
        <v>528</v>
      </c>
      <c r="B15" s="172">
        <v>326256</v>
      </c>
      <c r="C15" s="94">
        <v>15.850534997337645</v>
      </c>
      <c r="D15" s="173">
        <v>1540482</v>
      </c>
      <c r="E15" s="94">
        <v>74.841424690331181</v>
      </c>
      <c r="F15" s="95">
        <v>191590</v>
      </c>
      <c r="G15" s="94">
        <v>9.3080403123311743</v>
      </c>
      <c r="H15" s="94">
        <v>12.437016466274841</v>
      </c>
      <c r="I15" s="94">
        <v>21.178825848013805</v>
      </c>
      <c r="J15" s="94">
        <v>33.615842314288649</v>
      </c>
      <c r="K15" s="94">
        <v>58.723824236182629</v>
      </c>
    </row>
    <row r="16" spans="1:20" s="177" customFormat="1" ht="18.600000000000001" customHeight="1" x14ac:dyDescent="0.25">
      <c r="A16" s="170" t="s">
        <v>268</v>
      </c>
      <c r="B16" s="172">
        <f>SUM(B17:B29)</f>
        <v>326854</v>
      </c>
      <c r="C16" s="94">
        <v>15.521754409292518</v>
      </c>
      <c r="D16" s="173">
        <f>SUM(D17:D29)</f>
        <v>1575296</v>
      </c>
      <c r="E16" s="94">
        <v>74.808194588228588</v>
      </c>
      <c r="F16" s="95">
        <f>SUM(F17:F29)</f>
        <v>203630</v>
      </c>
      <c r="G16" s="94">
        <v>9.6700510024788908</v>
      </c>
      <c r="H16" s="94">
        <f>F16/D16*100</f>
        <v>12.926459535223856</v>
      </c>
      <c r="I16" s="94">
        <f>B16/D16*100</f>
        <v>20.748735475745512</v>
      </c>
      <c r="J16" s="94">
        <f t="shared" ref="J16:J29" si="0">(B16+F16)/D16*100</f>
        <v>33.675195010969368</v>
      </c>
      <c r="K16" s="94">
        <f>F16/B16*100</f>
        <v>62.299987150226102</v>
      </c>
    </row>
    <row r="17" spans="1:11" s="177" customFormat="1" ht="18.600000000000001" customHeight="1" x14ac:dyDescent="0.25">
      <c r="A17" s="145" t="s">
        <v>283</v>
      </c>
      <c r="B17" s="174">
        <v>69282</v>
      </c>
      <c r="C17" s="94">
        <v>16.219784850577675</v>
      </c>
      <c r="D17" s="174">
        <v>319435</v>
      </c>
      <c r="E17" s="94">
        <v>74.783738543117678</v>
      </c>
      <c r="F17" s="174">
        <v>38428</v>
      </c>
      <c r="G17" s="94">
        <v>8.9964766063046504</v>
      </c>
      <c r="H17" s="94">
        <f t="shared" ref="H17:H29" si="1">F17/D17*100</f>
        <v>12.029990451891621</v>
      </c>
      <c r="I17" s="94">
        <f t="shared" ref="I17:I29" si="2">B17/D17*100</f>
        <v>21.688919498489518</v>
      </c>
      <c r="J17" s="94">
        <f t="shared" si="0"/>
        <v>33.718909950381146</v>
      </c>
      <c r="K17" s="94">
        <f t="shared" ref="K17:K29" si="3">F17/B17*100</f>
        <v>55.466066222106747</v>
      </c>
    </row>
    <row r="18" spans="1:11" s="177" customFormat="1" ht="18.600000000000001" customHeight="1" x14ac:dyDescent="0.25">
      <c r="A18" s="145" t="s">
        <v>286</v>
      </c>
      <c r="B18" s="174">
        <v>60325</v>
      </c>
      <c r="C18" s="94">
        <v>15.476599740367691</v>
      </c>
      <c r="D18" s="174">
        <v>290504</v>
      </c>
      <c r="E18" s="94">
        <v>74.529865411948208</v>
      </c>
      <c r="F18" s="174">
        <v>38953</v>
      </c>
      <c r="G18" s="94">
        <v>9.9935348476840904</v>
      </c>
      <c r="H18" s="94">
        <f t="shared" si="1"/>
        <v>13.408765455897337</v>
      </c>
      <c r="I18" s="94">
        <f t="shared" si="2"/>
        <v>20.765634896593507</v>
      </c>
      <c r="J18" s="94">
        <f t="shared" si="0"/>
        <v>34.174400352490842</v>
      </c>
      <c r="K18" s="94">
        <f t="shared" si="3"/>
        <v>64.571902196435971</v>
      </c>
    </row>
    <row r="19" spans="1:11" s="177" customFormat="1" ht="18.600000000000001" customHeight="1" x14ac:dyDescent="0.25">
      <c r="A19" s="145" t="s">
        <v>287</v>
      </c>
      <c r="B19" s="174">
        <v>13429</v>
      </c>
      <c r="C19" s="94">
        <v>14.386724232133099</v>
      </c>
      <c r="D19" s="174">
        <v>68851</v>
      </c>
      <c r="E19" s="94">
        <v>73.761289009352609</v>
      </c>
      <c r="F19" s="174">
        <v>11063</v>
      </c>
      <c r="G19" s="94">
        <v>11.851986758514297</v>
      </c>
      <c r="H19" s="94">
        <f t="shared" si="1"/>
        <v>16.068030965418075</v>
      </c>
      <c r="I19" s="94">
        <f t="shared" si="2"/>
        <v>19.504437117834165</v>
      </c>
      <c r="J19" s="94">
        <f t="shared" si="0"/>
        <v>35.57246808325224</v>
      </c>
      <c r="K19" s="94">
        <f t="shared" si="3"/>
        <v>82.381413359148112</v>
      </c>
    </row>
    <row r="20" spans="1:11" s="177" customFormat="1" ht="18.600000000000001" customHeight="1" x14ac:dyDescent="0.25">
      <c r="A20" s="145" t="s">
        <v>284</v>
      </c>
      <c r="B20" s="174">
        <v>25320</v>
      </c>
      <c r="C20" s="94">
        <v>15.71714111907038</v>
      </c>
      <c r="D20" s="174">
        <v>120520</v>
      </c>
      <c r="E20" s="94">
        <v>74.811605358229144</v>
      </c>
      <c r="F20" s="174">
        <v>15258</v>
      </c>
      <c r="G20" s="94">
        <v>9.4712535227004686</v>
      </c>
      <c r="H20" s="94">
        <f t="shared" si="1"/>
        <v>12.660139395950878</v>
      </c>
      <c r="I20" s="94">
        <f t="shared" si="2"/>
        <v>21.008961168270826</v>
      </c>
      <c r="J20" s="94">
        <f t="shared" si="0"/>
        <v>33.669100564221708</v>
      </c>
      <c r="K20" s="94">
        <f t="shared" si="3"/>
        <v>60.260663507109001</v>
      </c>
    </row>
    <row r="21" spans="1:11" s="177" customFormat="1" ht="18.600000000000001" customHeight="1" x14ac:dyDescent="0.25">
      <c r="A21" s="145" t="s">
        <v>273</v>
      </c>
      <c r="B21" s="174">
        <v>28368</v>
      </c>
      <c r="C21" s="94">
        <v>18.254473851856144</v>
      </c>
      <c r="D21" s="174">
        <v>115192</v>
      </c>
      <c r="E21" s="94">
        <v>74.124695147455327</v>
      </c>
      <c r="F21" s="174">
        <v>11843</v>
      </c>
      <c r="G21" s="94">
        <v>7.6208310006885327</v>
      </c>
      <c r="H21" s="94">
        <f t="shared" si="1"/>
        <v>10.281095909438156</v>
      </c>
      <c r="I21" s="94">
        <f t="shared" si="2"/>
        <v>24.626710188207515</v>
      </c>
      <c r="J21" s="94">
        <f t="shared" si="0"/>
        <v>34.907806097645668</v>
      </c>
      <c r="K21" s="94">
        <f t="shared" si="3"/>
        <v>41.747743936830233</v>
      </c>
    </row>
    <row r="22" spans="1:11" ht="18.600000000000001" customHeight="1" x14ac:dyDescent="0.25">
      <c r="A22" s="145" t="s">
        <v>288</v>
      </c>
      <c r="B22" s="174">
        <v>12993</v>
      </c>
      <c r="C22" s="94">
        <v>15.184947116227429</v>
      </c>
      <c r="D22" s="174">
        <v>64052</v>
      </c>
      <c r="E22" s="94">
        <v>74.85771051247589</v>
      </c>
      <c r="F22" s="174">
        <v>8520</v>
      </c>
      <c r="G22" s="94">
        <v>9.9573423712966758</v>
      </c>
      <c r="H22" s="94">
        <f t="shared" si="1"/>
        <v>13.301692374945356</v>
      </c>
      <c r="I22" s="94">
        <f t="shared" si="2"/>
        <v>20.285080871791671</v>
      </c>
      <c r="J22" s="94">
        <f t="shared" si="0"/>
        <v>33.586773246737032</v>
      </c>
      <c r="K22" s="94">
        <f t="shared" si="3"/>
        <v>65.573770491803273</v>
      </c>
    </row>
    <row r="23" spans="1:11" s="177" customFormat="1" ht="18.600000000000001" customHeight="1" x14ac:dyDescent="0.25">
      <c r="A23" s="145" t="s">
        <v>289</v>
      </c>
      <c r="B23" s="174">
        <v>21641</v>
      </c>
      <c r="C23" s="94">
        <v>14.865366121720017</v>
      </c>
      <c r="D23" s="174">
        <v>110003</v>
      </c>
      <c r="E23" s="94">
        <v>75.561890369556266</v>
      </c>
      <c r="F23" s="174">
        <v>13936</v>
      </c>
      <c r="G23" s="94">
        <v>9.5727435087237254</v>
      </c>
      <c r="H23" s="94">
        <f t="shared" si="1"/>
        <v>12.668745397852785</v>
      </c>
      <c r="I23" s="94">
        <f t="shared" si="2"/>
        <v>19.673099824550238</v>
      </c>
      <c r="J23" s="94">
        <f t="shared" si="0"/>
        <v>32.341845222403023</v>
      </c>
      <c r="K23" s="94">
        <f t="shared" si="3"/>
        <v>64.396284829721367</v>
      </c>
    </row>
    <row r="24" spans="1:11" s="177" customFormat="1" ht="18.600000000000001" customHeight="1" x14ac:dyDescent="0.25">
      <c r="A24" s="145" t="s">
        <v>290</v>
      </c>
      <c r="B24" s="174">
        <v>27172</v>
      </c>
      <c r="C24" s="94">
        <v>14.49791911215452</v>
      </c>
      <c r="D24" s="174">
        <v>142385</v>
      </c>
      <c r="E24" s="94">
        <v>75.971080994557681</v>
      </c>
      <c r="F24" s="174">
        <v>17863</v>
      </c>
      <c r="G24" s="94">
        <v>9.5309998932878024</v>
      </c>
      <c r="H24" s="94">
        <f t="shared" si="1"/>
        <v>12.545563085999229</v>
      </c>
      <c r="I24" s="94">
        <f t="shared" si="2"/>
        <v>19.083470871229412</v>
      </c>
      <c r="J24" s="94">
        <f t="shared" si="0"/>
        <v>31.629033957228643</v>
      </c>
      <c r="K24" s="94">
        <f t="shared" si="3"/>
        <v>65.74046812895628</v>
      </c>
    </row>
    <row r="25" spans="1:11" s="177" customFormat="1" ht="18.600000000000001" customHeight="1" x14ac:dyDescent="0.25">
      <c r="A25" s="145" t="s">
        <v>291</v>
      </c>
      <c r="B25" s="174">
        <v>16992</v>
      </c>
      <c r="C25" s="94">
        <v>14.347352511546612</v>
      </c>
      <c r="D25" s="174">
        <v>89075</v>
      </c>
      <c r="E25" s="94">
        <v>75.211300904308757</v>
      </c>
      <c r="F25" s="174">
        <v>12366</v>
      </c>
      <c r="G25" s="94">
        <v>10.441346584144622</v>
      </c>
      <c r="H25" s="94">
        <f t="shared" si="1"/>
        <v>13.882683132191973</v>
      </c>
      <c r="I25" s="94">
        <f t="shared" si="2"/>
        <v>19.076059500420996</v>
      </c>
      <c r="J25" s="94">
        <f t="shared" si="0"/>
        <v>32.958742632612967</v>
      </c>
      <c r="K25" s="94">
        <f t="shared" si="3"/>
        <v>72.775423728813564</v>
      </c>
    </row>
    <row r="26" spans="1:11" s="177" customFormat="1" ht="18.600000000000001" customHeight="1" x14ac:dyDescent="0.25">
      <c r="A26" s="145" t="s">
        <v>292</v>
      </c>
      <c r="B26" s="174">
        <v>33791</v>
      </c>
      <c r="C26" s="94">
        <v>15.5084975239459</v>
      </c>
      <c r="D26" s="174">
        <v>164683</v>
      </c>
      <c r="E26" s="94">
        <v>75.581838292325841</v>
      </c>
      <c r="F26" s="174">
        <v>19413</v>
      </c>
      <c r="G26" s="94">
        <v>8.9096641837282622</v>
      </c>
      <c r="H26" s="94">
        <f t="shared" si="1"/>
        <v>11.788101989883595</v>
      </c>
      <c r="I26" s="94">
        <f t="shared" si="2"/>
        <v>20.518814935360663</v>
      </c>
      <c r="J26" s="94">
        <f t="shared" si="0"/>
        <v>32.306916925244252</v>
      </c>
      <c r="K26" s="94">
        <f t="shared" si="3"/>
        <v>57.450208635435473</v>
      </c>
    </row>
    <row r="27" spans="1:11" s="177" customFormat="1" ht="18.600000000000001" customHeight="1" x14ac:dyDescent="0.25">
      <c r="A27" s="145" t="s">
        <v>293</v>
      </c>
      <c r="B27" s="174">
        <v>6152</v>
      </c>
      <c r="C27" s="94">
        <v>12.708380673015348</v>
      </c>
      <c r="D27" s="174">
        <v>34860</v>
      </c>
      <c r="E27" s="94">
        <v>72.011402838315192</v>
      </c>
      <c r="F27" s="174">
        <v>7397</v>
      </c>
      <c r="G27" s="94">
        <v>15.280216488669463</v>
      </c>
      <c r="H27" s="94">
        <f t="shared" si="1"/>
        <v>21.219162363740676</v>
      </c>
      <c r="I27" s="94">
        <f t="shared" si="2"/>
        <v>17.647733792312106</v>
      </c>
      <c r="J27" s="94">
        <f t="shared" si="0"/>
        <v>38.866896156052782</v>
      </c>
      <c r="K27" s="94">
        <f t="shared" si="3"/>
        <v>120.23732119635891</v>
      </c>
    </row>
    <row r="28" spans="1:11" s="177" customFormat="1" ht="18.600000000000001" customHeight="1" x14ac:dyDescent="0.25">
      <c r="A28" s="145" t="s">
        <v>294</v>
      </c>
      <c r="B28" s="174">
        <v>9611</v>
      </c>
      <c r="C28" s="94">
        <v>14.835224203133441</v>
      </c>
      <c r="D28" s="174">
        <v>47817</v>
      </c>
      <c r="E28" s="94">
        <v>73.808752025931938</v>
      </c>
      <c r="F28" s="174">
        <v>7357</v>
      </c>
      <c r="G28" s="94">
        <v>11.35602377093463</v>
      </c>
      <c r="H28" s="94">
        <f t="shared" si="1"/>
        <v>15.385741472697994</v>
      </c>
      <c r="I28" s="94">
        <f t="shared" si="2"/>
        <v>20.09954618650271</v>
      </c>
      <c r="J28" s="94">
        <f t="shared" si="0"/>
        <v>35.485287659200701</v>
      </c>
      <c r="K28" s="94">
        <f t="shared" si="3"/>
        <v>76.547705753823749</v>
      </c>
    </row>
    <row r="29" spans="1:11" s="177" customFormat="1" ht="18.600000000000001" customHeight="1" thickBot="1" x14ac:dyDescent="0.3">
      <c r="A29" s="118" t="s">
        <v>295</v>
      </c>
      <c r="B29" s="175">
        <v>1778</v>
      </c>
      <c r="C29" s="102">
        <v>16.267154620311068</v>
      </c>
      <c r="D29" s="175">
        <v>7919</v>
      </c>
      <c r="E29" s="102">
        <v>72.451967063129004</v>
      </c>
      <c r="F29" s="175">
        <v>1233</v>
      </c>
      <c r="G29" s="102">
        <v>11.280878316559926</v>
      </c>
      <c r="H29" s="102">
        <f t="shared" si="1"/>
        <v>15.570147745927516</v>
      </c>
      <c r="I29" s="102">
        <f t="shared" si="2"/>
        <v>22.452329839626213</v>
      </c>
      <c r="J29" s="102">
        <f t="shared" si="0"/>
        <v>38.02247758555373</v>
      </c>
      <c r="K29" s="102">
        <f t="shared" si="3"/>
        <v>69.347581552305954</v>
      </c>
    </row>
    <row r="30" spans="1:11" s="177" customFormat="1" ht="14.45" customHeight="1" x14ac:dyDescent="0.25">
      <c r="A30" s="176" t="s">
        <v>568</v>
      </c>
      <c r="E30" s="178"/>
      <c r="F30" s="178"/>
      <c r="G30" s="178"/>
      <c r="H30" s="176" t="s">
        <v>132</v>
      </c>
    </row>
    <row r="31" spans="1:11" s="181" customFormat="1" ht="14.45" customHeight="1" x14ac:dyDescent="0.25">
      <c r="A31" s="179" t="s">
        <v>569</v>
      </c>
      <c r="B31" s="178"/>
      <c r="C31" s="178"/>
      <c r="D31" s="178"/>
      <c r="E31" s="178"/>
      <c r="F31" s="178"/>
      <c r="G31" s="178"/>
      <c r="H31" s="180" t="s">
        <v>96</v>
      </c>
    </row>
    <row r="32" spans="1:11" s="181" customFormat="1" ht="14.45" customHeight="1" x14ac:dyDescent="0.25">
      <c r="A32" s="179" t="s">
        <v>623</v>
      </c>
      <c r="B32" s="178"/>
      <c r="C32" s="178"/>
      <c r="D32" s="178"/>
      <c r="E32" s="178"/>
      <c r="F32" s="178"/>
      <c r="G32" s="178"/>
      <c r="H32" s="180" t="s">
        <v>97</v>
      </c>
    </row>
    <row r="33" spans="1:8" s="181" customFormat="1" ht="14.45" customHeight="1" x14ac:dyDescent="0.25">
      <c r="A33" s="179" t="s">
        <v>624</v>
      </c>
      <c r="B33" s="178"/>
      <c r="C33" s="178"/>
      <c r="D33" s="178"/>
      <c r="E33" s="178"/>
      <c r="F33" s="178"/>
      <c r="G33" s="178"/>
      <c r="H33" s="180" t="s">
        <v>219</v>
      </c>
    </row>
    <row r="34" spans="1:8" s="181" customFormat="1" ht="14.45" customHeight="1" x14ac:dyDescent="0.25">
      <c r="A34" s="179" t="s">
        <v>625</v>
      </c>
      <c r="B34" s="178"/>
      <c r="C34" s="178"/>
      <c r="D34" s="178"/>
      <c r="E34" s="178"/>
      <c r="F34" s="178"/>
      <c r="G34" s="178"/>
      <c r="H34" s="180" t="s">
        <v>220</v>
      </c>
    </row>
    <row r="35" spans="1:8" s="181" customFormat="1" ht="14.45" customHeight="1" x14ac:dyDescent="0.25">
      <c r="A35" s="42"/>
      <c r="B35" s="178"/>
      <c r="C35" s="178"/>
      <c r="D35" s="178"/>
      <c r="E35" s="18"/>
      <c r="F35" s="18"/>
      <c r="G35" s="18"/>
      <c r="H35" s="180" t="s">
        <v>398</v>
      </c>
    </row>
  </sheetData>
  <sheetProtection selectLockedCells="1" selectUnlockedCells="1"/>
  <mergeCells count="9">
    <mergeCell ref="A2:G2"/>
    <mergeCell ref="H2:K2"/>
    <mergeCell ref="F3:G3"/>
    <mergeCell ref="A4:A6"/>
    <mergeCell ref="B4:G4"/>
    <mergeCell ref="H4:H6"/>
    <mergeCell ref="I4:I6"/>
    <mergeCell ref="J4:J6"/>
    <mergeCell ref="K4:K6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showGridLines="0" view="pageBreakPreview" topLeftCell="C1" zoomScale="115" zoomScaleNormal="120" zoomScaleSheetLayoutView="115" workbookViewId="0">
      <selection activeCell="A10" sqref="A1:XFD1048576"/>
    </sheetView>
  </sheetViews>
  <sheetFormatPr defaultColWidth="10.625" defaultRowHeight="21.95" customHeight="1" x14ac:dyDescent="0.25"/>
  <cols>
    <col min="1" max="1" width="9.125" style="210" customWidth="1"/>
    <col min="2" max="2" width="6.125" style="210" customWidth="1"/>
    <col min="3" max="3" width="7.625" style="209" customWidth="1"/>
    <col min="4" max="4" width="6.625" style="209" customWidth="1"/>
    <col min="5" max="12" width="5.875" style="209" customWidth="1"/>
    <col min="13" max="13" width="4.625" style="209" customWidth="1"/>
    <col min="14" max="14" width="5.125" style="209" customWidth="1"/>
    <col min="15" max="15" width="5.625" style="209" customWidth="1"/>
    <col min="16" max="16" width="4.625" style="209" customWidth="1"/>
    <col min="17" max="17" width="5.625" style="210" customWidth="1"/>
    <col min="18" max="18" width="4.625" style="209" customWidth="1"/>
    <col min="19" max="19" width="5.625" style="209" customWidth="1"/>
    <col min="20" max="20" width="6.125" style="209" customWidth="1"/>
    <col min="21" max="21" width="5.125" style="209" customWidth="1"/>
    <col min="22" max="22" width="4.625" style="209" customWidth="1"/>
    <col min="23" max="23" width="5.125" style="209" customWidth="1"/>
    <col min="24" max="24" width="4.625" style="209" customWidth="1"/>
    <col min="25" max="25" width="5.125" style="209" customWidth="1"/>
    <col min="26" max="26" width="4.625" style="209" customWidth="1"/>
    <col min="27" max="27" width="5.625" style="209" customWidth="1"/>
    <col min="28" max="28" width="4.25" style="260" customWidth="1"/>
    <col min="29" max="29" width="4.5" style="260" customWidth="1"/>
    <col min="30" max="30" width="10.625" style="260"/>
    <col min="31" max="31" width="5.875" style="260" customWidth="1"/>
    <col min="32" max="16384" width="10.625" style="260"/>
  </cols>
  <sheetData>
    <row r="1" spans="1:29" s="213" customFormat="1" ht="18" customHeight="1" x14ac:dyDescent="0.25">
      <c r="A1" s="211" t="s">
        <v>399</v>
      </c>
      <c r="B1" s="211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AA1" s="214" t="s">
        <v>0</v>
      </c>
      <c r="AB1" s="212"/>
    </row>
    <row r="2" spans="1:29" s="261" customFormat="1" ht="35.1" customHeight="1" x14ac:dyDescent="0.25">
      <c r="A2" s="759" t="s">
        <v>615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 t="s">
        <v>98</v>
      </c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655"/>
      <c r="AC2" s="655"/>
    </row>
    <row r="3" spans="1:29" ht="14.1" customHeight="1" thickBot="1" x14ac:dyDescent="0.3">
      <c r="A3" s="215"/>
      <c r="B3" s="215"/>
      <c r="C3" s="216"/>
      <c r="D3" s="216"/>
      <c r="E3" s="216"/>
      <c r="F3" s="216"/>
      <c r="G3" s="216"/>
      <c r="H3" s="216"/>
      <c r="I3" s="216"/>
      <c r="K3" s="216"/>
      <c r="L3" s="217" t="s">
        <v>616</v>
      </c>
      <c r="M3" s="218"/>
      <c r="O3" s="218"/>
      <c r="Q3" s="219"/>
      <c r="R3" s="218"/>
      <c r="S3" s="218"/>
      <c r="T3" s="218"/>
      <c r="U3" s="218"/>
      <c r="V3" s="218"/>
      <c r="W3" s="218"/>
      <c r="X3" s="218"/>
      <c r="Z3" s="218"/>
      <c r="AA3" s="220" t="s">
        <v>11</v>
      </c>
      <c r="AB3" s="218"/>
    </row>
    <row r="4" spans="1:29" s="44" customFormat="1" ht="12.95" customHeight="1" x14ac:dyDescent="0.25">
      <c r="A4" s="221"/>
      <c r="B4" s="222"/>
      <c r="C4" s="223"/>
      <c r="D4" s="760" t="s">
        <v>221</v>
      </c>
      <c r="E4" s="761"/>
      <c r="F4" s="761"/>
      <c r="G4" s="761"/>
      <c r="H4" s="761"/>
      <c r="I4" s="761"/>
      <c r="J4" s="761"/>
      <c r="K4" s="761"/>
      <c r="L4" s="761"/>
      <c r="M4" s="761" t="s">
        <v>99</v>
      </c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2"/>
      <c r="AA4" s="224"/>
      <c r="AB4" s="656"/>
      <c r="AC4" s="657"/>
    </row>
    <row r="5" spans="1:29" s="44" customFormat="1" ht="12.95" customHeight="1" x14ac:dyDescent="0.25">
      <c r="A5" s="724" t="s">
        <v>222</v>
      </c>
      <c r="B5" s="748" t="s">
        <v>223</v>
      </c>
      <c r="C5" s="727" t="s">
        <v>224</v>
      </c>
      <c r="D5" s="749" t="s">
        <v>225</v>
      </c>
      <c r="E5" s="735" t="s">
        <v>296</v>
      </c>
      <c r="F5" s="736"/>
      <c r="G5" s="735" t="s">
        <v>226</v>
      </c>
      <c r="H5" s="736"/>
      <c r="I5" s="741" t="s">
        <v>297</v>
      </c>
      <c r="J5" s="733"/>
      <c r="K5" s="733"/>
      <c r="L5" s="733"/>
      <c r="M5" s="763" t="s">
        <v>100</v>
      </c>
      <c r="N5" s="763"/>
      <c r="O5" s="764"/>
      <c r="P5" s="735" t="s">
        <v>227</v>
      </c>
      <c r="Q5" s="736"/>
      <c r="R5" s="735" t="s">
        <v>228</v>
      </c>
      <c r="S5" s="736"/>
      <c r="T5" s="735" t="s">
        <v>229</v>
      </c>
      <c r="U5" s="736"/>
      <c r="V5" s="735" t="s">
        <v>230</v>
      </c>
      <c r="W5" s="736"/>
      <c r="X5" s="735" t="s">
        <v>231</v>
      </c>
      <c r="Y5" s="736"/>
      <c r="Z5" s="739" t="s">
        <v>232</v>
      </c>
      <c r="AA5" s="747" t="s">
        <v>233</v>
      </c>
    </row>
    <row r="6" spans="1:29" s="44" customFormat="1" ht="20.100000000000001" customHeight="1" x14ac:dyDescent="0.25">
      <c r="A6" s="724"/>
      <c r="B6" s="748"/>
      <c r="C6" s="727"/>
      <c r="D6" s="727"/>
      <c r="E6" s="737"/>
      <c r="F6" s="738"/>
      <c r="G6" s="737"/>
      <c r="H6" s="738"/>
      <c r="I6" s="741" t="s">
        <v>234</v>
      </c>
      <c r="J6" s="733"/>
      <c r="K6" s="733"/>
      <c r="L6" s="734"/>
      <c r="M6" s="733" t="s">
        <v>235</v>
      </c>
      <c r="N6" s="733"/>
      <c r="O6" s="734"/>
      <c r="P6" s="737"/>
      <c r="Q6" s="738"/>
      <c r="R6" s="737"/>
      <c r="S6" s="738"/>
      <c r="T6" s="737"/>
      <c r="U6" s="738"/>
      <c r="V6" s="737"/>
      <c r="W6" s="738"/>
      <c r="X6" s="737"/>
      <c r="Y6" s="738"/>
      <c r="Z6" s="740"/>
      <c r="AA6" s="747"/>
    </row>
    <row r="7" spans="1:29" s="44" customFormat="1" ht="30" customHeight="1" x14ac:dyDescent="0.25">
      <c r="A7" s="724" t="s">
        <v>101</v>
      </c>
      <c r="B7" s="729" t="s">
        <v>65</v>
      </c>
      <c r="C7" s="731" t="s">
        <v>66</v>
      </c>
      <c r="D7" s="731" t="s">
        <v>15</v>
      </c>
      <c r="E7" s="186" t="s">
        <v>236</v>
      </c>
      <c r="F7" s="186" t="s">
        <v>237</v>
      </c>
      <c r="G7" s="186" t="s">
        <v>236</v>
      </c>
      <c r="H7" s="186" t="s">
        <v>237</v>
      </c>
      <c r="I7" s="753" t="s">
        <v>236</v>
      </c>
      <c r="J7" s="754"/>
      <c r="K7" s="753" t="s">
        <v>237</v>
      </c>
      <c r="L7" s="754"/>
      <c r="M7" s="733" t="s">
        <v>238</v>
      </c>
      <c r="N7" s="734"/>
      <c r="O7" s="592" t="s">
        <v>239</v>
      </c>
      <c r="P7" s="186" t="s">
        <v>236</v>
      </c>
      <c r="Q7" s="186" t="s">
        <v>237</v>
      </c>
      <c r="R7" s="186" t="s">
        <v>236</v>
      </c>
      <c r="S7" s="186" t="s">
        <v>237</v>
      </c>
      <c r="T7" s="186" t="s">
        <v>236</v>
      </c>
      <c r="U7" s="186" t="s">
        <v>237</v>
      </c>
      <c r="V7" s="186" t="s">
        <v>236</v>
      </c>
      <c r="W7" s="186" t="s">
        <v>237</v>
      </c>
      <c r="X7" s="186" t="s">
        <v>236</v>
      </c>
      <c r="Y7" s="186" t="s">
        <v>237</v>
      </c>
      <c r="Z7" s="740"/>
      <c r="AA7" s="747"/>
    </row>
    <row r="8" spans="1:29" s="44" customFormat="1" ht="12.95" customHeight="1" x14ac:dyDescent="0.25">
      <c r="A8" s="724"/>
      <c r="B8" s="729"/>
      <c r="C8" s="731"/>
      <c r="D8" s="731"/>
      <c r="E8" s="727" t="s">
        <v>102</v>
      </c>
      <c r="F8" s="727" t="s">
        <v>103</v>
      </c>
      <c r="G8" s="727" t="s">
        <v>102</v>
      </c>
      <c r="H8" s="727" t="s">
        <v>103</v>
      </c>
      <c r="I8" s="755" t="s">
        <v>102</v>
      </c>
      <c r="J8" s="756"/>
      <c r="K8" s="755" t="s">
        <v>104</v>
      </c>
      <c r="L8" s="756"/>
      <c r="M8" s="188" t="s">
        <v>236</v>
      </c>
      <c r="N8" s="189" t="s">
        <v>237</v>
      </c>
      <c r="O8" s="225" t="s">
        <v>237</v>
      </c>
      <c r="P8" s="727" t="s">
        <v>105</v>
      </c>
      <c r="Q8" s="727" t="s">
        <v>103</v>
      </c>
      <c r="R8" s="727" t="s">
        <v>105</v>
      </c>
      <c r="S8" s="727" t="s">
        <v>103</v>
      </c>
      <c r="T8" s="727" t="s">
        <v>106</v>
      </c>
      <c r="U8" s="727" t="s">
        <v>103</v>
      </c>
      <c r="V8" s="727" t="s">
        <v>105</v>
      </c>
      <c r="W8" s="727" t="s">
        <v>103</v>
      </c>
      <c r="X8" s="727" t="s">
        <v>105</v>
      </c>
      <c r="Y8" s="727" t="s">
        <v>103</v>
      </c>
      <c r="Z8" s="727" t="s">
        <v>107</v>
      </c>
      <c r="AA8" s="226"/>
    </row>
    <row r="9" spans="1:29" s="44" customFormat="1" ht="20.100000000000001" customHeight="1" thickBot="1" x14ac:dyDescent="0.3">
      <c r="A9" s="190"/>
      <c r="B9" s="730"/>
      <c r="C9" s="732"/>
      <c r="D9" s="732"/>
      <c r="E9" s="728"/>
      <c r="F9" s="728"/>
      <c r="G9" s="728"/>
      <c r="H9" s="728"/>
      <c r="I9" s="757"/>
      <c r="J9" s="758"/>
      <c r="K9" s="757"/>
      <c r="L9" s="758"/>
      <c r="M9" s="618" t="s">
        <v>105</v>
      </c>
      <c r="N9" s="614" t="s">
        <v>103</v>
      </c>
      <c r="O9" s="227" t="s">
        <v>103</v>
      </c>
      <c r="P9" s="728"/>
      <c r="Q9" s="728"/>
      <c r="R9" s="728"/>
      <c r="S9" s="728"/>
      <c r="T9" s="728"/>
      <c r="U9" s="728"/>
      <c r="V9" s="728"/>
      <c r="W9" s="728"/>
      <c r="X9" s="728"/>
      <c r="Y9" s="728"/>
      <c r="Z9" s="728"/>
      <c r="AA9" s="191" t="s">
        <v>108</v>
      </c>
    </row>
    <row r="10" spans="1:29" s="44" customFormat="1" ht="12.6" customHeight="1" x14ac:dyDescent="0.25">
      <c r="A10" s="752" t="s">
        <v>562</v>
      </c>
      <c r="B10" s="197" t="s">
        <v>245</v>
      </c>
      <c r="C10" s="198">
        <v>1509705</v>
      </c>
      <c r="D10" s="92">
        <v>1477750</v>
      </c>
      <c r="E10" s="92">
        <v>32942</v>
      </c>
      <c r="F10" s="92">
        <v>13099</v>
      </c>
      <c r="G10" s="92">
        <v>165378</v>
      </c>
      <c r="H10" s="92">
        <v>74935</v>
      </c>
      <c r="I10" s="93"/>
      <c r="J10" s="92">
        <v>101896</v>
      </c>
      <c r="K10" s="93"/>
      <c r="L10" s="92">
        <v>16473</v>
      </c>
      <c r="M10" s="92">
        <v>79179</v>
      </c>
      <c r="N10" s="92">
        <v>5511</v>
      </c>
      <c r="O10" s="199">
        <v>5270</v>
      </c>
      <c r="P10" s="92">
        <v>113840</v>
      </c>
      <c r="Q10" s="92">
        <v>59941</v>
      </c>
      <c r="R10" s="92">
        <v>305537</v>
      </c>
      <c r="S10" s="92">
        <v>71220</v>
      </c>
      <c r="T10" s="92">
        <v>185283</v>
      </c>
      <c r="U10" s="92">
        <v>32317</v>
      </c>
      <c r="V10" s="92">
        <v>2325</v>
      </c>
      <c r="W10" s="92">
        <v>472</v>
      </c>
      <c r="X10" s="92">
        <v>184724</v>
      </c>
      <c r="Y10" s="92">
        <v>20309</v>
      </c>
      <c r="Z10" s="92">
        <v>7099</v>
      </c>
      <c r="AA10" s="92">
        <v>31955</v>
      </c>
    </row>
    <row r="11" spans="1:29" s="44" customFormat="1" ht="12.6" customHeight="1" x14ac:dyDescent="0.25">
      <c r="A11" s="724"/>
      <c r="B11" s="197" t="s">
        <v>246</v>
      </c>
      <c r="C11" s="198">
        <v>761935</v>
      </c>
      <c r="D11" s="92">
        <v>757125</v>
      </c>
      <c r="E11" s="92">
        <v>23589</v>
      </c>
      <c r="F11" s="92">
        <v>8210</v>
      </c>
      <c r="G11" s="92">
        <v>86365</v>
      </c>
      <c r="H11" s="92">
        <v>39482</v>
      </c>
      <c r="I11" s="93"/>
      <c r="J11" s="92">
        <v>50115</v>
      </c>
      <c r="K11" s="93"/>
      <c r="L11" s="92">
        <v>8945</v>
      </c>
      <c r="M11" s="92">
        <v>46515</v>
      </c>
      <c r="N11" s="92">
        <v>3490</v>
      </c>
      <c r="O11" s="199">
        <v>1620</v>
      </c>
      <c r="P11" s="92">
        <v>60717</v>
      </c>
      <c r="Q11" s="92">
        <v>32448</v>
      </c>
      <c r="R11" s="92">
        <v>151533</v>
      </c>
      <c r="S11" s="92">
        <v>41313</v>
      </c>
      <c r="T11" s="92">
        <v>95929</v>
      </c>
      <c r="U11" s="92">
        <v>17905</v>
      </c>
      <c r="V11" s="92">
        <v>1660</v>
      </c>
      <c r="W11" s="92">
        <v>359</v>
      </c>
      <c r="X11" s="92">
        <v>75675</v>
      </c>
      <c r="Y11" s="92">
        <v>8106</v>
      </c>
      <c r="Z11" s="92">
        <v>3149</v>
      </c>
      <c r="AA11" s="92">
        <v>4810</v>
      </c>
    </row>
    <row r="12" spans="1:29" s="44" customFormat="1" ht="12.6" customHeight="1" x14ac:dyDescent="0.25">
      <c r="A12" s="724"/>
      <c r="B12" s="197" t="s">
        <v>247</v>
      </c>
      <c r="C12" s="198">
        <v>747770</v>
      </c>
      <c r="D12" s="92">
        <v>720625</v>
      </c>
      <c r="E12" s="92">
        <v>9353</v>
      </c>
      <c r="F12" s="92">
        <v>4889</v>
      </c>
      <c r="G12" s="92">
        <v>79013</v>
      </c>
      <c r="H12" s="92">
        <v>35453</v>
      </c>
      <c r="I12" s="93"/>
      <c r="J12" s="92">
        <v>51781</v>
      </c>
      <c r="K12" s="93"/>
      <c r="L12" s="92">
        <v>7528</v>
      </c>
      <c r="M12" s="92">
        <v>32664</v>
      </c>
      <c r="N12" s="92">
        <v>2021</v>
      </c>
      <c r="O12" s="199">
        <v>3650</v>
      </c>
      <c r="P12" s="92">
        <v>53123</v>
      </c>
      <c r="Q12" s="92">
        <v>27493</v>
      </c>
      <c r="R12" s="92">
        <v>154004</v>
      </c>
      <c r="S12" s="92">
        <v>29907</v>
      </c>
      <c r="T12" s="92">
        <v>89354</v>
      </c>
      <c r="U12" s="92">
        <v>14412</v>
      </c>
      <c r="V12" s="92">
        <v>665</v>
      </c>
      <c r="W12" s="92">
        <v>113</v>
      </c>
      <c r="X12" s="92">
        <v>109049</v>
      </c>
      <c r="Y12" s="92">
        <v>12203</v>
      </c>
      <c r="Z12" s="92">
        <v>3950</v>
      </c>
      <c r="AA12" s="92">
        <v>27145</v>
      </c>
    </row>
    <row r="13" spans="1:29" s="44" customFormat="1" ht="12.6" customHeight="1" x14ac:dyDescent="0.25">
      <c r="A13" s="724" t="s">
        <v>563</v>
      </c>
      <c r="B13" s="197" t="s">
        <v>245</v>
      </c>
      <c r="C13" s="198">
        <v>1540875</v>
      </c>
      <c r="D13" s="92">
        <v>1510377</v>
      </c>
      <c r="E13" s="92">
        <v>37694</v>
      </c>
      <c r="F13" s="92">
        <v>14058</v>
      </c>
      <c r="G13" s="92">
        <v>182702</v>
      </c>
      <c r="H13" s="92">
        <v>82192</v>
      </c>
      <c r="I13" s="93"/>
      <c r="J13" s="92">
        <v>102185</v>
      </c>
      <c r="K13" s="93"/>
      <c r="L13" s="92">
        <v>16134</v>
      </c>
      <c r="M13" s="92">
        <v>77780</v>
      </c>
      <c r="N13" s="92">
        <v>5285</v>
      </c>
      <c r="O13" s="199">
        <v>5205</v>
      </c>
      <c r="P13" s="92">
        <v>116404</v>
      </c>
      <c r="Q13" s="92">
        <v>63385</v>
      </c>
      <c r="R13" s="92">
        <v>307035</v>
      </c>
      <c r="S13" s="92">
        <v>71973</v>
      </c>
      <c r="T13" s="92">
        <v>185740</v>
      </c>
      <c r="U13" s="92">
        <v>30927</v>
      </c>
      <c r="V13" s="92">
        <v>2251</v>
      </c>
      <c r="W13" s="92">
        <v>453</v>
      </c>
      <c r="X13" s="92">
        <v>182061</v>
      </c>
      <c r="Y13" s="92">
        <v>20244</v>
      </c>
      <c r="Z13" s="92">
        <v>6669</v>
      </c>
      <c r="AA13" s="92">
        <v>30498</v>
      </c>
    </row>
    <row r="14" spans="1:29" s="44" customFormat="1" ht="12.6" customHeight="1" x14ac:dyDescent="0.25">
      <c r="A14" s="724"/>
      <c r="B14" s="197" t="s">
        <v>246</v>
      </c>
      <c r="C14" s="198">
        <v>775491</v>
      </c>
      <c r="D14" s="92">
        <v>771040</v>
      </c>
      <c r="E14" s="92">
        <v>26606</v>
      </c>
      <c r="F14" s="92">
        <v>8633</v>
      </c>
      <c r="G14" s="92">
        <v>94059</v>
      </c>
      <c r="H14" s="92">
        <v>43157</v>
      </c>
      <c r="I14" s="93"/>
      <c r="J14" s="92">
        <v>50010</v>
      </c>
      <c r="K14" s="93"/>
      <c r="L14" s="92">
        <v>8789</v>
      </c>
      <c r="M14" s="92">
        <v>45603</v>
      </c>
      <c r="N14" s="92">
        <v>3357</v>
      </c>
      <c r="O14" s="199">
        <v>1368</v>
      </c>
      <c r="P14" s="92">
        <v>61928</v>
      </c>
      <c r="Q14" s="92">
        <v>33874</v>
      </c>
      <c r="R14" s="92">
        <v>152595</v>
      </c>
      <c r="S14" s="92">
        <v>42437</v>
      </c>
      <c r="T14" s="92">
        <v>95506</v>
      </c>
      <c r="U14" s="92">
        <v>16996</v>
      </c>
      <c r="V14" s="92">
        <v>1571</v>
      </c>
      <c r="W14" s="92">
        <v>337</v>
      </c>
      <c r="X14" s="92">
        <v>73492</v>
      </c>
      <c r="Y14" s="92">
        <v>7908</v>
      </c>
      <c r="Z14" s="92">
        <v>2814</v>
      </c>
      <c r="AA14" s="92">
        <v>4451</v>
      </c>
    </row>
    <row r="15" spans="1:29" s="44" customFormat="1" ht="12.6" customHeight="1" x14ac:dyDescent="0.25">
      <c r="A15" s="724"/>
      <c r="B15" s="197" t="s">
        <v>247</v>
      </c>
      <c r="C15" s="198">
        <v>765384</v>
      </c>
      <c r="D15" s="92">
        <v>739337</v>
      </c>
      <c r="E15" s="92">
        <v>11088</v>
      </c>
      <c r="F15" s="92">
        <v>5425</v>
      </c>
      <c r="G15" s="92">
        <v>88643</v>
      </c>
      <c r="H15" s="92">
        <v>39035</v>
      </c>
      <c r="I15" s="93"/>
      <c r="J15" s="92">
        <v>52175</v>
      </c>
      <c r="K15" s="93"/>
      <c r="L15" s="92">
        <v>7345</v>
      </c>
      <c r="M15" s="92">
        <v>32177</v>
      </c>
      <c r="N15" s="92">
        <v>1928</v>
      </c>
      <c r="O15" s="199">
        <v>3837</v>
      </c>
      <c r="P15" s="92">
        <v>54476</v>
      </c>
      <c r="Q15" s="92">
        <v>29511</v>
      </c>
      <c r="R15" s="92">
        <v>154440</v>
      </c>
      <c r="S15" s="92">
        <v>29536</v>
      </c>
      <c r="T15" s="92">
        <v>90234</v>
      </c>
      <c r="U15" s="92">
        <v>13931</v>
      </c>
      <c r="V15" s="92">
        <v>680</v>
      </c>
      <c r="W15" s="92">
        <v>116</v>
      </c>
      <c r="X15" s="92">
        <v>108569</v>
      </c>
      <c r="Y15" s="92">
        <v>12336</v>
      </c>
      <c r="Z15" s="92">
        <v>3855</v>
      </c>
      <c r="AA15" s="92">
        <v>26047</v>
      </c>
    </row>
    <row r="16" spans="1:29" s="44" customFormat="1" ht="12.6" customHeight="1" x14ac:dyDescent="0.25">
      <c r="A16" s="724" t="s">
        <v>564</v>
      </c>
      <c r="B16" s="197" t="s">
        <v>245</v>
      </c>
      <c r="C16" s="198">
        <v>1572540</v>
      </c>
      <c r="D16" s="92">
        <v>1543523</v>
      </c>
      <c r="E16" s="92">
        <v>41987</v>
      </c>
      <c r="F16" s="92">
        <v>15297</v>
      </c>
      <c r="G16" s="92">
        <v>200647</v>
      </c>
      <c r="H16" s="92">
        <v>88630</v>
      </c>
      <c r="I16" s="14"/>
      <c r="J16" s="92">
        <v>102336</v>
      </c>
      <c r="K16" s="14"/>
      <c r="L16" s="92">
        <v>15637</v>
      </c>
      <c r="M16" s="92">
        <v>76536</v>
      </c>
      <c r="N16" s="92">
        <v>5193</v>
      </c>
      <c r="O16" s="199">
        <v>5629</v>
      </c>
      <c r="P16" s="92">
        <v>117714</v>
      </c>
      <c r="Q16" s="92">
        <v>60446</v>
      </c>
      <c r="R16" s="92">
        <v>310500</v>
      </c>
      <c r="S16" s="92">
        <v>77130</v>
      </c>
      <c r="T16" s="92">
        <v>185767</v>
      </c>
      <c r="U16" s="92">
        <v>31160</v>
      </c>
      <c r="V16" s="92">
        <v>2162</v>
      </c>
      <c r="W16" s="92">
        <v>445</v>
      </c>
      <c r="X16" s="92">
        <v>179735</v>
      </c>
      <c r="Y16" s="92">
        <v>20166</v>
      </c>
      <c r="Z16" s="92">
        <v>6406</v>
      </c>
      <c r="AA16" s="92">
        <v>29017</v>
      </c>
    </row>
    <row r="17" spans="1:35" s="44" customFormat="1" ht="12.6" customHeight="1" x14ac:dyDescent="0.25">
      <c r="A17" s="724"/>
      <c r="B17" s="197" t="s">
        <v>246</v>
      </c>
      <c r="C17" s="198">
        <v>789595</v>
      </c>
      <c r="D17" s="92">
        <v>785505</v>
      </c>
      <c r="E17" s="92">
        <v>29261</v>
      </c>
      <c r="F17" s="92">
        <v>9246</v>
      </c>
      <c r="G17" s="92">
        <v>102345</v>
      </c>
      <c r="H17" s="92">
        <v>46747</v>
      </c>
      <c r="I17" s="14"/>
      <c r="J17" s="92">
        <v>49999</v>
      </c>
      <c r="K17" s="14"/>
      <c r="L17" s="92">
        <v>8560</v>
      </c>
      <c r="M17" s="92">
        <v>44811</v>
      </c>
      <c r="N17" s="92">
        <v>3293</v>
      </c>
      <c r="O17" s="199">
        <v>1337</v>
      </c>
      <c r="P17" s="92">
        <v>62287</v>
      </c>
      <c r="Q17" s="92">
        <v>32186</v>
      </c>
      <c r="R17" s="92">
        <v>154426</v>
      </c>
      <c r="S17" s="92">
        <v>45264</v>
      </c>
      <c r="T17" s="92">
        <v>94954</v>
      </c>
      <c r="U17" s="92">
        <v>16931</v>
      </c>
      <c r="V17" s="92">
        <v>1491</v>
      </c>
      <c r="W17" s="92">
        <v>330</v>
      </c>
      <c r="X17" s="92">
        <v>71648</v>
      </c>
      <c r="Y17" s="92">
        <v>7753</v>
      </c>
      <c r="Z17" s="92">
        <v>2636</v>
      </c>
      <c r="AA17" s="92">
        <v>4090</v>
      </c>
    </row>
    <row r="18" spans="1:35" s="44" customFormat="1" ht="12.6" customHeight="1" thickBot="1" x14ac:dyDescent="0.3">
      <c r="A18" s="742"/>
      <c r="B18" s="228" t="s">
        <v>247</v>
      </c>
      <c r="C18" s="229">
        <v>782945</v>
      </c>
      <c r="D18" s="230">
        <v>758018</v>
      </c>
      <c r="E18" s="230">
        <v>12726</v>
      </c>
      <c r="F18" s="230">
        <v>6051</v>
      </c>
      <c r="G18" s="230">
        <v>98302</v>
      </c>
      <c r="H18" s="230">
        <v>41883</v>
      </c>
      <c r="I18" s="231"/>
      <c r="J18" s="230">
        <v>52337</v>
      </c>
      <c r="K18" s="231"/>
      <c r="L18" s="230">
        <v>7077</v>
      </c>
      <c r="M18" s="230">
        <v>31725</v>
      </c>
      <c r="N18" s="230">
        <v>1900</v>
      </c>
      <c r="O18" s="232">
        <v>4292</v>
      </c>
      <c r="P18" s="230">
        <v>55427</v>
      </c>
      <c r="Q18" s="230">
        <v>28260</v>
      </c>
      <c r="R18" s="230">
        <v>156074</v>
      </c>
      <c r="S18" s="230">
        <v>31866</v>
      </c>
      <c r="T18" s="230">
        <v>90813</v>
      </c>
      <c r="U18" s="230">
        <v>14229</v>
      </c>
      <c r="V18" s="230">
        <v>671</v>
      </c>
      <c r="W18" s="230">
        <v>115</v>
      </c>
      <c r="X18" s="230">
        <v>108087</v>
      </c>
      <c r="Y18" s="230">
        <v>12413</v>
      </c>
      <c r="Z18" s="230">
        <v>3770</v>
      </c>
      <c r="AA18" s="230">
        <v>24927</v>
      </c>
    </row>
    <row r="19" spans="1:35" s="44" customFormat="1" ht="12.6" customHeight="1" thickBot="1" x14ac:dyDescent="0.3">
      <c r="A19" s="658"/>
      <c r="B19" s="658"/>
      <c r="C19" s="658"/>
      <c r="D19" s="658"/>
      <c r="E19" s="658"/>
      <c r="F19" s="658"/>
      <c r="G19" s="658"/>
      <c r="H19" s="658"/>
      <c r="I19" s="658"/>
      <c r="J19" s="658"/>
      <c r="K19" s="658"/>
      <c r="L19" s="658"/>
      <c r="M19" s="658"/>
      <c r="N19" s="658"/>
      <c r="O19" s="658"/>
      <c r="P19" s="658"/>
      <c r="Q19" s="658"/>
      <c r="R19" s="658"/>
      <c r="S19" s="658"/>
      <c r="T19" s="658"/>
      <c r="U19" s="658"/>
      <c r="V19" s="658"/>
      <c r="W19" s="658"/>
      <c r="X19" s="658"/>
      <c r="Y19" s="658"/>
      <c r="Z19" s="658"/>
      <c r="AA19" s="658"/>
    </row>
    <row r="20" spans="1:35" s="44" customFormat="1" ht="12.95" customHeight="1" x14ac:dyDescent="0.25">
      <c r="A20" s="182"/>
      <c r="B20" s="183"/>
      <c r="C20" s="184"/>
      <c r="D20" s="743" t="s">
        <v>240</v>
      </c>
      <c r="E20" s="744"/>
      <c r="F20" s="744"/>
      <c r="G20" s="744"/>
      <c r="H20" s="744"/>
      <c r="I20" s="744"/>
      <c r="J20" s="744"/>
      <c r="K20" s="744"/>
      <c r="L20" s="744"/>
      <c r="M20" s="744" t="s">
        <v>99</v>
      </c>
      <c r="N20" s="744"/>
      <c r="O20" s="744"/>
      <c r="P20" s="744"/>
      <c r="Q20" s="744"/>
      <c r="R20" s="744"/>
      <c r="S20" s="744"/>
      <c r="T20" s="744"/>
      <c r="U20" s="744"/>
      <c r="V20" s="744"/>
      <c r="W20" s="744"/>
      <c r="X20" s="744"/>
      <c r="Y20" s="744"/>
      <c r="Z20" s="745"/>
      <c r="AA20" s="746" t="s">
        <v>233</v>
      </c>
      <c r="AB20" s="656"/>
      <c r="AC20" s="657"/>
      <c r="AF20" s="250"/>
    </row>
    <row r="21" spans="1:35" s="44" customFormat="1" ht="12.95" customHeight="1" x14ac:dyDescent="0.25">
      <c r="A21" s="724" t="s">
        <v>222</v>
      </c>
      <c r="B21" s="748" t="s">
        <v>223</v>
      </c>
      <c r="C21" s="727" t="s">
        <v>224</v>
      </c>
      <c r="D21" s="749" t="s">
        <v>225</v>
      </c>
      <c r="E21" s="735" t="s">
        <v>241</v>
      </c>
      <c r="F21" s="736"/>
      <c r="G21" s="735" t="s">
        <v>242</v>
      </c>
      <c r="H21" s="736"/>
      <c r="I21" s="735" t="s">
        <v>226</v>
      </c>
      <c r="J21" s="736"/>
      <c r="K21" s="185" t="s">
        <v>243</v>
      </c>
      <c r="L21" s="185" t="s">
        <v>244</v>
      </c>
      <c r="M21" s="750" t="s">
        <v>100</v>
      </c>
      <c r="N21" s="750"/>
      <c r="O21" s="751"/>
      <c r="P21" s="735" t="s">
        <v>227</v>
      </c>
      <c r="Q21" s="736"/>
      <c r="R21" s="735" t="s">
        <v>228</v>
      </c>
      <c r="S21" s="736"/>
      <c r="T21" s="735" t="s">
        <v>229</v>
      </c>
      <c r="U21" s="736"/>
      <c r="V21" s="735" t="s">
        <v>230</v>
      </c>
      <c r="W21" s="736"/>
      <c r="X21" s="735" t="s">
        <v>231</v>
      </c>
      <c r="Y21" s="736"/>
      <c r="Z21" s="739" t="s">
        <v>232</v>
      </c>
      <c r="AA21" s="747"/>
      <c r="AD21" s="250"/>
    </row>
    <row r="22" spans="1:35" s="44" customFormat="1" ht="20.100000000000001" customHeight="1" x14ac:dyDescent="0.25">
      <c r="A22" s="724"/>
      <c r="B22" s="748"/>
      <c r="C22" s="727"/>
      <c r="D22" s="727"/>
      <c r="E22" s="737"/>
      <c r="F22" s="738"/>
      <c r="G22" s="737"/>
      <c r="H22" s="738"/>
      <c r="I22" s="737"/>
      <c r="J22" s="738"/>
      <c r="K22" s="741" t="s">
        <v>234</v>
      </c>
      <c r="L22" s="734"/>
      <c r="M22" s="733" t="s">
        <v>235</v>
      </c>
      <c r="N22" s="733"/>
      <c r="O22" s="734"/>
      <c r="P22" s="737"/>
      <c r="Q22" s="738"/>
      <c r="R22" s="737"/>
      <c r="S22" s="738"/>
      <c r="T22" s="737"/>
      <c r="U22" s="738"/>
      <c r="V22" s="737"/>
      <c r="W22" s="738"/>
      <c r="X22" s="737"/>
      <c r="Y22" s="738"/>
      <c r="Z22" s="740"/>
      <c r="AA22" s="747"/>
      <c r="AD22" s="250"/>
    </row>
    <row r="23" spans="1:35" s="44" customFormat="1" ht="30" customHeight="1" x14ac:dyDescent="0.25">
      <c r="A23" s="724" t="s">
        <v>101</v>
      </c>
      <c r="B23" s="729" t="s">
        <v>109</v>
      </c>
      <c r="C23" s="731" t="s">
        <v>110</v>
      </c>
      <c r="D23" s="731" t="s">
        <v>111</v>
      </c>
      <c r="E23" s="186" t="s">
        <v>617</v>
      </c>
      <c r="F23" s="186" t="s">
        <v>237</v>
      </c>
      <c r="G23" s="186" t="s">
        <v>236</v>
      </c>
      <c r="H23" s="186" t="s">
        <v>237</v>
      </c>
      <c r="I23" s="186" t="s">
        <v>236</v>
      </c>
      <c r="J23" s="186" t="s">
        <v>237</v>
      </c>
      <c r="K23" s="186" t="s">
        <v>236</v>
      </c>
      <c r="L23" s="186" t="s">
        <v>237</v>
      </c>
      <c r="M23" s="733" t="s">
        <v>238</v>
      </c>
      <c r="N23" s="734"/>
      <c r="O23" s="187" t="s">
        <v>239</v>
      </c>
      <c r="P23" s="186" t="s">
        <v>236</v>
      </c>
      <c r="Q23" s="186" t="s">
        <v>237</v>
      </c>
      <c r="R23" s="186" t="s">
        <v>236</v>
      </c>
      <c r="S23" s="186" t="s">
        <v>237</v>
      </c>
      <c r="T23" s="186" t="s">
        <v>236</v>
      </c>
      <c r="U23" s="186" t="s">
        <v>237</v>
      </c>
      <c r="V23" s="186" t="s">
        <v>236</v>
      </c>
      <c r="W23" s="186" t="s">
        <v>237</v>
      </c>
      <c r="X23" s="186" t="s">
        <v>236</v>
      </c>
      <c r="Y23" s="186" t="s">
        <v>237</v>
      </c>
      <c r="Z23" s="740"/>
      <c r="AA23" s="747"/>
      <c r="AD23" s="250"/>
    </row>
    <row r="24" spans="1:35" s="44" customFormat="1" ht="12.95" customHeight="1" x14ac:dyDescent="0.25">
      <c r="A24" s="724"/>
      <c r="B24" s="729"/>
      <c r="C24" s="731"/>
      <c r="D24" s="731"/>
      <c r="E24" s="727" t="s">
        <v>102</v>
      </c>
      <c r="F24" s="727" t="s">
        <v>103</v>
      </c>
      <c r="G24" s="727" t="s">
        <v>102</v>
      </c>
      <c r="H24" s="727" t="s">
        <v>103</v>
      </c>
      <c r="I24" s="727" t="s">
        <v>102</v>
      </c>
      <c r="J24" s="727" t="s">
        <v>103</v>
      </c>
      <c r="K24" s="727" t="s">
        <v>102</v>
      </c>
      <c r="L24" s="727" t="s">
        <v>103</v>
      </c>
      <c r="M24" s="188" t="s">
        <v>236</v>
      </c>
      <c r="N24" s="189" t="s">
        <v>237</v>
      </c>
      <c r="O24" s="188" t="s">
        <v>237</v>
      </c>
      <c r="P24" s="727" t="s">
        <v>105</v>
      </c>
      <c r="Q24" s="727" t="s">
        <v>103</v>
      </c>
      <c r="R24" s="727" t="s">
        <v>105</v>
      </c>
      <c r="S24" s="727" t="s">
        <v>103</v>
      </c>
      <c r="T24" s="727" t="s">
        <v>106</v>
      </c>
      <c r="U24" s="727" t="s">
        <v>103</v>
      </c>
      <c r="V24" s="727" t="s">
        <v>105</v>
      </c>
      <c r="W24" s="727" t="s">
        <v>103</v>
      </c>
      <c r="X24" s="727" t="s">
        <v>105</v>
      </c>
      <c r="Y24" s="727" t="s">
        <v>103</v>
      </c>
      <c r="Z24" s="727" t="s">
        <v>107</v>
      </c>
      <c r="AA24" s="747"/>
      <c r="AD24" s="250"/>
    </row>
    <row r="25" spans="1:35" s="44" customFormat="1" ht="20.100000000000001" customHeight="1" thickBot="1" x14ac:dyDescent="0.3">
      <c r="A25" s="190"/>
      <c r="B25" s="730"/>
      <c r="C25" s="732"/>
      <c r="D25" s="732"/>
      <c r="E25" s="728"/>
      <c r="F25" s="728"/>
      <c r="G25" s="728"/>
      <c r="H25" s="728"/>
      <c r="I25" s="728"/>
      <c r="J25" s="728"/>
      <c r="K25" s="728"/>
      <c r="L25" s="728"/>
      <c r="M25" s="618" t="s">
        <v>105</v>
      </c>
      <c r="N25" s="618" t="s">
        <v>103</v>
      </c>
      <c r="O25" s="618" t="s">
        <v>103</v>
      </c>
      <c r="P25" s="728"/>
      <c r="Q25" s="728"/>
      <c r="R25" s="728"/>
      <c r="S25" s="728"/>
      <c r="T25" s="728"/>
      <c r="U25" s="728"/>
      <c r="V25" s="728"/>
      <c r="W25" s="728"/>
      <c r="X25" s="728"/>
      <c r="Y25" s="728"/>
      <c r="Z25" s="728"/>
      <c r="AA25" s="191" t="s">
        <v>108</v>
      </c>
      <c r="AD25" s="250"/>
    </row>
    <row r="26" spans="1:35" s="44" customFormat="1" ht="12.6" customHeight="1" x14ac:dyDescent="0.25">
      <c r="A26" s="752" t="s">
        <v>565</v>
      </c>
      <c r="B26" s="192" t="s">
        <v>245</v>
      </c>
      <c r="C26" s="193">
        <v>1603217</v>
      </c>
      <c r="D26" s="194">
        <v>1575528</v>
      </c>
      <c r="E26" s="194">
        <v>706</v>
      </c>
      <c r="F26" s="194">
        <v>872</v>
      </c>
      <c r="G26" s="194">
        <v>45550</v>
      </c>
      <c r="H26" s="194">
        <v>15620</v>
      </c>
      <c r="I26" s="195">
        <v>218168</v>
      </c>
      <c r="J26" s="194">
        <v>95221</v>
      </c>
      <c r="K26" s="195">
        <v>102414</v>
      </c>
      <c r="L26" s="194">
        <v>15116</v>
      </c>
      <c r="M26" s="194">
        <v>75603</v>
      </c>
      <c r="N26" s="194">
        <v>5106</v>
      </c>
      <c r="O26" s="196">
        <v>6391</v>
      </c>
      <c r="P26" s="194">
        <v>118019</v>
      </c>
      <c r="Q26" s="194">
        <v>60935</v>
      </c>
      <c r="R26" s="194">
        <v>313103</v>
      </c>
      <c r="S26" s="194">
        <v>78943</v>
      </c>
      <c r="T26" s="194" t="s">
        <v>353</v>
      </c>
      <c r="U26" s="194">
        <v>30802</v>
      </c>
      <c r="V26" s="194">
        <v>2106</v>
      </c>
      <c r="W26" s="194">
        <v>433</v>
      </c>
      <c r="X26" s="194">
        <v>177336</v>
      </c>
      <c r="Y26" s="194">
        <v>20223</v>
      </c>
      <c r="Z26" s="194">
        <v>6203</v>
      </c>
      <c r="AA26" s="194">
        <v>27689</v>
      </c>
      <c r="AC26" s="659"/>
      <c r="AD26" s="659"/>
      <c r="AE26" s="659"/>
      <c r="AF26" s="659"/>
      <c r="AG26" s="659"/>
      <c r="AH26" s="659"/>
      <c r="AI26" s="659"/>
    </row>
    <row r="27" spans="1:35" s="44" customFormat="1" ht="12.6" customHeight="1" x14ac:dyDescent="0.25">
      <c r="A27" s="724"/>
      <c r="B27" s="197" t="s">
        <v>246</v>
      </c>
      <c r="C27" s="198">
        <v>802791</v>
      </c>
      <c r="D27" s="258" t="s">
        <v>805</v>
      </c>
      <c r="E27" s="92">
        <v>524</v>
      </c>
      <c r="F27" s="92">
        <v>632</v>
      </c>
      <c r="G27" s="92">
        <v>31330</v>
      </c>
      <c r="H27" s="92">
        <v>9345</v>
      </c>
      <c r="I27" s="14">
        <v>110591</v>
      </c>
      <c r="J27" s="92">
        <v>49919</v>
      </c>
      <c r="K27" s="14">
        <v>49922</v>
      </c>
      <c r="L27" s="92">
        <v>8419</v>
      </c>
      <c r="M27" s="92">
        <v>44229</v>
      </c>
      <c r="N27" s="92">
        <v>3211</v>
      </c>
      <c r="O27" s="199">
        <v>1398</v>
      </c>
      <c r="P27" s="92">
        <v>61811</v>
      </c>
      <c r="Q27" s="92">
        <v>32712</v>
      </c>
      <c r="R27" s="92">
        <v>156027</v>
      </c>
      <c r="S27" s="92">
        <v>46198</v>
      </c>
      <c r="T27" s="92">
        <v>94458</v>
      </c>
      <c r="U27" s="92">
        <v>16720</v>
      </c>
      <c r="V27" s="92">
        <v>1436</v>
      </c>
      <c r="W27" s="92">
        <v>319</v>
      </c>
      <c r="X27" s="92">
        <v>69694</v>
      </c>
      <c r="Y27" s="92">
        <v>7646</v>
      </c>
      <c r="Z27" s="92">
        <v>2456</v>
      </c>
      <c r="AA27" s="92">
        <v>3794</v>
      </c>
      <c r="AC27" s="659"/>
      <c r="AD27" s="659"/>
      <c r="AE27" s="659"/>
      <c r="AF27" s="659"/>
      <c r="AG27" s="659"/>
      <c r="AH27" s="659"/>
      <c r="AI27" s="659"/>
    </row>
    <row r="28" spans="1:35" s="44" customFormat="1" ht="12.6" customHeight="1" x14ac:dyDescent="0.25">
      <c r="A28" s="724"/>
      <c r="B28" s="197" t="s">
        <v>247</v>
      </c>
      <c r="C28" s="198">
        <v>800426</v>
      </c>
      <c r="D28" s="92" t="s">
        <v>345</v>
      </c>
      <c r="E28" s="92">
        <v>182</v>
      </c>
      <c r="F28" s="92">
        <v>240</v>
      </c>
      <c r="G28" s="92">
        <v>14220</v>
      </c>
      <c r="H28" s="92">
        <v>6275</v>
      </c>
      <c r="I28" s="14">
        <v>107577</v>
      </c>
      <c r="J28" s="92">
        <v>45302</v>
      </c>
      <c r="K28" s="14">
        <v>52492</v>
      </c>
      <c r="L28" s="92">
        <v>6697</v>
      </c>
      <c r="M28" s="92">
        <v>31374</v>
      </c>
      <c r="N28" s="92">
        <v>1895</v>
      </c>
      <c r="O28" s="199">
        <v>4993</v>
      </c>
      <c r="P28" s="92">
        <v>56208</v>
      </c>
      <c r="Q28" s="92">
        <v>28223</v>
      </c>
      <c r="R28" s="92">
        <v>157076</v>
      </c>
      <c r="S28" s="92">
        <v>32745</v>
      </c>
      <c r="T28" s="92">
        <v>92200</v>
      </c>
      <c r="U28" s="92">
        <v>14082</v>
      </c>
      <c r="V28" s="92">
        <v>670</v>
      </c>
      <c r="W28" s="92">
        <v>114</v>
      </c>
      <c r="X28" s="92">
        <v>107642</v>
      </c>
      <c r="Y28" s="92">
        <v>12577</v>
      </c>
      <c r="Z28" s="92">
        <v>3747</v>
      </c>
      <c r="AA28" s="92">
        <v>23895</v>
      </c>
      <c r="AC28" s="659"/>
      <c r="AD28" s="659"/>
      <c r="AE28" s="659"/>
      <c r="AF28" s="659"/>
      <c r="AG28" s="659"/>
      <c r="AH28" s="659"/>
      <c r="AI28" s="659"/>
    </row>
    <row r="29" spans="1:35" s="44" customFormat="1" ht="12.6" customHeight="1" x14ac:dyDescent="0.25">
      <c r="A29" s="724" t="s">
        <v>566</v>
      </c>
      <c r="B29" s="197" t="s">
        <v>245</v>
      </c>
      <c r="C29" s="200">
        <v>1638719</v>
      </c>
      <c r="D29" s="201">
        <v>1612347</v>
      </c>
      <c r="E29" s="201">
        <v>1500</v>
      </c>
      <c r="F29" s="201">
        <v>1622</v>
      </c>
      <c r="G29" s="201">
        <v>49377</v>
      </c>
      <c r="H29" s="201">
        <v>16385</v>
      </c>
      <c r="I29" s="201">
        <v>236470</v>
      </c>
      <c r="J29" s="201">
        <v>102802</v>
      </c>
      <c r="K29" s="201">
        <v>103698</v>
      </c>
      <c r="L29" s="201">
        <v>14849</v>
      </c>
      <c r="M29" s="202">
        <v>75316</v>
      </c>
      <c r="N29" s="202">
        <v>5022</v>
      </c>
      <c r="O29" s="202">
        <v>6711</v>
      </c>
      <c r="P29" s="201">
        <v>118266</v>
      </c>
      <c r="Q29" s="201">
        <v>61188</v>
      </c>
      <c r="R29" s="201">
        <v>316651</v>
      </c>
      <c r="S29" s="201">
        <v>80041</v>
      </c>
      <c r="T29" s="201">
        <v>188269</v>
      </c>
      <c r="U29" s="201">
        <v>30169</v>
      </c>
      <c r="V29" s="201">
        <v>2040</v>
      </c>
      <c r="W29" s="201">
        <v>416</v>
      </c>
      <c r="X29" s="201">
        <v>175014</v>
      </c>
      <c r="Y29" s="201">
        <v>20576</v>
      </c>
      <c r="Z29" s="202">
        <v>5965</v>
      </c>
      <c r="AA29" s="203">
        <v>26372</v>
      </c>
      <c r="AB29" s="659"/>
      <c r="AC29" s="659"/>
      <c r="AD29" s="659"/>
      <c r="AE29" s="659"/>
      <c r="AF29" s="659"/>
      <c r="AG29" s="659"/>
      <c r="AH29" s="659"/>
      <c r="AI29" s="659"/>
    </row>
    <row r="30" spans="1:35" s="44" customFormat="1" ht="12.6" customHeight="1" x14ac:dyDescent="0.25">
      <c r="A30" s="724"/>
      <c r="B30" s="197" t="s">
        <v>246</v>
      </c>
      <c r="C30" s="200">
        <v>819230</v>
      </c>
      <c r="D30" s="201">
        <v>815721</v>
      </c>
      <c r="E30" s="201">
        <v>1177</v>
      </c>
      <c r="F30" s="201">
        <v>1219</v>
      </c>
      <c r="G30" s="201">
        <v>33421</v>
      </c>
      <c r="H30" s="201">
        <v>9685</v>
      </c>
      <c r="I30" s="201">
        <v>119127</v>
      </c>
      <c r="J30" s="201">
        <v>54175</v>
      </c>
      <c r="K30" s="201">
        <v>50727</v>
      </c>
      <c r="L30" s="201">
        <v>8399</v>
      </c>
      <c r="M30" s="202">
        <v>43982</v>
      </c>
      <c r="N30" s="202">
        <v>3176</v>
      </c>
      <c r="O30" s="202">
        <v>1445</v>
      </c>
      <c r="P30" s="201">
        <v>61409</v>
      </c>
      <c r="Q30" s="201">
        <v>32921</v>
      </c>
      <c r="R30" s="201">
        <v>158013</v>
      </c>
      <c r="S30" s="201">
        <v>46846</v>
      </c>
      <c r="T30" s="201">
        <v>94483</v>
      </c>
      <c r="U30" s="201">
        <v>16148</v>
      </c>
      <c r="V30" s="201">
        <v>1373</v>
      </c>
      <c r="W30" s="201">
        <v>300</v>
      </c>
      <c r="X30" s="201">
        <v>67769</v>
      </c>
      <c r="Y30" s="201">
        <v>7652</v>
      </c>
      <c r="Z30" s="202">
        <v>2274</v>
      </c>
      <c r="AA30" s="203">
        <v>3509</v>
      </c>
      <c r="AB30" s="659"/>
      <c r="AC30" s="659"/>
      <c r="AD30" s="659"/>
      <c r="AE30" s="659"/>
      <c r="AF30" s="659"/>
      <c r="AG30" s="659"/>
      <c r="AH30" s="659"/>
      <c r="AI30" s="659"/>
    </row>
    <row r="31" spans="1:35" s="44" customFormat="1" ht="12.6" customHeight="1" x14ac:dyDescent="0.25">
      <c r="A31" s="724"/>
      <c r="B31" s="43" t="s">
        <v>247</v>
      </c>
      <c r="C31" s="200">
        <v>819489</v>
      </c>
      <c r="D31" s="201">
        <v>796626</v>
      </c>
      <c r="E31" s="201">
        <v>323</v>
      </c>
      <c r="F31" s="201">
        <v>403</v>
      </c>
      <c r="G31" s="201">
        <v>15956</v>
      </c>
      <c r="H31" s="201">
        <v>6700</v>
      </c>
      <c r="I31" s="201">
        <v>117343</v>
      </c>
      <c r="J31" s="201">
        <v>48627</v>
      </c>
      <c r="K31" s="201">
        <v>52971</v>
      </c>
      <c r="L31" s="201">
        <v>6450</v>
      </c>
      <c r="M31" s="202">
        <v>31334</v>
      </c>
      <c r="N31" s="202">
        <v>1846</v>
      </c>
      <c r="O31" s="202">
        <v>5266</v>
      </c>
      <c r="P31" s="201">
        <v>56857</v>
      </c>
      <c r="Q31" s="201">
        <v>28267</v>
      </c>
      <c r="R31" s="201">
        <v>158638</v>
      </c>
      <c r="S31" s="201">
        <v>33195</v>
      </c>
      <c r="T31" s="201">
        <v>93786</v>
      </c>
      <c r="U31" s="201">
        <v>14021</v>
      </c>
      <c r="V31" s="201">
        <v>667</v>
      </c>
      <c r="W31" s="201">
        <v>116</v>
      </c>
      <c r="X31" s="201">
        <v>107245</v>
      </c>
      <c r="Y31" s="201">
        <v>12924</v>
      </c>
      <c r="Z31" s="202">
        <v>3691</v>
      </c>
      <c r="AA31" s="203">
        <v>22863</v>
      </c>
      <c r="AB31" s="659"/>
      <c r="AC31" s="659"/>
      <c r="AD31" s="659"/>
      <c r="AE31" s="659"/>
      <c r="AF31" s="659"/>
      <c r="AG31" s="659"/>
      <c r="AH31" s="659"/>
      <c r="AI31" s="659"/>
    </row>
    <row r="32" spans="1:35" s="44" customFormat="1" ht="12.6" customHeight="1" x14ac:dyDescent="0.25">
      <c r="A32" s="724" t="s">
        <v>618</v>
      </c>
      <c r="B32" s="197" t="s">
        <v>245</v>
      </c>
      <c r="C32" s="198">
        <v>1662647</v>
      </c>
      <c r="D32" s="92">
        <v>1637648</v>
      </c>
      <c r="E32" s="92">
        <v>3943</v>
      </c>
      <c r="F32" s="92">
        <v>2182</v>
      </c>
      <c r="G32" s="92">
        <v>51367</v>
      </c>
      <c r="H32" s="92">
        <v>18138</v>
      </c>
      <c r="I32" s="92">
        <v>249818</v>
      </c>
      <c r="J32" s="92">
        <v>109741</v>
      </c>
      <c r="K32" s="92">
        <v>103482</v>
      </c>
      <c r="L32" s="92">
        <v>14714</v>
      </c>
      <c r="M32" s="92">
        <v>74871</v>
      </c>
      <c r="N32" s="92">
        <v>4913</v>
      </c>
      <c r="O32" s="199">
        <v>7310</v>
      </c>
      <c r="P32" s="92">
        <v>116798</v>
      </c>
      <c r="Q32" s="92">
        <v>60784</v>
      </c>
      <c r="R32" s="92">
        <v>318675</v>
      </c>
      <c r="S32" s="92">
        <v>81916</v>
      </c>
      <c r="T32" s="92">
        <v>188823</v>
      </c>
      <c r="U32" s="92">
        <v>29961</v>
      </c>
      <c r="V32" s="92">
        <v>1982</v>
      </c>
      <c r="W32" s="92">
        <v>414</v>
      </c>
      <c r="X32" s="92">
        <v>171967</v>
      </c>
      <c r="Y32" s="92">
        <v>20179</v>
      </c>
      <c r="Z32" s="92">
        <v>5670</v>
      </c>
      <c r="AA32" s="92">
        <v>24999</v>
      </c>
      <c r="AB32" s="659"/>
      <c r="AC32" s="659"/>
      <c r="AD32" s="659"/>
      <c r="AE32" s="659"/>
      <c r="AF32" s="659"/>
      <c r="AG32" s="659"/>
      <c r="AH32" s="659"/>
      <c r="AI32" s="659"/>
    </row>
    <row r="33" spans="1:35" s="44" customFormat="1" ht="12.6" customHeight="1" x14ac:dyDescent="0.25">
      <c r="A33" s="724"/>
      <c r="B33" s="197" t="s">
        <v>246</v>
      </c>
      <c r="C33" s="198">
        <v>830411</v>
      </c>
      <c r="D33" s="92">
        <v>827183</v>
      </c>
      <c r="E33" s="92" t="s">
        <v>346</v>
      </c>
      <c r="F33" s="92" t="s">
        <v>348</v>
      </c>
      <c r="G33" s="92" t="s">
        <v>350</v>
      </c>
      <c r="H33" s="92" t="s">
        <v>352</v>
      </c>
      <c r="I33" s="92">
        <v>125208</v>
      </c>
      <c r="J33" s="92">
        <v>58326</v>
      </c>
      <c r="K33" s="92">
        <v>50751</v>
      </c>
      <c r="L33" s="92">
        <v>8254</v>
      </c>
      <c r="M33" s="92">
        <v>43585</v>
      </c>
      <c r="N33" s="92">
        <v>3107</v>
      </c>
      <c r="O33" s="199">
        <v>1593</v>
      </c>
      <c r="P33" s="92">
        <v>60170</v>
      </c>
      <c r="Q33" s="92">
        <v>32690</v>
      </c>
      <c r="R33" s="92">
        <v>159180</v>
      </c>
      <c r="S33" s="92">
        <v>47917</v>
      </c>
      <c r="T33" s="92">
        <v>94083</v>
      </c>
      <c r="U33" s="92">
        <v>15976</v>
      </c>
      <c r="V33" s="92">
        <v>1311</v>
      </c>
      <c r="W33" s="92">
        <v>294</v>
      </c>
      <c r="X33" s="92">
        <v>65637</v>
      </c>
      <c r="Y33" s="92">
        <v>7368</v>
      </c>
      <c r="Z33" s="92">
        <v>2096</v>
      </c>
      <c r="AA33" s="92">
        <v>3228</v>
      </c>
      <c r="AB33" s="659"/>
      <c r="AC33" s="659"/>
      <c r="AD33" s="659"/>
      <c r="AE33" s="659"/>
      <c r="AF33" s="659"/>
      <c r="AG33" s="659"/>
      <c r="AH33" s="659"/>
      <c r="AI33" s="659"/>
    </row>
    <row r="34" spans="1:35" s="44" customFormat="1" ht="12.6" customHeight="1" x14ac:dyDescent="0.25">
      <c r="A34" s="724"/>
      <c r="B34" s="43" t="s">
        <v>247</v>
      </c>
      <c r="C34" s="198">
        <v>832236</v>
      </c>
      <c r="D34" s="92">
        <v>810465</v>
      </c>
      <c r="E34" s="92" t="s">
        <v>347</v>
      </c>
      <c r="F34" s="92" t="s">
        <v>349</v>
      </c>
      <c r="G34" s="92" t="s">
        <v>351</v>
      </c>
      <c r="H34" s="92" t="s">
        <v>394</v>
      </c>
      <c r="I34" s="92">
        <v>124610</v>
      </c>
      <c r="J34" s="92">
        <v>51415</v>
      </c>
      <c r="K34" s="92">
        <v>52731</v>
      </c>
      <c r="L34" s="92">
        <v>6460</v>
      </c>
      <c r="M34" s="92">
        <v>31286</v>
      </c>
      <c r="N34" s="92">
        <v>1806</v>
      </c>
      <c r="O34" s="199">
        <v>5717</v>
      </c>
      <c r="P34" s="92">
        <v>56628</v>
      </c>
      <c r="Q34" s="92">
        <v>28094</v>
      </c>
      <c r="R34" s="92">
        <v>159495</v>
      </c>
      <c r="S34" s="92">
        <v>33999</v>
      </c>
      <c r="T34" s="92">
        <v>94740</v>
      </c>
      <c r="U34" s="92">
        <v>13985</v>
      </c>
      <c r="V34" s="92">
        <v>671</v>
      </c>
      <c r="W34" s="92">
        <v>120</v>
      </c>
      <c r="X34" s="92">
        <v>106330</v>
      </c>
      <c r="Y34" s="92">
        <v>12811</v>
      </c>
      <c r="Z34" s="92">
        <v>3574</v>
      </c>
      <c r="AA34" s="92">
        <v>21771</v>
      </c>
      <c r="AB34" s="659"/>
      <c r="AC34" s="659"/>
      <c r="AD34" s="659"/>
      <c r="AE34" s="659"/>
      <c r="AF34" s="659"/>
      <c r="AG34" s="659"/>
      <c r="AH34" s="659"/>
      <c r="AI34" s="659"/>
    </row>
    <row r="35" spans="1:35" s="44" customFormat="1" ht="12.6" customHeight="1" x14ac:dyDescent="0.25">
      <c r="A35" s="724" t="s">
        <v>619</v>
      </c>
      <c r="B35" s="197" t="s">
        <v>245</v>
      </c>
      <c r="C35" s="198">
        <v>1689179</v>
      </c>
      <c r="D35" s="92">
        <v>1665528</v>
      </c>
      <c r="E35" s="92">
        <v>4322</v>
      </c>
      <c r="F35" s="92">
        <v>2509</v>
      </c>
      <c r="G35" s="92">
        <v>55882</v>
      </c>
      <c r="H35" s="92">
        <v>20043</v>
      </c>
      <c r="I35" s="92">
        <v>265285</v>
      </c>
      <c r="J35" s="92">
        <v>116883</v>
      </c>
      <c r="K35" s="92">
        <v>103971</v>
      </c>
      <c r="L35" s="92">
        <v>14588</v>
      </c>
      <c r="M35" s="92">
        <v>74866</v>
      </c>
      <c r="N35" s="92">
        <v>4890</v>
      </c>
      <c r="O35" s="199">
        <v>7586</v>
      </c>
      <c r="P35" s="92">
        <v>115142</v>
      </c>
      <c r="Q35" s="92">
        <v>57817</v>
      </c>
      <c r="R35" s="92">
        <v>320318</v>
      </c>
      <c r="S35" s="92">
        <v>85638</v>
      </c>
      <c r="T35" s="92">
        <v>189434</v>
      </c>
      <c r="U35" s="92">
        <v>30549</v>
      </c>
      <c r="V35" s="92">
        <v>1928</v>
      </c>
      <c r="W35" s="92">
        <v>399</v>
      </c>
      <c r="X35" s="92">
        <v>169007</v>
      </c>
      <c r="Y35" s="92">
        <v>19078</v>
      </c>
      <c r="Z35" s="92">
        <v>5393</v>
      </c>
      <c r="AA35" s="92">
        <v>23651</v>
      </c>
      <c r="AB35" s="250"/>
    </row>
    <row r="36" spans="1:35" s="44" customFormat="1" ht="12.6" customHeight="1" x14ac:dyDescent="0.25">
      <c r="A36" s="724"/>
      <c r="B36" s="197" t="s">
        <v>246</v>
      </c>
      <c r="C36" s="198">
        <v>842698</v>
      </c>
      <c r="D36" s="92">
        <v>839727</v>
      </c>
      <c r="E36" s="92">
        <v>3464</v>
      </c>
      <c r="F36" s="92">
        <v>1854</v>
      </c>
      <c r="G36" s="92">
        <v>36740</v>
      </c>
      <c r="H36" s="92">
        <v>11935</v>
      </c>
      <c r="I36" s="92">
        <v>132029</v>
      </c>
      <c r="J36" s="92">
        <v>62448</v>
      </c>
      <c r="K36" s="92">
        <v>51143</v>
      </c>
      <c r="L36" s="92">
        <v>8251</v>
      </c>
      <c r="M36" s="92">
        <v>43328</v>
      </c>
      <c r="N36" s="92">
        <v>3087</v>
      </c>
      <c r="O36" s="199">
        <v>1678</v>
      </c>
      <c r="P36" s="92">
        <v>58967</v>
      </c>
      <c r="Q36" s="92">
        <v>31102</v>
      </c>
      <c r="R36" s="92">
        <v>160175</v>
      </c>
      <c r="S36" s="92">
        <v>49834</v>
      </c>
      <c r="T36" s="92">
        <v>93712</v>
      </c>
      <c r="U36" s="92">
        <v>16145</v>
      </c>
      <c r="V36" s="92">
        <v>1256</v>
      </c>
      <c r="W36" s="92">
        <v>279</v>
      </c>
      <c r="X36" s="92">
        <v>63577</v>
      </c>
      <c r="Y36" s="92">
        <v>6781</v>
      </c>
      <c r="Z36" s="92">
        <v>1942</v>
      </c>
      <c r="AA36" s="92">
        <v>2971</v>
      </c>
      <c r="AC36" s="45"/>
      <c r="AD36" s="250"/>
    </row>
    <row r="37" spans="1:35" s="44" customFormat="1" ht="12.6" customHeight="1" x14ac:dyDescent="0.25">
      <c r="A37" s="724"/>
      <c r="B37" s="197" t="s">
        <v>247</v>
      </c>
      <c r="C37" s="198">
        <v>846481</v>
      </c>
      <c r="D37" s="92">
        <v>825801</v>
      </c>
      <c r="E37" s="92">
        <v>858</v>
      </c>
      <c r="F37" s="92">
        <v>655</v>
      </c>
      <c r="G37" s="92">
        <v>19142</v>
      </c>
      <c r="H37" s="92">
        <v>8108</v>
      </c>
      <c r="I37" s="92">
        <v>133256</v>
      </c>
      <c r="J37" s="92">
        <v>54435</v>
      </c>
      <c r="K37" s="92">
        <v>52828</v>
      </c>
      <c r="L37" s="92">
        <v>6337</v>
      </c>
      <c r="M37" s="92">
        <v>31538</v>
      </c>
      <c r="N37" s="92">
        <v>1803</v>
      </c>
      <c r="O37" s="199">
        <v>5908</v>
      </c>
      <c r="P37" s="92">
        <v>56175</v>
      </c>
      <c r="Q37" s="92">
        <v>26715</v>
      </c>
      <c r="R37" s="92">
        <v>160143</v>
      </c>
      <c r="S37" s="92">
        <v>35804</v>
      </c>
      <c r="T37" s="92">
        <v>95722</v>
      </c>
      <c r="U37" s="92">
        <v>14404</v>
      </c>
      <c r="V37" s="92">
        <v>672</v>
      </c>
      <c r="W37" s="92">
        <v>120</v>
      </c>
      <c r="X37" s="92">
        <v>105430</v>
      </c>
      <c r="Y37" s="92">
        <v>12297</v>
      </c>
      <c r="Z37" s="92">
        <v>3451</v>
      </c>
      <c r="AA37" s="92">
        <v>20680</v>
      </c>
    </row>
    <row r="38" spans="1:35" s="46" customFormat="1" ht="12.6" customHeight="1" x14ac:dyDescent="0.25">
      <c r="A38" s="724" t="s">
        <v>620</v>
      </c>
      <c r="B38" s="197" t="s">
        <v>245</v>
      </c>
      <c r="C38" s="198">
        <v>1710365</v>
      </c>
      <c r="D38" s="12">
        <v>1687964</v>
      </c>
      <c r="E38" s="12">
        <v>4770</v>
      </c>
      <c r="F38" s="12">
        <v>2689</v>
      </c>
      <c r="G38" s="12">
        <v>60603</v>
      </c>
      <c r="H38" s="12">
        <v>20754</v>
      </c>
      <c r="I38" s="12">
        <v>281633</v>
      </c>
      <c r="J38" s="12">
        <v>123417</v>
      </c>
      <c r="K38" s="12">
        <v>104383</v>
      </c>
      <c r="L38" s="12">
        <v>14670</v>
      </c>
      <c r="M38" s="12">
        <v>74730</v>
      </c>
      <c r="N38" s="12">
        <v>4804</v>
      </c>
      <c r="O38" s="13">
        <v>7760</v>
      </c>
      <c r="P38" s="12">
        <v>114458</v>
      </c>
      <c r="Q38" s="12">
        <v>58110</v>
      </c>
      <c r="R38" s="12">
        <v>322624</v>
      </c>
      <c r="S38" s="12">
        <v>85050</v>
      </c>
      <c r="T38" s="12">
        <v>187678</v>
      </c>
      <c r="U38" s="12">
        <v>28145</v>
      </c>
      <c r="V38" s="12">
        <v>1875</v>
      </c>
      <c r="W38" s="12">
        <v>393</v>
      </c>
      <c r="X38" s="12">
        <v>165875</v>
      </c>
      <c r="Y38" s="12">
        <v>18439</v>
      </c>
      <c r="Z38" s="12">
        <v>5104</v>
      </c>
      <c r="AA38" s="12">
        <v>22401</v>
      </c>
    </row>
    <row r="39" spans="1:35" s="44" customFormat="1" ht="12.6" customHeight="1" x14ac:dyDescent="0.25">
      <c r="A39" s="724"/>
      <c r="B39" s="197" t="s">
        <v>246</v>
      </c>
      <c r="C39" s="198">
        <v>852240</v>
      </c>
      <c r="D39" s="12">
        <v>849480</v>
      </c>
      <c r="E39" s="12">
        <v>3772</v>
      </c>
      <c r="F39" s="12">
        <v>1972</v>
      </c>
      <c r="G39" s="12">
        <v>39381</v>
      </c>
      <c r="H39" s="12">
        <v>12341</v>
      </c>
      <c r="I39" s="12">
        <v>139684</v>
      </c>
      <c r="J39" s="12">
        <v>66134</v>
      </c>
      <c r="K39" s="12">
        <v>51465</v>
      </c>
      <c r="L39" s="12">
        <v>8322</v>
      </c>
      <c r="M39" s="12">
        <v>43014</v>
      </c>
      <c r="N39" s="12">
        <v>3039</v>
      </c>
      <c r="O39" s="13">
        <v>1757</v>
      </c>
      <c r="P39" s="12">
        <v>58276</v>
      </c>
      <c r="Q39" s="12">
        <v>31187</v>
      </c>
      <c r="R39" s="12">
        <v>161536</v>
      </c>
      <c r="S39" s="12">
        <v>49527</v>
      </c>
      <c r="T39" s="12">
        <v>92144</v>
      </c>
      <c r="U39" s="12">
        <v>14823</v>
      </c>
      <c r="V39" s="12">
        <v>1207</v>
      </c>
      <c r="W39" s="12">
        <v>275</v>
      </c>
      <c r="X39" s="12">
        <v>61490</v>
      </c>
      <c r="Y39" s="12">
        <v>6370</v>
      </c>
      <c r="Z39" s="12">
        <v>1764</v>
      </c>
      <c r="AA39" s="12">
        <v>2760</v>
      </c>
    </row>
    <row r="40" spans="1:35" s="44" customFormat="1" ht="12.6" customHeight="1" x14ac:dyDescent="0.25">
      <c r="A40" s="724"/>
      <c r="B40" s="197" t="s">
        <v>247</v>
      </c>
      <c r="C40" s="198">
        <v>858125</v>
      </c>
      <c r="D40" s="12">
        <v>838484</v>
      </c>
      <c r="E40" s="12">
        <v>998</v>
      </c>
      <c r="F40" s="12">
        <v>717</v>
      </c>
      <c r="G40" s="12">
        <v>21222</v>
      </c>
      <c r="H40" s="12">
        <v>8413</v>
      </c>
      <c r="I40" s="12">
        <v>141949</v>
      </c>
      <c r="J40" s="12">
        <v>57283</v>
      </c>
      <c r="K40" s="12">
        <v>52918</v>
      </c>
      <c r="L40" s="12">
        <v>6348</v>
      </c>
      <c r="M40" s="12">
        <v>31716</v>
      </c>
      <c r="N40" s="12">
        <v>1765</v>
      </c>
      <c r="O40" s="13">
        <v>6003</v>
      </c>
      <c r="P40" s="12">
        <v>56182</v>
      </c>
      <c r="Q40" s="12">
        <v>26923</v>
      </c>
      <c r="R40" s="12">
        <v>161088</v>
      </c>
      <c r="S40" s="12">
        <v>35523</v>
      </c>
      <c r="T40" s="12">
        <v>95534</v>
      </c>
      <c r="U40" s="12">
        <v>13322</v>
      </c>
      <c r="V40" s="12">
        <v>668</v>
      </c>
      <c r="W40" s="12">
        <v>118</v>
      </c>
      <c r="X40" s="12">
        <v>104385</v>
      </c>
      <c r="Y40" s="12">
        <v>12069</v>
      </c>
      <c r="Z40" s="12">
        <v>3340</v>
      </c>
      <c r="AA40" s="12">
        <v>19641</v>
      </c>
    </row>
    <row r="41" spans="1:35" s="44" customFormat="1" ht="12.6" customHeight="1" x14ac:dyDescent="0.25">
      <c r="A41" s="724" t="s">
        <v>621</v>
      </c>
      <c r="B41" s="197" t="s">
        <v>245</v>
      </c>
      <c r="C41" s="14">
        <v>1732072</v>
      </c>
      <c r="D41" s="14">
        <v>1711033</v>
      </c>
      <c r="E41" s="204">
        <v>5069</v>
      </c>
      <c r="F41" s="204">
        <v>2903</v>
      </c>
      <c r="G41" s="204">
        <v>65098</v>
      </c>
      <c r="H41" s="204">
        <v>21590</v>
      </c>
      <c r="I41" s="14">
        <v>298371</v>
      </c>
      <c r="J41" s="14">
        <v>127161</v>
      </c>
      <c r="K41" s="14">
        <v>104873</v>
      </c>
      <c r="L41" s="14">
        <v>14774</v>
      </c>
      <c r="M41" s="14">
        <v>74901</v>
      </c>
      <c r="N41" s="14">
        <v>4774</v>
      </c>
      <c r="O41" s="14">
        <v>7528</v>
      </c>
      <c r="P41" s="14">
        <v>114291</v>
      </c>
      <c r="Q41" s="14">
        <v>57778</v>
      </c>
      <c r="R41" s="14">
        <v>325425</v>
      </c>
      <c r="S41" s="14">
        <v>84836</v>
      </c>
      <c r="T41" s="14">
        <v>185122</v>
      </c>
      <c r="U41" s="14">
        <v>28582</v>
      </c>
      <c r="V41" s="14">
        <v>1826</v>
      </c>
      <c r="W41" s="14">
        <v>386</v>
      </c>
      <c r="X41" s="14">
        <v>162919</v>
      </c>
      <c r="Y41" s="14">
        <v>17989</v>
      </c>
      <c r="Z41" s="14">
        <v>4837</v>
      </c>
      <c r="AA41" s="14">
        <v>21039</v>
      </c>
    </row>
    <row r="42" spans="1:35" s="44" customFormat="1" ht="12.6" customHeight="1" x14ac:dyDescent="0.25">
      <c r="A42" s="724"/>
      <c r="B42" s="197" t="s">
        <v>246</v>
      </c>
      <c r="C42" s="14">
        <v>862113</v>
      </c>
      <c r="D42" s="14">
        <v>859604</v>
      </c>
      <c r="E42" s="204">
        <v>4001</v>
      </c>
      <c r="F42" s="204">
        <v>2136</v>
      </c>
      <c r="G42" s="204">
        <v>42117</v>
      </c>
      <c r="H42" s="204">
        <v>12650</v>
      </c>
      <c r="I42" s="14">
        <v>147567</v>
      </c>
      <c r="J42" s="14">
        <v>68303</v>
      </c>
      <c r="K42" s="14">
        <v>51703</v>
      </c>
      <c r="L42" s="14">
        <v>8383</v>
      </c>
      <c r="M42" s="14">
        <v>42738</v>
      </c>
      <c r="N42" s="14">
        <v>3025</v>
      </c>
      <c r="O42" s="199">
        <v>1736</v>
      </c>
      <c r="P42" s="14">
        <v>57826</v>
      </c>
      <c r="Q42" s="14">
        <v>30761</v>
      </c>
      <c r="R42" s="14">
        <v>163132</v>
      </c>
      <c r="S42" s="14">
        <v>49591</v>
      </c>
      <c r="T42" s="14">
        <v>90451</v>
      </c>
      <c r="U42" s="14">
        <v>14891</v>
      </c>
      <c r="V42" s="14">
        <v>1151</v>
      </c>
      <c r="W42" s="14">
        <v>264</v>
      </c>
      <c r="X42" s="14">
        <v>59445</v>
      </c>
      <c r="Y42" s="14">
        <v>6113</v>
      </c>
      <c r="Z42" s="14">
        <v>1620</v>
      </c>
      <c r="AA42" s="14">
        <v>2509</v>
      </c>
    </row>
    <row r="43" spans="1:35" s="44" customFormat="1" ht="12.6" customHeight="1" thickBot="1" x14ac:dyDescent="0.3">
      <c r="A43" s="725"/>
      <c r="B43" s="205" t="s">
        <v>247</v>
      </c>
      <c r="C43" s="206">
        <v>869959</v>
      </c>
      <c r="D43" s="206">
        <v>851429</v>
      </c>
      <c r="E43" s="207">
        <v>1068</v>
      </c>
      <c r="F43" s="207">
        <v>767</v>
      </c>
      <c r="G43" s="207">
        <v>22981</v>
      </c>
      <c r="H43" s="207">
        <v>8940</v>
      </c>
      <c r="I43" s="206">
        <v>150804</v>
      </c>
      <c r="J43" s="206">
        <v>58858</v>
      </c>
      <c r="K43" s="206">
        <v>53170</v>
      </c>
      <c r="L43" s="206">
        <v>6391</v>
      </c>
      <c r="M43" s="206">
        <v>32163</v>
      </c>
      <c r="N43" s="206">
        <v>1749</v>
      </c>
      <c r="O43" s="208">
        <v>5792</v>
      </c>
      <c r="P43" s="206">
        <v>56465</v>
      </c>
      <c r="Q43" s="206">
        <v>27017</v>
      </c>
      <c r="R43" s="206">
        <v>162293</v>
      </c>
      <c r="S43" s="206">
        <v>35245</v>
      </c>
      <c r="T43" s="206">
        <v>94671</v>
      </c>
      <c r="U43" s="206">
        <v>13691</v>
      </c>
      <c r="V43" s="206">
        <v>675</v>
      </c>
      <c r="W43" s="206">
        <v>122</v>
      </c>
      <c r="X43" s="206">
        <v>103474</v>
      </c>
      <c r="Y43" s="206">
        <v>11876</v>
      </c>
      <c r="Z43" s="206">
        <v>3217</v>
      </c>
      <c r="AA43" s="206">
        <v>18530</v>
      </c>
    </row>
    <row r="44" spans="1:35" ht="14.1" customHeight="1" x14ac:dyDescent="0.25">
      <c r="A44" s="726" t="s">
        <v>568</v>
      </c>
      <c r="B44" s="726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209" t="s">
        <v>132</v>
      </c>
    </row>
    <row r="45" spans="1:35" ht="21.75" customHeight="1" x14ac:dyDescent="0.25">
      <c r="A45" s="660"/>
      <c r="B45" s="661"/>
    </row>
    <row r="46" spans="1:35" ht="21.95" customHeight="1" x14ac:dyDescent="0.25">
      <c r="A46" s="662"/>
      <c r="B46" s="662"/>
      <c r="C46" s="662"/>
      <c r="D46" s="662"/>
      <c r="E46" s="662"/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2"/>
      <c r="Y46" s="662"/>
      <c r="Z46" s="662"/>
      <c r="AA46" s="662"/>
    </row>
    <row r="47" spans="1:35" s="658" customFormat="1" ht="12.6" customHeight="1" x14ac:dyDescent="0.25"/>
    <row r="48" spans="1:35" s="658" customFormat="1" ht="12.6" customHeight="1" x14ac:dyDescent="0.25"/>
    <row r="49" s="658" customFormat="1" ht="12.6" customHeight="1" x14ac:dyDescent="0.25"/>
    <row r="50" s="658" customFormat="1" ht="21.95" customHeight="1" x14ac:dyDescent="0.25"/>
  </sheetData>
  <sheetProtection selectLockedCells="1" selectUnlockedCells="1"/>
  <mergeCells count="98">
    <mergeCell ref="A26:A28"/>
    <mergeCell ref="A2:L2"/>
    <mergeCell ref="M2:AA2"/>
    <mergeCell ref="D4:L4"/>
    <mergeCell ref="M4:Z4"/>
    <mergeCell ref="A5:A6"/>
    <mergeCell ref="B5:B6"/>
    <mergeCell ref="C5:C6"/>
    <mergeCell ref="D5:D6"/>
    <mergeCell ref="E5:F6"/>
    <mergeCell ref="G5:H6"/>
    <mergeCell ref="I5:L5"/>
    <mergeCell ref="M5:O5"/>
    <mergeCell ref="P5:Q6"/>
    <mergeCell ref="R5:S6"/>
    <mergeCell ref="T5:U6"/>
    <mergeCell ref="V5:W6"/>
    <mergeCell ref="X5:Y6"/>
    <mergeCell ref="Z5:Z7"/>
    <mergeCell ref="AA5:AA7"/>
    <mergeCell ref="I6:L6"/>
    <mergeCell ref="M6:O6"/>
    <mergeCell ref="T8:T9"/>
    <mergeCell ref="U8:U9"/>
    <mergeCell ref="K7:L7"/>
    <mergeCell ref="M7:N7"/>
    <mergeCell ref="E8:E9"/>
    <mergeCell ref="F8:F9"/>
    <mergeCell ref="G8:G9"/>
    <mergeCell ref="H8:H9"/>
    <mergeCell ref="I8:J9"/>
    <mergeCell ref="K8:L9"/>
    <mergeCell ref="I7:J7"/>
    <mergeCell ref="V8:V9"/>
    <mergeCell ref="W8:W9"/>
    <mergeCell ref="X8:X9"/>
    <mergeCell ref="Y8:Y9"/>
    <mergeCell ref="Z8:Z9"/>
    <mergeCell ref="A10:A12"/>
    <mergeCell ref="P8:P9"/>
    <mergeCell ref="Q8:Q9"/>
    <mergeCell ref="R8:R9"/>
    <mergeCell ref="S8:S9"/>
    <mergeCell ref="A7:A8"/>
    <mergeCell ref="B7:B9"/>
    <mergeCell ref="C7:C9"/>
    <mergeCell ref="D7:D9"/>
    <mergeCell ref="A13:A15"/>
    <mergeCell ref="A16:A18"/>
    <mergeCell ref="D20:L20"/>
    <mergeCell ref="M20:Z20"/>
    <mergeCell ref="AA20:AA24"/>
    <mergeCell ref="A21:A22"/>
    <mergeCell ref="B21:B22"/>
    <mergeCell ref="C21:C22"/>
    <mergeCell ref="D21:D22"/>
    <mergeCell ref="E21:F22"/>
    <mergeCell ref="G21:H22"/>
    <mergeCell ref="I21:J22"/>
    <mergeCell ref="M21:O21"/>
    <mergeCell ref="P21:Q22"/>
    <mergeCell ref="R21:S22"/>
    <mergeCell ref="T21:U22"/>
    <mergeCell ref="V21:W22"/>
    <mergeCell ref="X21:Y22"/>
    <mergeCell ref="Z21:Z23"/>
    <mergeCell ref="K22:L22"/>
    <mergeCell ref="M22:O22"/>
    <mergeCell ref="L24:L25"/>
    <mergeCell ref="P24:P25"/>
    <mergeCell ref="Q24:Q25"/>
    <mergeCell ref="R24:R25"/>
    <mergeCell ref="A23:A24"/>
    <mergeCell ref="B23:B25"/>
    <mergeCell ref="C23:C25"/>
    <mergeCell ref="D23:D25"/>
    <mergeCell ref="M23:N23"/>
    <mergeCell ref="E24:E25"/>
    <mergeCell ref="F24:F25"/>
    <mergeCell ref="G24:G25"/>
    <mergeCell ref="H24:H25"/>
    <mergeCell ref="I24:I25"/>
    <mergeCell ref="A41:A43"/>
    <mergeCell ref="A44:L44"/>
    <mergeCell ref="Y24:Y25"/>
    <mergeCell ref="Z24:Z25"/>
    <mergeCell ref="A29:A31"/>
    <mergeCell ref="A32:A34"/>
    <mergeCell ref="A35:A37"/>
    <mergeCell ref="A38:A40"/>
    <mergeCell ref="S24:S25"/>
    <mergeCell ref="T24:T25"/>
    <mergeCell ref="U24:U25"/>
    <mergeCell ref="V24:V25"/>
    <mergeCell ref="W24:W25"/>
    <mergeCell ref="X24:X25"/>
    <mergeCell ref="J24:J25"/>
    <mergeCell ref="K24:K2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GridLines="0" view="pageBreakPreview" zoomScale="115" zoomScaleNormal="120" zoomScaleSheetLayoutView="115" workbookViewId="0">
      <pane xSplit="2" ySplit="9" topLeftCell="C10" activePane="bottomRight" state="frozen"/>
      <selection activeCell="A12" sqref="A1:XFD1048576"/>
      <selection pane="topRight" activeCell="A12" sqref="A1:XFD1048576"/>
      <selection pane="bottomLeft" activeCell="A12" sqref="A1:XFD1048576"/>
      <selection pane="bottomRight" activeCell="A10" sqref="A1:XFD1048576"/>
    </sheetView>
  </sheetViews>
  <sheetFormatPr defaultColWidth="10.625" defaultRowHeight="12.75" x14ac:dyDescent="0.25"/>
  <cols>
    <col min="1" max="1" width="8.625" style="210" customWidth="1"/>
    <col min="2" max="2" width="6.125" style="210" customWidth="1"/>
    <col min="3" max="3" width="7.125" style="209" customWidth="1"/>
    <col min="4" max="4" width="6.125" style="209" customWidth="1"/>
    <col min="5" max="6" width="4.625" style="209" customWidth="1"/>
    <col min="7" max="8" width="4.875" style="209" customWidth="1"/>
    <col min="9" max="11" width="5.625" style="209" customWidth="1"/>
    <col min="12" max="12" width="4.875" style="209" customWidth="1"/>
    <col min="13" max="13" width="6.125" style="209" customWidth="1"/>
    <col min="14" max="14" width="6.625" style="209" customWidth="1"/>
    <col min="15" max="15" width="6.625" style="210" customWidth="1"/>
    <col min="16" max="16" width="5.375" style="209" customWidth="1"/>
    <col min="17" max="17" width="5.125" style="209" customWidth="1"/>
    <col min="18" max="18" width="5.375" style="209" customWidth="1"/>
    <col min="19" max="19" width="5.125" style="209" customWidth="1"/>
    <col min="20" max="20" width="5.375" style="209" customWidth="1"/>
    <col min="21" max="21" width="5.125" style="209" customWidth="1"/>
    <col min="22" max="23" width="4.875" style="209" customWidth="1"/>
    <col min="24" max="24" width="5.625" style="209" customWidth="1"/>
    <col min="25" max="25" width="5.125" style="209" customWidth="1"/>
    <col min="26" max="26" width="4.625" style="260" customWidth="1"/>
    <col min="27" max="27" width="4.875" style="260" customWidth="1"/>
    <col min="28" max="16384" width="10.625" style="260"/>
  </cols>
  <sheetData>
    <row r="1" spans="1:27" s="213" customFormat="1" ht="18" customHeight="1" x14ac:dyDescent="0.25">
      <c r="A1" s="211" t="s">
        <v>399</v>
      </c>
      <c r="B1" s="211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1"/>
      <c r="P1" s="212"/>
      <c r="Q1" s="212"/>
      <c r="R1" s="212"/>
      <c r="S1" s="212"/>
      <c r="T1" s="212"/>
      <c r="U1" s="212"/>
      <c r="V1" s="212"/>
      <c r="W1" s="212"/>
      <c r="X1" s="212"/>
      <c r="Y1" s="212"/>
      <c r="AA1" s="214" t="s">
        <v>0</v>
      </c>
    </row>
    <row r="2" spans="1:27" s="261" customFormat="1" ht="35.1" customHeight="1" x14ac:dyDescent="0.25">
      <c r="A2" s="770" t="s">
        <v>400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1" t="s">
        <v>128</v>
      </c>
      <c r="O2" s="771"/>
      <c r="P2" s="771"/>
      <c r="Q2" s="771"/>
      <c r="R2" s="771"/>
      <c r="S2" s="771"/>
      <c r="T2" s="771"/>
      <c r="U2" s="771"/>
      <c r="V2" s="771"/>
      <c r="W2" s="771"/>
      <c r="X2" s="771"/>
      <c r="Y2" s="771"/>
      <c r="Z2" s="771"/>
      <c r="AA2" s="771"/>
    </row>
    <row r="3" spans="1:27" s="88" customFormat="1" ht="14.1" customHeight="1" thickBot="1" x14ac:dyDescent="0.3">
      <c r="A3" s="123"/>
      <c r="B3" s="123"/>
      <c r="C3" s="233"/>
      <c r="D3" s="233"/>
      <c r="E3" s="233"/>
      <c r="F3" s="233"/>
      <c r="G3" s="233"/>
      <c r="H3" s="233"/>
      <c r="I3" s="233"/>
      <c r="J3" s="233"/>
      <c r="K3" s="234"/>
      <c r="L3" s="234"/>
      <c r="M3" s="235" t="s">
        <v>401</v>
      </c>
      <c r="N3" s="234"/>
      <c r="O3" s="213"/>
      <c r="P3" s="233"/>
      <c r="Q3" s="233"/>
      <c r="R3" s="233"/>
      <c r="S3" s="233"/>
      <c r="T3" s="233"/>
      <c r="U3" s="233"/>
      <c r="V3" s="233"/>
      <c r="W3" s="233"/>
      <c r="X3" s="233"/>
      <c r="Y3" s="233"/>
      <c r="AA3" s="236" t="s">
        <v>11</v>
      </c>
    </row>
    <row r="4" spans="1:27" s="259" customFormat="1" ht="14.1" customHeight="1" x14ac:dyDescent="0.25">
      <c r="A4" s="182"/>
      <c r="B4" s="237"/>
      <c r="C4" s="184"/>
      <c r="D4" s="768" t="s">
        <v>240</v>
      </c>
      <c r="E4" s="769"/>
      <c r="F4" s="769"/>
      <c r="G4" s="769"/>
      <c r="H4" s="769"/>
      <c r="I4" s="769"/>
      <c r="J4" s="769"/>
      <c r="K4" s="769"/>
      <c r="L4" s="769"/>
      <c r="M4" s="769"/>
      <c r="N4" s="619"/>
      <c r="O4" s="238"/>
      <c r="P4" s="239"/>
      <c r="Q4" s="619"/>
      <c r="R4" s="185"/>
      <c r="S4" s="185"/>
      <c r="T4" s="769" t="s">
        <v>99</v>
      </c>
      <c r="U4" s="769"/>
      <c r="V4" s="185"/>
      <c r="W4" s="185"/>
      <c r="X4" s="185"/>
      <c r="Y4" s="185"/>
      <c r="Z4" s="240"/>
      <c r="AA4" s="772" t="s">
        <v>248</v>
      </c>
    </row>
    <row r="5" spans="1:27" s="259" customFormat="1" ht="14.1" customHeight="1" x14ac:dyDescent="0.25">
      <c r="A5" s="724" t="s">
        <v>770</v>
      </c>
      <c r="B5" s="774" t="s">
        <v>223</v>
      </c>
      <c r="C5" s="740" t="s">
        <v>224</v>
      </c>
      <c r="D5" s="739" t="s">
        <v>225</v>
      </c>
      <c r="E5" s="735" t="s">
        <v>241</v>
      </c>
      <c r="F5" s="736"/>
      <c r="G5" s="735" t="s">
        <v>242</v>
      </c>
      <c r="H5" s="736"/>
      <c r="I5" s="735" t="s">
        <v>226</v>
      </c>
      <c r="J5" s="736"/>
      <c r="K5" s="775" t="s">
        <v>298</v>
      </c>
      <c r="L5" s="776"/>
      <c r="M5" s="776"/>
      <c r="N5" s="750" t="s">
        <v>100</v>
      </c>
      <c r="O5" s="751"/>
      <c r="P5" s="735" t="s">
        <v>227</v>
      </c>
      <c r="Q5" s="736"/>
      <c r="R5" s="735" t="s">
        <v>299</v>
      </c>
      <c r="S5" s="736"/>
      <c r="T5" s="735" t="s">
        <v>300</v>
      </c>
      <c r="U5" s="736"/>
      <c r="V5" s="735" t="s">
        <v>249</v>
      </c>
      <c r="W5" s="736"/>
      <c r="X5" s="735" t="s">
        <v>231</v>
      </c>
      <c r="Y5" s="736"/>
      <c r="Z5" s="739" t="s">
        <v>232</v>
      </c>
      <c r="AA5" s="773"/>
    </row>
    <row r="6" spans="1:27" s="259" customFormat="1" ht="21.95" customHeight="1" x14ac:dyDescent="0.25">
      <c r="A6" s="724"/>
      <c r="B6" s="774"/>
      <c r="C6" s="740"/>
      <c r="D6" s="740"/>
      <c r="E6" s="737"/>
      <c r="F6" s="738"/>
      <c r="G6" s="737"/>
      <c r="H6" s="738"/>
      <c r="I6" s="737"/>
      <c r="J6" s="738"/>
      <c r="K6" s="741" t="s">
        <v>234</v>
      </c>
      <c r="L6" s="734"/>
      <c r="M6" s="620" t="s">
        <v>250</v>
      </c>
      <c r="N6" s="763" t="s">
        <v>112</v>
      </c>
      <c r="O6" s="764"/>
      <c r="P6" s="737"/>
      <c r="Q6" s="738"/>
      <c r="R6" s="737"/>
      <c r="S6" s="738"/>
      <c r="T6" s="737"/>
      <c r="U6" s="738"/>
      <c r="V6" s="737"/>
      <c r="W6" s="738"/>
      <c r="X6" s="737"/>
      <c r="Y6" s="738"/>
      <c r="Z6" s="740"/>
      <c r="AA6" s="773"/>
    </row>
    <row r="7" spans="1:27" s="259" customFormat="1" ht="21.95" customHeight="1" x14ac:dyDescent="0.25">
      <c r="A7" s="724" t="s">
        <v>687</v>
      </c>
      <c r="B7" s="729" t="s">
        <v>65</v>
      </c>
      <c r="C7" s="731" t="s">
        <v>113</v>
      </c>
      <c r="D7" s="731" t="s">
        <v>15</v>
      </c>
      <c r="E7" s="186" t="s">
        <v>236</v>
      </c>
      <c r="F7" s="617" t="s">
        <v>237</v>
      </c>
      <c r="G7" s="186" t="s">
        <v>236</v>
      </c>
      <c r="H7" s="186" t="s">
        <v>237</v>
      </c>
      <c r="I7" s="186" t="s">
        <v>236</v>
      </c>
      <c r="J7" s="186" t="s">
        <v>237</v>
      </c>
      <c r="K7" s="186" t="s">
        <v>236</v>
      </c>
      <c r="L7" s="186" t="s">
        <v>237</v>
      </c>
      <c r="M7" s="616" t="s">
        <v>114</v>
      </c>
      <c r="N7" s="615" t="s">
        <v>115</v>
      </c>
      <c r="O7" s="187" t="s">
        <v>239</v>
      </c>
      <c r="P7" s="186" t="s">
        <v>236</v>
      </c>
      <c r="Q7" s="186" t="s">
        <v>237</v>
      </c>
      <c r="R7" s="186" t="s">
        <v>236</v>
      </c>
      <c r="S7" s="186" t="s">
        <v>237</v>
      </c>
      <c r="T7" s="186" t="s">
        <v>236</v>
      </c>
      <c r="U7" s="186" t="s">
        <v>237</v>
      </c>
      <c r="V7" s="186" t="s">
        <v>236</v>
      </c>
      <c r="W7" s="186" t="s">
        <v>237</v>
      </c>
      <c r="X7" s="186" t="s">
        <v>236</v>
      </c>
      <c r="Y7" s="186" t="s">
        <v>237</v>
      </c>
      <c r="Z7" s="740"/>
      <c r="AA7" s="773"/>
    </row>
    <row r="8" spans="1:27" s="259" customFormat="1" ht="13.5" customHeight="1" x14ac:dyDescent="0.25">
      <c r="A8" s="724"/>
      <c r="B8" s="729"/>
      <c r="C8" s="731"/>
      <c r="D8" s="731"/>
      <c r="E8" s="727" t="s">
        <v>105</v>
      </c>
      <c r="F8" s="727" t="s">
        <v>103</v>
      </c>
      <c r="G8" s="727" t="s">
        <v>131</v>
      </c>
      <c r="H8" s="727" t="s">
        <v>103</v>
      </c>
      <c r="I8" s="727" t="s">
        <v>134</v>
      </c>
      <c r="J8" s="727" t="s">
        <v>103</v>
      </c>
      <c r="K8" s="727" t="s">
        <v>134</v>
      </c>
      <c r="L8" s="727" t="s">
        <v>103</v>
      </c>
      <c r="M8" s="189" t="s">
        <v>236</v>
      </c>
      <c r="N8" s="188" t="s">
        <v>237</v>
      </c>
      <c r="O8" s="188" t="s">
        <v>237</v>
      </c>
      <c r="P8" s="727" t="s">
        <v>133</v>
      </c>
      <c r="Q8" s="727" t="s">
        <v>103</v>
      </c>
      <c r="R8" s="727" t="s">
        <v>133</v>
      </c>
      <c r="S8" s="727" t="s">
        <v>103</v>
      </c>
      <c r="T8" s="727" t="s">
        <v>133</v>
      </c>
      <c r="U8" s="727" t="s">
        <v>103</v>
      </c>
      <c r="V8" s="727" t="s">
        <v>131</v>
      </c>
      <c r="W8" s="727" t="s">
        <v>103</v>
      </c>
      <c r="X8" s="727" t="s">
        <v>133</v>
      </c>
      <c r="Y8" s="727" t="s">
        <v>103</v>
      </c>
      <c r="Z8" s="727" t="s">
        <v>107</v>
      </c>
      <c r="AA8" s="241"/>
    </row>
    <row r="9" spans="1:27" s="259" customFormat="1" ht="21.95" customHeight="1" thickBot="1" x14ac:dyDescent="0.3">
      <c r="A9" s="190"/>
      <c r="B9" s="730"/>
      <c r="C9" s="732"/>
      <c r="D9" s="732"/>
      <c r="E9" s="728"/>
      <c r="F9" s="728"/>
      <c r="G9" s="728"/>
      <c r="H9" s="728"/>
      <c r="I9" s="728"/>
      <c r="J9" s="728"/>
      <c r="K9" s="728"/>
      <c r="L9" s="728"/>
      <c r="M9" s="614" t="s">
        <v>134</v>
      </c>
      <c r="N9" s="618" t="s">
        <v>137</v>
      </c>
      <c r="O9" s="618" t="s">
        <v>137</v>
      </c>
      <c r="P9" s="728"/>
      <c r="Q9" s="728"/>
      <c r="R9" s="728"/>
      <c r="S9" s="728"/>
      <c r="T9" s="728"/>
      <c r="U9" s="728"/>
      <c r="V9" s="728"/>
      <c r="W9" s="728"/>
      <c r="X9" s="728"/>
      <c r="Y9" s="728"/>
      <c r="Z9" s="728"/>
      <c r="AA9" s="191" t="s">
        <v>108</v>
      </c>
    </row>
    <row r="10" spans="1:27" ht="13.35" customHeight="1" x14ac:dyDescent="0.25">
      <c r="A10" s="752" t="s">
        <v>301</v>
      </c>
      <c r="B10" s="197" t="s">
        <v>245</v>
      </c>
      <c r="C10" s="242">
        <f>SUM(D10,AA10)</f>
        <v>1778926</v>
      </c>
      <c r="D10" s="242">
        <f>SUM(E10:Z10)</f>
        <v>1758943</v>
      </c>
      <c r="E10" s="90">
        <f>SUM(E13,E16,E19,E22,E25,E28,E31,E34,E37,E40,E43)</f>
        <v>5519</v>
      </c>
      <c r="F10" s="90">
        <f>SUM(F13,F16,F19,F22,F25,F28,F31,F34,F37,F40,F43)</f>
        <v>3169</v>
      </c>
      <c r="G10" s="90">
        <f t="shared" ref="G10:AA12" si="0">SUM(G13,G16,G19,G22,G25,G28,G31,G34,G37,G40,G43)</f>
        <v>72512</v>
      </c>
      <c r="H10" s="90">
        <f t="shared" si="0"/>
        <v>22161</v>
      </c>
      <c r="I10" s="90">
        <f t="shared" si="0"/>
        <v>324152</v>
      </c>
      <c r="J10" s="90">
        <f t="shared" si="0"/>
        <v>131561</v>
      </c>
      <c r="K10" s="90">
        <f t="shared" si="0"/>
        <v>107226</v>
      </c>
      <c r="L10" s="90">
        <f t="shared" si="0"/>
        <v>15287</v>
      </c>
      <c r="M10" s="90">
        <f t="shared" si="0"/>
        <v>75950</v>
      </c>
      <c r="N10" s="90">
        <f t="shared" si="0"/>
        <v>4789</v>
      </c>
      <c r="O10" s="90">
        <f t="shared" si="0"/>
        <v>7928</v>
      </c>
      <c r="P10" s="90">
        <f t="shared" si="0"/>
        <v>115334</v>
      </c>
      <c r="Q10" s="90">
        <f t="shared" si="0"/>
        <v>56508</v>
      </c>
      <c r="R10" s="90">
        <f t="shared" si="0"/>
        <v>331242</v>
      </c>
      <c r="S10" s="90">
        <f t="shared" si="0"/>
        <v>86569</v>
      </c>
      <c r="T10" s="90">
        <f t="shared" si="0"/>
        <v>184038</v>
      </c>
      <c r="U10" s="90">
        <f t="shared" si="0"/>
        <v>29774</v>
      </c>
      <c r="V10" s="90">
        <f t="shared" si="0"/>
        <v>1777</v>
      </c>
      <c r="W10" s="90">
        <f t="shared" si="0"/>
        <v>382</v>
      </c>
      <c r="X10" s="90">
        <f t="shared" si="0"/>
        <v>160331</v>
      </c>
      <c r="Y10" s="90">
        <f t="shared" si="0"/>
        <v>18118</v>
      </c>
      <c r="Z10" s="90">
        <f t="shared" si="0"/>
        <v>4616</v>
      </c>
      <c r="AA10" s="90">
        <f t="shared" si="0"/>
        <v>19983</v>
      </c>
    </row>
    <row r="11" spans="1:27" ht="13.35" customHeight="1" x14ac:dyDescent="0.25">
      <c r="A11" s="724"/>
      <c r="B11" s="197" t="s">
        <v>246</v>
      </c>
      <c r="C11" s="242">
        <f t="shared" ref="C11:C45" si="1">SUM(D11,AA11)</f>
        <v>882486</v>
      </c>
      <c r="D11" s="242">
        <f>SUM(E11:Z11)</f>
        <v>880140</v>
      </c>
      <c r="E11" s="90">
        <f>SUM(E14,E17,E20,E23,E26,E29,E32,E35,E38,E41,E44)</f>
        <v>4329</v>
      </c>
      <c r="F11" s="90">
        <f t="shared" ref="F11:T12" si="2">SUM(F14,F17,F20,F23,F26,F29,F32,F35,F38,F41,F44)</f>
        <v>2320</v>
      </c>
      <c r="G11" s="90">
        <f t="shared" si="2"/>
        <v>46238</v>
      </c>
      <c r="H11" s="90">
        <f t="shared" si="2"/>
        <v>13073</v>
      </c>
      <c r="I11" s="90">
        <f t="shared" si="2"/>
        <v>158312</v>
      </c>
      <c r="J11" s="90">
        <f t="shared" si="2"/>
        <v>70685</v>
      </c>
      <c r="K11" s="90">
        <f t="shared" si="2"/>
        <v>52594</v>
      </c>
      <c r="L11" s="90">
        <f t="shared" si="2"/>
        <v>8564</v>
      </c>
      <c r="M11" s="90">
        <f t="shared" si="2"/>
        <v>42818</v>
      </c>
      <c r="N11" s="90">
        <f t="shared" si="2"/>
        <v>3014</v>
      </c>
      <c r="O11" s="90">
        <f t="shared" si="2"/>
        <v>1954</v>
      </c>
      <c r="P11" s="90">
        <f t="shared" si="2"/>
        <v>58009</v>
      </c>
      <c r="Q11" s="90">
        <f t="shared" si="2"/>
        <v>29967</v>
      </c>
      <c r="R11" s="90">
        <f t="shared" si="2"/>
        <v>166056</v>
      </c>
      <c r="S11" s="90">
        <f t="shared" si="2"/>
        <v>50697</v>
      </c>
      <c r="T11" s="90">
        <f t="shared" si="2"/>
        <v>89347</v>
      </c>
      <c r="U11" s="90">
        <f t="shared" si="0"/>
        <v>15494</v>
      </c>
      <c r="V11" s="90">
        <f t="shared" si="0"/>
        <v>1107</v>
      </c>
      <c r="W11" s="90">
        <f t="shared" si="0"/>
        <v>261</v>
      </c>
      <c r="X11" s="90">
        <f t="shared" si="0"/>
        <v>57679</v>
      </c>
      <c r="Y11" s="90">
        <f t="shared" si="0"/>
        <v>6115</v>
      </c>
      <c r="Z11" s="90">
        <f t="shared" si="0"/>
        <v>1507</v>
      </c>
      <c r="AA11" s="90">
        <f t="shared" si="0"/>
        <v>2346</v>
      </c>
    </row>
    <row r="12" spans="1:27" ht="13.35" customHeight="1" x14ac:dyDescent="0.25">
      <c r="A12" s="724"/>
      <c r="B12" s="197" t="s">
        <v>247</v>
      </c>
      <c r="C12" s="242">
        <f t="shared" si="1"/>
        <v>896440</v>
      </c>
      <c r="D12" s="242">
        <f t="shared" ref="D12:D44" si="3">SUM(E12:Z12)</f>
        <v>878803</v>
      </c>
      <c r="E12" s="90">
        <f>SUM(E15,E18,E21,E24,E27,E30,E33,E36,E39,E42,E45)</f>
        <v>1190</v>
      </c>
      <c r="F12" s="90">
        <f t="shared" si="2"/>
        <v>849</v>
      </c>
      <c r="G12" s="90">
        <f t="shared" si="2"/>
        <v>26274</v>
      </c>
      <c r="H12" s="90">
        <f t="shared" si="2"/>
        <v>9088</v>
      </c>
      <c r="I12" s="90">
        <f t="shared" si="2"/>
        <v>165840</v>
      </c>
      <c r="J12" s="90">
        <f t="shared" si="2"/>
        <v>60876</v>
      </c>
      <c r="K12" s="90">
        <f t="shared" si="2"/>
        <v>54632</v>
      </c>
      <c r="L12" s="90">
        <f t="shared" si="2"/>
        <v>6723</v>
      </c>
      <c r="M12" s="90">
        <f t="shared" si="2"/>
        <v>33132</v>
      </c>
      <c r="N12" s="90">
        <f t="shared" si="2"/>
        <v>1775</v>
      </c>
      <c r="O12" s="90">
        <f t="shared" si="2"/>
        <v>5974</v>
      </c>
      <c r="P12" s="90">
        <f t="shared" si="2"/>
        <v>57325</v>
      </c>
      <c r="Q12" s="90">
        <f t="shared" si="2"/>
        <v>26541</v>
      </c>
      <c r="R12" s="90">
        <f t="shared" si="2"/>
        <v>165186</v>
      </c>
      <c r="S12" s="90">
        <f t="shared" si="2"/>
        <v>35872</v>
      </c>
      <c r="T12" s="90">
        <f t="shared" si="2"/>
        <v>94691</v>
      </c>
      <c r="U12" s="90">
        <f t="shared" si="0"/>
        <v>14280</v>
      </c>
      <c r="V12" s="90">
        <f t="shared" si="0"/>
        <v>670</v>
      </c>
      <c r="W12" s="90">
        <f t="shared" si="0"/>
        <v>121</v>
      </c>
      <c r="X12" s="90">
        <f t="shared" si="0"/>
        <v>102652</v>
      </c>
      <c r="Y12" s="90">
        <f t="shared" si="0"/>
        <v>12003</v>
      </c>
      <c r="Z12" s="90">
        <f t="shared" si="0"/>
        <v>3109</v>
      </c>
      <c r="AA12" s="90">
        <f t="shared" si="0"/>
        <v>17637</v>
      </c>
    </row>
    <row r="13" spans="1:27" ht="13.35" customHeight="1" x14ac:dyDescent="0.25">
      <c r="A13" s="765" t="s">
        <v>302</v>
      </c>
      <c r="B13" s="197" t="s">
        <v>245</v>
      </c>
      <c r="C13" s="242">
        <f t="shared" si="1"/>
        <v>149387</v>
      </c>
      <c r="D13" s="242">
        <f>SUM(E13:Z13)</f>
        <v>149300</v>
      </c>
      <c r="E13" s="91">
        <f>SUM(E14:E15)</f>
        <v>0</v>
      </c>
      <c r="F13" s="91">
        <f t="shared" ref="F13:AA13" si="4">SUM(F14:F15)</f>
        <v>0</v>
      </c>
      <c r="G13" s="91">
        <f t="shared" si="4"/>
        <v>0</v>
      </c>
      <c r="H13" s="91">
        <f t="shared" si="4"/>
        <v>0</v>
      </c>
      <c r="I13" s="91">
        <f t="shared" si="4"/>
        <v>0</v>
      </c>
      <c r="J13" s="91">
        <f t="shared" si="4"/>
        <v>35089</v>
      </c>
      <c r="K13" s="91">
        <f t="shared" si="4"/>
        <v>0</v>
      </c>
      <c r="L13" s="91">
        <f t="shared" si="4"/>
        <v>1031</v>
      </c>
      <c r="M13" s="91">
        <f t="shared" si="4"/>
        <v>0</v>
      </c>
      <c r="N13" s="91">
        <f t="shared" si="4"/>
        <v>55</v>
      </c>
      <c r="O13" s="91">
        <f t="shared" si="4"/>
        <v>5885</v>
      </c>
      <c r="P13" s="91">
        <f t="shared" si="4"/>
        <v>1716</v>
      </c>
      <c r="Q13" s="91">
        <f t="shared" si="4"/>
        <v>38187</v>
      </c>
      <c r="R13" s="91">
        <f t="shared" si="4"/>
        <v>6658</v>
      </c>
      <c r="S13" s="91">
        <f t="shared" si="4"/>
        <v>45849</v>
      </c>
      <c r="T13" s="91">
        <f t="shared" si="4"/>
        <v>2688</v>
      </c>
      <c r="U13" s="91">
        <f t="shared" si="4"/>
        <v>9845</v>
      </c>
      <c r="V13" s="91">
        <f t="shared" si="4"/>
        <v>0</v>
      </c>
      <c r="W13" s="91">
        <f t="shared" si="4"/>
        <v>0</v>
      </c>
      <c r="X13" s="91">
        <f t="shared" si="4"/>
        <v>276</v>
      </c>
      <c r="Y13" s="91">
        <f t="shared" si="4"/>
        <v>2016</v>
      </c>
      <c r="Z13" s="91">
        <f t="shared" si="4"/>
        <v>5</v>
      </c>
      <c r="AA13" s="91">
        <f t="shared" si="4"/>
        <v>87</v>
      </c>
    </row>
    <row r="14" spans="1:27" ht="13.35" customHeight="1" x14ac:dyDescent="0.25">
      <c r="A14" s="765"/>
      <c r="B14" s="197" t="s">
        <v>246</v>
      </c>
      <c r="C14" s="242">
        <f t="shared" si="1"/>
        <v>77914</v>
      </c>
      <c r="D14" s="242">
        <f>SUM(E14:Z14)</f>
        <v>77867</v>
      </c>
      <c r="E14" s="91">
        <v>0</v>
      </c>
      <c r="F14" s="243">
        <v>0</v>
      </c>
      <c r="G14" s="243">
        <v>0</v>
      </c>
      <c r="H14" s="243">
        <v>0</v>
      </c>
      <c r="I14" s="243">
        <v>0</v>
      </c>
      <c r="J14" s="90">
        <v>17586</v>
      </c>
      <c r="K14" s="243">
        <v>0</v>
      </c>
      <c r="L14" s="90">
        <v>596</v>
      </c>
      <c r="M14" s="243">
        <v>0</v>
      </c>
      <c r="N14" s="90">
        <v>12</v>
      </c>
      <c r="O14" s="90">
        <v>1138</v>
      </c>
      <c r="P14" s="90">
        <v>1016</v>
      </c>
      <c r="Q14" s="90">
        <v>19662</v>
      </c>
      <c r="R14" s="90">
        <v>4148</v>
      </c>
      <c r="S14" s="90">
        <v>25792</v>
      </c>
      <c r="T14" s="90">
        <v>1538</v>
      </c>
      <c r="U14" s="90">
        <v>5161</v>
      </c>
      <c r="V14" s="91">
        <v>0</v>
      </c>
      <c r="W14" s="91">
        <v>0</v>
      </c>
      <c r="X14" s="90">
        <v>147</v>
      </c>
      <c r="Y14" s="90">
        <v>1068</v>
      </c>
      <c r="Z14" s="90">
        <v>3</v>
      </c>
      <c r="AA14" s="91">
        <v>47</v>
      </c>
    </row>
    <row r="15" spans="1:27" ht="13.35" customHeight="1" x14ac:dyDescent="0.25">
      <c r="A15" s="765"/>
      <c r="B15" s="197" t="s">
        <v>247</v>
      </c>
      <c r="C15" s="242">
        <f t="shared" si="1"/>
        <v>71473</v>
      </c>
      <c r="D15" s="242">
        <f t="shared" si="3"/>
        <v>71433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0">
        <v>17503</v>
      </c>
      <c r="K15" s="91">
        <v>0</v>
      </c>
      <c r="L15" s="90">
        <v>435</v>
      </c>
      <c r="M15" s="91">
        <v>0</v>
      </c>
      <c r="N15" s="90">
        <v>43</v>
      </c>
      <c r="O15" s="90">
        <v>4747</v>
      </c>
      <c r="P15" s="90">
        <v>700</v>
      </c>
      <c r="Q15" s="90">
        <v>18525</v>
      </c>
      <c r="R15" s="90">
        <v>2510</v>
      </c>
      <c r="S15" s="90">
        <v>20057</v>
      </c>
      <c r="T15" s="90">
        <v>1150</v>
      </c>
      <c r="U15" s="90">
        <v>4684</v>
      </c>
      <c r="V15" s="91">
        <v>0</v>
      </c>
      <c r="W15" s="91">
        <v>0</v>
      </c>
      <c r="X15" s="90">
        <v>129</v>
      </c>
      <c r="Y15" s="90">
        <v>948</v>
      </c>
      <c r="Z15" s="90">
        <v>2</v>
      </c>
      <c r="AA15" s="91">
        <v>40</v>
      </c>
    </row>
    <row r="16" spans="1:27" ht="13.35" customHeight="1" x14ac:dyDescent="0.25">
      <c r="A16" s="765" t="s">
        <v>303</v>
      </c>
      <c r="B16" s="197" t="s">
        <v>245</v>
      </c>
      <c r="C16" s="242">
        <f t="shared" si="1"/>
        <v>153132</v>
      </c>
      <c r="D16" s="242">
        <f t="shared" si="3"/>
        <v>153129</v>
      </c>
      <c r="E16" s="91">
        <f>SUM(E17:E18)</f>
        <v>0</v>
      </c>
      <c r="F16" s="91">
        <f t="shared" ref="F16:AA16" si="5">SUM(F17:F18)</f>
        <v>59</v>
      </c>
      <c r="G16" s="91">
        <f t="shared" si="5"/>
        <v>922</v>
      </c>
      <c r="H16" s="91">
        <f t="shared" si="5"/>
        <v>6286</v>
      </c>
      <c r="I16" s="91">
        <f t="shared" si="5"/>
        <v>37689</v>
      </c>
      <c r="J16" s="91">
        <f t="shared" si="5"/>
        <v>68144</v>
      </c>
      <c r="K16" s="91">
        <f t="shared" si="5"/>
        <v>2372</v>
      </c>
      <c r="L16" s="91">
        <f t="shared" si="5"/>
        <v>1659</v>
      </c>
      <c r="M16" s="91">
        <f t="shared" si="5"/>
        <v>3228</v>
      </c>
      <c r="N16" s="91">
        <f t="shared" si="5"/>
        <v>86</v>
      </c>
      <c r="O16" s="91">
        <f t="shared" si="5"/>
        <v>1085</v>
      </c>
      <c r="P16" s="91">
        <f t="shared" si="5"/>
        <v>4291</v>
      </c>
      <c r="Q16" s="91">
        <f t="shared" si="5"/>
        <v>1963</v>
      </c>
      <c r="R16" s="91">
        <f t="shared" si="5"/>
        <v>16245</v>
      </c>
      <c r="S16" s="91">
        <f t="shared" si="5"/>
        <v>5995</v>
      </c>
      <c r="T16" s="91">
        <f t="shared" si="5"/>
        <v>2580</v>
      </c>
      <c r="U16" s="91">
        <f t="shared" si="5"/>
        <v>394</v>
      </c>
      <c r="V16" s="91">
        <f t="shared" si="5"/>
        <v>0</v>
      </c>
      <c r="W16" s="91">
        <f t="shared" si="5"/>
        <v>0</v>
      </c>
      <c r="X16" s="91">
        <f t="shared" si="5"/>
        <v>55</v>
      </c>
      <c r="Y16" s="91">
        <f t="shared" si="5"/>
        <v>72</v>
      </c>
      <c r="Z16" s="91">
        <f t="shared" si="5"/>
        <v>4</v>
      </c>
      <c r="AA16" s="91">
        <f t="shared" si="5"/>
        <v>3</v>
      </c>
    </row>
    <row r="17" spans="1:27" ht="13.35" customHeight="1" x14ac:dyDescent="0.25">
      <c r="A17" s="765"/>
      <c r="B17" s="197" t="s">
        <v>246</v>
      </c>
      <c r="C17" s="242">
        <f t="shared" si="1"/>
        <v>80011</v>
      </c>
      <c r="D17" s="242">
        <f t="shared" si="3"/>
        <v>80009</v>
      </c>
      <c r="E17" s="91">
        <v>0</v>
      </c>
      <c r="F17" s="90">
        <v>52</v>
      </c>
      <c r="G17" s="90">
        <v>571</v>
      </c>
      <c r="H17" s="90">
        <v>3986</v>
      </c>
      <c r="I17" s="90">
        <v>16541</v>
      </c>
      <c r="J17" s="90">
        <v>36628</v>
      </c>
      <c r="K17" s="90">
        <v>1610</v>
      </c>
      <c r="L17" s="90">
        <v>972</v>
      </c>
      <c r="M17" s="90">
        <v>316</v>
      </c>
      <c r="N17" s="90">
        <v>36</v>
      </c>
      <c r="O17" s="90">
        <v>303</v>
      </c>
      <c r="P17" s="90">
        <v>2311</v>
      </c>
      <c r="Q17" s="90">
        <v>1048</v>
      </c>
      <c r="R17" s="90">
        <v>9801</v>
      </c>
      <c r="S17" s="90">
        <v>3946</v>
      </c>
      <c r="T17" s="90">
        <v>1612</v>
      </c>
      <c r="U17" s="90">
        <v>222</v>
      </c>
      <c r="V17" s="91">
        <v>0</v>
      </c>
      <c r="W17" s="91">
        <v>0</v>
      </c>
      <c r="X17" s="90">
        <v>23</v>
      </c>
      <c r="Y17" s="90">
        <v>28</v>
      </c>
      <c r="Z17" s="90">
        <v>3</v>
      </c>
      <c r="AA17" s="91">
        <v>2</v>
      </c>
    </row>
    <row r="18" spans="1:27" ht="13.35" customHeight="1" x14ac:dyDescent="0.25">
      <c r="A18" s="765"/>
      <c r="B18" s="197" t="s">
        <v>247</v>
      </c>
      <c r="C18" s="242">
        <f t="shared" si="1"/>
        <v>73121</v>
      </c>
      <c r="D18" s="242">
        <f t="shared" si="3"/>
        <v>73120</v>
      </c>
      <c r="E18" s="91">
        <v>0</v>
      </c>
      <c r="F18" s="90">
        <v>7</v>
      </c>
      <c r="G18" s="90">
        <v>351</v>
      </c>
      <c r="H18" s="90">
        <v>2300</v>
      </c>
      <c r="I18" s="90">
        <v>21148</v>
      </c>
      <c r="J18" s="90">
        <v>31516</v>
      </c>
      <c r="K18" s="90">
        <v>762</v>
      </c>
      <c r="L18" s="90">
        <v>687</v>
      </c>
      <c r="M18" s="90">
        <v>2912</v>
      </c>
      <c r="N18" s="90">
        <v>50</v>
      </c>
      <c r="O18" s="90">
        <v>782</v>
      </c>
      <c r="P18" s="90">
        <v>1980</v>
      </c>
      <c r="Q18" s="90">
        <v>915</v>
      </c>
      <c r="R18" s="90">
        <v>6444</v>
      </c>
      <c r="S18" s="90">
        <v>2049</v>
      </c>
      <c r="T18" s="90">
        <v>968</v>
      </c>
      <c r="U18" s="90">
        <v>172</v>
      </c>
      <c r="V18" s="91">
        <v>0</v>
      </c>
      <c r="W18" s="91">
        <v>0</v>
      </c>
      <c r="X18" s="90">
        <v>32</v>
      </c>
      <c r="Y18" s="90">
        <v>44</v>
      </c>
      <c r="Z18" s="90">
        <v>1</v>
      </c>
      <c r="AA18" s="91">
        <v>1</v>
      </c>
    </row>
    <row r="19" spans="1:27" ht="13.35" customHeight="1" x14ac:dyDescent="0.25">
      <c r="A19" s="765" t="s">
        <v>304</v>
      </c>
      <c r="B19" s="197" t="s">
        <v>245</v>
      </c>
      <c r="C19" s="242">
        <f t="shared" si="1"/>
        <v>146990</v>
      </c>
      <c r="D19" s="242">
        <f t="shared" si="3"/>
        <v>146977</v>
      </c>
      <c r="E19" s="90">
        <f>SUM(E20:E21)</f>
        <v>58</v>
      </c>
      <c r="F19" s="90">
        <f t="shared" ref="F19:AA19" si="6">SUM(F20:F21)</f>
        <v>491</v>
      </c>
      <c r="G19" s="90">
        <f t="shared" si="6"/>
        <v>12324</v>
      </c>
      <c r="H19" s="90">
        <f t="shared" si="6"/>
        <v>4426</v>
      </c>
      <c r="I19" s="90">
        <f t="shared" si="6"/>
        <v>73794</v>
      </c>
      <c r="J19" s="90">
        <f t="shared" si="6"/>
        <v>10974</v>
      </c>
      <c r="K19" s="90">
        <f t="shared" si="6"/>
        <v>3385</v>
      </c>
      <c r="L19" s="90">
        <f t="shared" si="6"/>
        <v>1737</v>
      </c>
      <c r="M19" s="90">
        <f t="shared" si="6"/>
        <v>1459</v>
      </c>
      <c r="N19" s="90">
        <f t="shared" si="6"/>
        <v>47</v>
      </c>
      <c r="O19" s="90">
        <f t="shared" si="6"/>
        <v>338</v>
      </c>
      <c r="P19" s="90">
        <f t="shared" si="6"/>
        <v>7268</v>
      </c>
      <c r="Q19" s="90">
        <f t="shared" si="6"/>
        <v>1538</v>
      </c>
      <c r="R19" s="90">
        <f t="shared" si="6"/>
        <v>17736</v>
      </c>
      <c r="S19" s="90">
        <f t="shared" si="6"/>
        <v>6788</v>
      </c>
      <c r="T19" s="90">
        <f t="shared" si="6"/>
        <v>3450</v>
      </c>
      <c r="U19" s="90">
        <f t="shared" si="6"/>
        <v>840</v>
      </c>
      <c r="V19" s="90">
        <f t="shared" si="6"/>
        <v>0</v>
      </c>
      <c r="W19" s="90">
        <f t="shared" si="6"/>
        <v>0</v>
      </c>
      <c r="X19" s="90">
        <f t="shared" si="6"/>
        <v>190</v>
      </c>
      <c r="Y19" s="90">
        <f t="shared" si="6"/>
        <v>130</v>
      </c>
      <c r="Z19" s="90">
        <f t="shared" si="6"/>
        <v>4</v>
      </c>
      <c r="AA19" s="90">
        <f t="shared" si="6"/>
        <v>13</v>
      </c>
    </row>
    <row r="20" spans="1:27" ht="13.35" customHeight="1" x14ac:dyDescent="0.25">
      <c r="A20" s="765"/>
      <c r="B20" s="197" t="s">
        <v>246</v>
      </c>
      <c r="C20" s="242">
        <f t="shared" si="1"/>
        <v>75864</v>
      </c>
      <c r="D20" s="242">
        <f t="shared" si="3"/>
        <v>75859</v>
      </c>
      <c r="E20" s="90">
        <v>46</v>
      </c>
      <c r="F20" s="90">
        <v>360</v>
      </c>
      <c r="G20" s="90">
        <v>7808</v>
      </c>
      <c r="H20" s="90">
        <v>2457</v>
      </c>
      <c r="I20" s="90">
        <v>33498</v>
      </c>
      <c r="J20" s="90">
        <v>6949</v>
      </c>
      <c r="K20" s="90">
        <v>1701</v>
      </c>
      <c r="L20" s="90">
        <v>1069</v>
      </c>
      <c r="M20" s="90">
        <v>212</v>
      </c>
      <c r="N20" s="90">
        <v>14</v>
      </c>
      <c r="O20" s="90">
        <v>122</v>
      </c>
      <c r="P20" s="90">
        <v>3957</v>
      </c>
      <c r="Q20" s="90">
        <v>831</v>
      </c>
      <c r="R20" s="90">
        <v>10175</v>
      </c>
      <c r="S20" s="90">
        <v>4266</v>
      </c>
      <c r="T20" s="90">
        <v>1897</v>
      </c>
      <c r="U20" s="90">
        <v>406</v>
      </c>
      <c r="V20" s="91">
        <v>0</v>
      </c>
      <c r="W20" s="91">
        <v>0</v>
      </c>
      <c r="X20" s="90">
        <v>32</v>
      </c>
      <c r="Y20" s="90">
        <v>57</v>
      </c>
      <c r="Z20" s="90">
        <v>2</v>
      </c>
      <c r="AA20" s="91">
        <v>5</v>
      </c>
    </row>
    <row r="21" spans="1:27" ht="13.35" customHeight="1" x14ac:dyDescent="0.25">
      <c r="A21" s="765"/>
      <c r="B21" s="197" t="s">
        <v>247</v>
      </c>
      <c r="C21" s="242">
        <f t="shared" si="1"/>
        <v>71126</v>
      </c>
      <c r="D21" s="242">
        <f t="shared" si="3"/>
        <v>71118</v>
      </c>
      <c r="E21" s="90">
        <v>12</v>
      </c>
      <c r="F21" s="90">
        <v>131</v>
      </c>
      <c r="G21" s="90">
        <v>4516</v>
      </c>
      <c r="H21" s="90">
        <v>1969</v>
      </c>
      <c r="I21" s="90">
        <v>40296</v>
      </c>
      <c r="J21" s="90">
        <v>4025</v>
      </c>
      <c r="K21" s="90">
        <v>1684</v>
      </c>
      <c r="L21" s="90">
        <v>668</v>
      </c>
      <c r="M21" s="90">
        <v>1247</v>
      </c>
      <c r="N21" s="90">
        <v>33</v>
      </c>
      <c r="O21" s="90">
        <v>216</v>
      </c>
      <c r="P21" s="90">
        <v>3311</v>
      </c>
      <c r="Q21" s="90">
        <v>707</v>
      </c>
      <c r="R21" s="90">
        <v>7561</v>
      </c>
      <c r="S21" s="90">
        <v>2522</v>
      </c>
      <c r="T21" s="90">
        <v>1553</v>
      </c>
      <c r="U21" s="90">
        <v>434</v>
      </c>
      <c r="V21" s="91">
        <v>0</v>
      </c>
      <c r="W21" s="91">
        <v>0</v>
      </c>
      <c r="X21" s="90">
        <v>158</v>
      </c>
      <c r="Y21" s="90">
        <v>73</v>
      </c>
      <c r="Z21" s="90">
        <v>2</v>
      </c>
      <c r="AA21" s="91">
        <v>8</v>
      </c>
    </row>
    <row r="22" spans="1:27" ht="13.35" customHeight="1" x14ac:dyDescent="0.25">
      <c r="A22" s="765" t="s">
        <v>305</v>
      </c>
      <c r="B22" s="197" t="s">
        <v>245</v>
      </c>
      <c r="C22" s="242">
        <f t="shared" si="1"/>
        <v>178281</v>
      </c>
      <c r="D22" s="242">
        <f t="shared" si="3"/>
        <v>178242</v>
      </c>
      <c r="E22" s="90">
        <f>SUM(E23:E24)</f>
        <v>634</v>
      </c>
      <c r="F22" s="90">
        <f t="shared" ref="F22:AA22" si="7">SUM(F23:F24)</f>
        <v>641</v>
      </c>
      <c r="G22" s="90">
        <f t="shared" si="7"/>
        <v>15480</v>
      </c>
      <c r="H22" s="90">
        <f t="shared" si="7"/>
        <v>3252</v>
      </c>
      <c r="I22" s="90">
        <f t="shared" si="7"/>
        <v>65987</v>
      </c>
      <c r="J22" s="90">
        <f t="shared" si="7"/>
        <v>6843</v>
      </c>
      <c r="K22" s="90">
        <f t="shared" si="7"/>
        <v>12716</v>
      </c>
      <c r="L22" s="90">
        <f t="shared" si="7"/>
        <v>3778</v>
      </c>
      <c r="M22" s="90">
        <f t="shared" si="7"/>
        <v>3949</v>
      </c>
      <c r="N22" s="90">
        <f t="shared" si="7"/>
        <v>714</v>
      </c>
      <c r="O22" s="90">
        <f t="shared" si="7"/>
        <v>309</v>
      </c>
      <c r="P22" s="90">
        <f t="shared" si="7"/>
        <v>7621</v>
      </c>
      <c r="Q22" s="90">
        <f t="shared" si="7"/>
        <v>2356</v>
      </c>
      <c r="R22" s="90">
        <f t="shared" si="7"/>
        <v>35412</v>
      </c>
      <c r="S22" s="90">
        <f t="shared" si="7"/>
        <v>7345</v>
      </c>
      <c r="T22" s="90">
        <f t="shared" si="7"/>
        <v>8346</v>
      </c>
      <c r="U22" s="90">
        <f t="shared" si="7"/>
        <v>1289</v>
      </c>
      <c r="V22" s="90">
        <f t="shared" si="7"/>
        <v>0</v>
      </c>
      <c r="W22" s="90">
        <f t="shared" si="7"/>
        <v>0</v>
      </c>
      <c r="X22" s="90">
        <f t="shared" si="7"/>
        <v>1087</v>
      </c>
      <c r="Y22" s="90">
        <f t="shared" si="7"/>
        <v>450</v>
      </c>
      <c r="Z22" s="90">
        <f t="shared" si="7"/>
        <v>33</v>
      </c>
      <c r="AA22" s="90">
        <f t="shared" si="7"/>
        <v>39</v>
      </c>
    </row>
    <row r="23" spans="1:27" ht="13.35" customHeight="1" x14ac:dyDescent="0.25">
      <c r="A23" s="765"/>
      <c r="B23" s="197" t="s">
        <v>246</v>
      </c>
      <c r="C23" s="242">
        <f t="shared" si="1"/>
        <v>88669</v>
      </c>
      <c r="D23" s="242">
        <f t="shared" si="3"/>
        <v>88659</v>
      </c>
      <c r="E23" s="90">
        <v>478</v>
      </c>
      <c r="F23" s="90">
        <v>460</v>
      </c>
      <c r="G23" s="90">
        <v>9634</v>
      </c>
      <c r="H23" s="90">
        <v>1826</v>
      </c>
      <c r="I23" s="90">
        <v>30081</v>
      </c>
      <c r="J23" s="90">
        <v>4094</v>
      </c>
      <c r="K23" s="90">
        <v>5221</v>
      </c>
      <c r="L23" s="90">
        <v>2165</v>
      </c>
      <c r="M23" s="90">
        <v>1500</v>
      </c>
      <c r="N23" s="90">
        <v>379</v>
      </c>
      <c r="O23" s="90">
        <v>169</v>
      </c>
      <c r="P23" s="90">
        <v>3395</v>
      </c>
      <c r="Q23" s="90">
        <v>1286</v>
      </c>
      <c r="R23" s="90">
        <v>18969</v>
      </c>
      <c r="S23" s="90">
        <v>4319</v>
      </c>
      <c r="T23" s="90">
        <v>3937</v>
      </c>
      <c r="U23" s="90">
        <v>543</v>
      </c>
      <c r="V23" s="91">
        <v>0</v>
      </c>
      <c r="W23" s="91">
        <v>0</v>
      </c>
      <c r="X23" s="90">
        <v>93</v>
      </c>
      <c r="Y23" s="90">
        <v>106</v>
      </c>
      <c r="Z23" s="90">
        <v>4</v>
      </c>
      <c r="AA23" s="91">
        <v>10</v>
      </c>
    </row>
    <row r="24" spans="1:27" ht="13.35" customHeight="1" x14ac:dyDescent="0.25">
      <c r="A24" s="765"/>
      <c r="B24" s="197" t="s">
        <v>247</v>
      </c>
      <c r="C24" s="242">
        <f t="shared" si="1"/>
        <v>89612</v>
      </c>
      <c r="D24" s="242">
        <f t="shared" si="3"/>
        <v>89583</v>
      </c>
      <c r="E24" s="90">
        <v>156</v>
      </c>
      <c r="F24" s="90">
        <v>181</v>
      </c>
      <c r="G24" s="90">
        <v>5846</v>
      </c>
      <c r="H24" s="90">
        <v>1426</v>
      </c>
      <c r="I24" s="90">
        <v>35906</v>
      </c>
      <c r="J24" s="90">
        <v>2749</v>
      </c>
      <c r="K24" s="90">
        <v>7495</v>
      </c>
      <c r="L24" s="90">
        <v>1613</v>
      </c>
      <c r="M24" s="90">
        <v>2449</v>
      </c>
      <c r="N24" s="90">
        <v>335</v>
      </c>
      <c r="O24" s="90">
        <v>140</v>
      </c>
      <c r="P24" s="90">
        <v>4226</v>
      </c>
      <c r="Q24" s="90">
        <v>1070</v>
      </c>
      <c r="R24" s="90">
        <v>16443</v>
      </c>
      <c r="S24" s="90">
        <v>3026</v>
      </c>
      <c r="T24" s="90">
        <v>4409</v>
      </c>
      <c r="U24" s="90">
        <v>746</v>
      </c>
      <c r="V24" s="91">
        <v>0</v>
      </c>
      <c r="W24" s="91">
        <v>0</v>
      </c>
      <c r="X24" s="90">
        <v>994</v>
      </c>
      <c r="Y24" s="90">
        <v>344</v>
      </c>
      <c r="Z24" s="90">
        <v>29</v>
      </c>
      <c r="AA24" s="91">
        <v>29</v>
      </c>
    </row>
    <row r="25" spans="1:27" ht="13.35" customHeight="1" x14ac:dyDescent="0.25">
      <c r="A25" s="765" t="s">
        <v>306</v>
      </c>
      <c r="B25" s="197" t="s">
        <v>245</v>
      </c>
      <c r="C25" s="242">
        <f t="shared" si="1"/>
        <v>190335</v>
      </c>
      <c r="D25" s="242">
        <f t="shared" si="3"/>
        <v>190262</v>
      </c>
      <c r="E25" s="90">
        <f t="shared" ref="E25:AA25" si="8">SUM(E26:E27)</f>
        <v>986</v>
      </c>
      <c r="F25" s="90">
        <f t="shared" si="8"/>
        <v>566</v>
      </c>
      <c r="G25" s="90">
        <f t="shared" si="8"/>
        <v>13811</v>
      </c>
      <c r="H25" s="90">
        <f t="shared" si="8"/>
        <v>3002</v>
      </c>
      <c r="I25" s="90">
        <f t="shared" si="8"/>
        <v>47920</v>
      </c>
      <c r="J25" s="90">
        <f t="shared" si="8"/>
        <v>3908</v>
      </c>
      <c r="K25" s="90">
        <f t="shared" si="8"/>
        <v>25933</v>
      </c>
      <c r="L25" s="90">
        <f t="shared" si="8"/>
        <v>2754</v>
      </c>
      <c r="M25" s="90">
        <f t="shared" si="8"/>
        <v>9011</v>
      </c>
      <c r="N25" s="90">
        <f t="shared" si="8"/>
        <v>1120</v>
      </c>
      <c r="O25" s="90">
        <f t="shared" si="8"/>
        <v>92</v>
      </c>
      <c r="P25" s="90">
        <f t="shared" si="8"/>
        <v>11075</v>
      </c>
      <c r="Q25" s="90">
        <f t="shared" si="8"/>
        <v>2102</v>
      </c>
      <c r="R25" s="90">
        <f t="shared" si="8"/>
        <v>46008</v>
      </c>
      <c r="S25" s="90">
        <f t="shared" si="8"/>
        <v>4791</v>
      </c>
      <c r="T25" s="90">
        <f t="shared" si="8"/>
        <v>13256</v>
      </c>
      <c r="U25" s="90">
        <f t="shared" si="8"/>
        <v>1818</v>
      </c>
      <c r="V25" s="90">
        <f t="shared" si="8"/>
        <v>0</v>
      </c>
      <c r="W25" s="90">
        <f t="shared" si="8"/>
        <v>0</v>
      </c>
      <c r="X25" s="90">
        <f t="shared" si="8"/>
        <v>1358</v>
      </c>
      <c r="Y25" s="90">
        <f t="shared" si="8"/>
        <v>697</v>
      </c>
      <c r="Z25" s="90">
        <f t="shared" si="8"/>
        <v>54</v>
      </c>
      <c r="AA25" s="90">
        <f t="shared" si="8"/>
        <v>73</v>
      </c>
    </row>
    <row r="26" spans="1:27" ht="13.35" customHeight="1" x14ac:dyDescent="0.25">
      <c r="A26" s="765"/>
      <c r="B26" s="197" t="s">
        <v>246</v>
      </c>
      <c r="C26" s="242">
        <f t="shared" si="1"/>
        <v>93726</v>
      </c>
      <c r="D26" s="242">
        <f t="shared" si="3"/>
        <v>93695</v>
      </c>
      <c r="E26" s="90">
        <v>729</v>
      </c>
      <c r="F26" s="90">
        <v>407</v>
      </c>
      <c r="G26" s="90">
        <v>8408</v>
      </c>
      <c r="H26" s="90">
        <v>1719</v>
      </c>
      <c r="I26" s="90">
        <v>23021</v>
      </c>
      <c r="J26" s="90">
        <v>2161</v>
      </c>
      <c r="K26" s="90">
        <v>10456</v>
      </c>
      <c r="L26" s="90">
        <v>1474</v>
      </c>
      <c r="M26" s="90">
        <v>4444</v>
      </c>
      <c r="N26" s="90">
        <v>690</v>
      </c>
      <c r="O26" s="90">
        <v>60</v>
      </c>
      <c r="P26" s="90">
        <v>4777</v>
      </c>
      <c r="Q26" s="90">
        <v>1183</v>
      </c>
      <c r="R26" s="90">
        <v>22901</v>
      </c>
      <c r="S26" s="90">
        <v>3147</v>
      </c>
      <c r="T26" s="90">
        <v>6688</v>
      </c>
      <c r="U26" s="90">
        <v>966</v>
      </c>
      <c r="V26" s="91">
        <v>0</v>
      </c>
      <c r="W26" s="91">
        <v>0</v>
      </c>
      <c r="X26" s="90">
        <v>222</v>
      </c>
      <c r="Y26" s="90">
        <v>229</v>
      </c>
      <c r="Z26" s="90">
        <v>13</v>
      </c>
      <c r="AA26" s="91">
        <v>31</v>
      </c>
    </row>
    <row r="27" spans="1:27" ht="13.35" customHeight="1" x14ac:dyDescent="0.25">
      <c r="A27" s="765"/>
      <c r="B27" s="197" t="s">
        <v>247</v>
      </c>
      <c r="C27" s="242">
        <f t="shared" si="1"/>
        <v>96609</v>
      </c>
      <c r="D27" s="242">
        <f t="shared" si="3"/>
        <v>96567</v>
      </c>
      <c r="E27" s="90">
        <v>257</v>
      </c>
      <c r="F27" s="90">
        <v>159</v>
      </c>
      <c r="G27" s="90">
        <v>5403</v>
      </c>
      <c r="H27" s="90">
        <v>1283</v>
      </c>
      <c r="I27" s="90">
        <v>24899</v>
      </c>
      <c r="J27" s="90">
        <v>1747</v>
      </c>
      <c r="K27" s="90">
        <v>15477</v>
      </c>
      <c r="L27" s="90">
        <v>1280</v>
      </c>
      <c r="M27" s="90">
        <v>4567</v>
      </c>
      <c r="N27" s="90">
        <v>430</v>
      </c>
      <c r="O27" s="90">
        <v>32</v>
      </c>
      <c r="P27" s="90">
        <v>6298</v>
      </c>
      <c r="Q27" s="90">
        <v>919</v>
      </c>
      <c r="R27" s="90">
        <v>23107</v>
      </c>
      <c r="S27" s="90">
        <v>1644</v>
      </c>
      <c r="T27" s="90">
        <v>6568</v>
      </c>
      <c r="U27" s="90">
        <v>852</v>
      </c>
      <c r="V27" s="91">
        <v>0</v>
      </c>
      <c r="W27" s="91">
        <v>0</v>
      </c>
      <c r="X27" s="90">
        <v>1136</v>
      </c>
      <c r="Y27" s="90">
        <v>468</v>
      </c>
      <c r="Z27" s="90">
        <v>41</v>
      </c>
      <c r="AA27" s="91">
        <v>42</v>
      </c>
    </row>
    <row r="28" spans="1:27" ht="13.35" customHeight="1" x14ac:dyDescent="0.25">
      <c r="A28" s="765" t="s">
        <v>307</v>
      </c>
      <c r="B28" s="197" t="s">
        <v>245</v>
      </c>
      <c r="C28" s="242">
        <f t="shared" si="1"/>
        <v>167262</v>
      </c>
      <c r="D28" s="242">
        <f t="shared" si="3"/>
        <v>167166</v>
      </c>
      <c r="E28" s="90">
        <f t="shared" ref="E28:AA28" si="9">SUM(E29:E30)</f>
        <v>788</v>
      </c>
      <c r="F28" s="90">
        <f t="shared" si="9"/>
        <v>493</v>
      </c>
      <c r="G28" s="90">
        <f t="shared" si="9"/>
        <v>10995</v>
      </c>
      <c r="H28" s="90">
        <f t="shared" si="9"/>
        <v>2144</v>
      </c>
      <c r="I28" s="90">
        <f t="shared" si="9"/>
        <v>30483</v>
      </c>
      <c r="J28" s="90">
        <f t="shared" si="9"/>
        <v>1771</v>
      </c>
      <c r="K28" s="90">
        <f t="shared" si="9"/>
        <v>22323</v>
      </c>
      <c r="L28" s="90">
        <f t="shared" si="9"/>
        <v>1386</v>
      </c>
      <c r="M28" s="90">
        <f t="shared" si="9"/>
        <v>12653</v>
      </c>
      <c r="N28" s="90">
        <f t="shared" si="9"/>
        <v>586</v>
      </c>
      <c r="O28" s="90">
        <f t="shared" si="9"/>
        <v>67</v>
      </c>
      <c r="P28" s="90">
        <f t="shared" si="9"/>
        <v>14727</v>
      </c>
      <c r="Q28" s="90">
        <f t="shared" si="9"/>
        <v>2066</v>
      </c>
      <c r="R28" s="90">
        <f t="shared" si="9"/>
        <v>44294</v>
      </c>
      <c r="S28" s="90">
        <f t="shared" si="9"/>
        <v>3415</v>
      </c>
      <c r="T28" s="90">
        <f t="shared" si="9"/>
        <v>15153</v>
      </c>
      <c r="U28" s="90">
        <f t="shared" si="9"/>
        <v>2015</v>
      </c>
      <c r="V28" s="90">
        <f t="shared" si="9"/>
        <v>0</v>
      </c>
      <c r="W28" s="90">
        <f t="shared" si="9"/>
        <v>0</v>
      </c>
      <c r="X28" s="90">
        <f t="shared" si="9"/>
        <v>1223</v>
      </c>
      <c r="Y28" s="90">
        <f t="shared" si="9"/>
        <v>529</v>
      </c>
      <c r="Z28" s="90">
        <f t="shared" si="9"/>
        <v>55</v>
      </c>
      <c r="AA28" s="90">
        <f t="shared" si="9"/>
        <v>96</v>
      </c>
    </row>
    <row r="29" spans="1:27" ht="13.35" customHeight="1" x14ac:dyDescent="0.25">
      <c r="A29" s="765"/>
      <c r="B29" s="197" t="s">
        <v>246</v>
      </c>
      <c r="C29" s="242">
        <f t="shared" si="1"/>
        <v>82201</v>
      </c>
      <c r="D29" s="242">
        <f t="shared" si="3"/>
        <v>82175</v>
      </c>
      <c r="E29" s="90">
        <v>575</v>
      </c>
      <c r="F29" s="90">
        <v>354</v>
      </c>
      <c r="G29" s="90">
        <v>6755</v>
      </c>
      <c r="H29" s="90">
        <v>1228</v>
      </c>
      <c r="I29" s="90">
        <v>15223</v>
      </c>
      <c r="J29" s="90">
        <v>869</v>
      </c>
      <c r="K29" s="90">
        <v>9936</v>
      </c>
      <c r="L29" s="90">
        <v>762</v>
      </c>
      <c r="M29" s="90">
        <v>6730</v>
      </c>
      <c r="N29" s="90">
        <v>413</v>
      </c>
      <c r="O29" s="90">
        <v>44</v>
      </c>
      <c r="P29" s="90">
        <v>6401</v>
      </c>
      <c r="Q29" s="90">
        <v>1231</v>
      </c>
      <c r="R29" s="90">
        <v>20560</v>
      </c>
      <c r="S29" s="90">
        <v>2177</v>
      </c>
      <c r="T29" s="90">
        <v>7487</v>
      </c>
      <c r="U29" s="90">
        <v>997</v>
      </c>
      <c r="V29" s="91">
        <v>0</v>
      </c>
      <c r="W29" s="91">
        <v>0</v>
      </c>
      <c r="X29" s="90">
        <v>258</v>
      </c>
      <c r="Y29" s="90">
        <v>166</v>
      </c>
      <c r="Z29" s="90">
        <v>9</v>
      </c>
      <c r="AA29" s="91">
        <v>26</v>
      </c>
    </row>
    <row r="30" spans="1:27" ht="13.35" customHeight="1" x14ac:dyDescent="0.25">
      <c r="A30" s="765"/>
      <c r="B30" s="197" t="s">
        <v>247</v>
      </c>
      <c r="C30" s="242">
        <f t="shared" si="1"/>
        <v>85061</v>
      </c>
      <c r="D30" s="242">
        <f t="shared" si="3"/>
        <v>84991</v>
      </c>
      <c r="E30" s="90">
        <v>213</v>
      </c>
      <c r="F30" s="90">
        <v>139</v>
      </c>
      <c r="G30" s="90">
        <v>4240</v>
      </c>
      <c r="H30" s="90">
        <v>916</v>
      </c>
      <c r="I30" s="90">
        <v>15260</v>
      </c>
      <c r="J30" s="90">
        <v>902</v>
      </c>
      <c r="K30" s="90">
        <v>12387</v>
      </c>
      <c r="L30" s="90">
        <v>624</v>
      </c>
      <c r="M30" s="90">
        <v>5923</v>
      </c>
      <c r="N30" s="90">
        <v>173</v>
      </c>
      <c r="O30" s="90">
        <v>23</v>
      </c>
      <c r="P30" s="90">
        <v>8326</v>
      </c>
      <c r="Q30" s="90">
        <v>835</v>
      </c>
      <c r="R30" s="90">
        <v>23734</v>
      </c>
      <c r="S30" s="90">
        <v>1238</v>
      </c>
      <c r="T30" s="90">
        <v>7666</v>
      </c>
      <c r="U30" s="90">
        <v>1018</v>
      </c>
      <c r="V30" s="91">
        <v>0</v>
      </c>
      <c r="W30" s="91">
        <v>0</v>
      </c>
      <c r="X30" s="90">
        <v>965</v>
      </c>
      <c r="Y30" s="90">
        <v>363</v>
      </c>
      <c r="Z30" s="90">
        <v>46</v>
      </c>
      <c r="AA30" s="91">
        <v>70</v>
      </c>
    </row>
    <row r="31" spans="1:27" ht="13.35" customHeight="1" x14ac:dyDescent="0.25">
      <c r="A31" s="765" t="s">
        <v>308</v>
      </c>
      <c r="B31" s="197" t="s">
        <v>245</v>
      </c>
      <c r="C31" s="242">
        <f t="shared" si="1"/>
        <v>167614</v>
      </c>
      <c r="D31" s="242">
        <f t="shared" si="3"/>
        <v>167479</v>
      </c>
      <c r="E31" s="90">
        <f t="shared" ref="E31:AA31" si="10">SUM(E32:E33)</f>
        <v>835</v>
      </c>
      <c r="F31" s="90">
        <f t="shared" si="10"/>
        <v>457</v>
      </c>
      <c r="G31" s="90">
        <f t="shared" si="10"/>
        <v>8242</v>
      </c>
      <c r="H31" s="90">
        <f t="shared" si="10"/>
        <v>1501</v>
      </c>
      <c r="I31" s="90">
        <f t="shared" si="10"/>
        <v>21367</v>
      </c>
      <c r="J31" s="90">
        <f t="shared" si="10"/>
        <v>1513</v>
      </c>
      <c r="K31" s="90">
        <f t="shared" si="10"/>
        <v>16184</v>
      </c>
      <c r="L31" s="90">
        <f t="shared" si="10"/>
        <v>1062</v>
      </c>
      <c r="M31" s="90">
        <f t="shared" si="10"/>
        <v>13433</v>
      </c>
      <c r="N31" s="90">
        <f t="shared" si="10"/>
        <v>640</v>
      </c>
      <c r="O31" s="90">
        <f t="shared" si="10"/>
        <v>53</v>
      </c>
      <c r="P31" s="90">
        <f t="shared" si="10"/>
        <v>17521</v>
      </c>
      <c r="Q31" s="90">
        <f t="shared" si="10"/>
        <v>2187</v>
      </c>
      <c r="R31" s="90">
        <f t="shared" si="10"/>
        <v>50941</v>
      </c>
      <c r="S31" s="90">
        <f t="shared" si="10"/>
        <v>3489</v>
      </c>
      <c r="T31" s="90">
        <f t="shared" si="10"/>
        <v>22899</v>
      </c>
      <c r="U31" s="90">
        <f t="shared" si="10"/>
        <v>2219</v>
      </c>
      <c r="V31" s="90">
        <f t="shared" si="10"/>
        <v>0</v>
      </c>
      <c r="W31" s="90">
        <f t="shared" si="10"/>
        <v>0</v>
      </c>
      <c r="X31" s="90">
        <f t="shared" si="10"/>
        <v>2331</v>
      </c>
      <c r="Y31" s="90">
        <f t="shared" si="10"/>
        <v>534</v>
      </c>
      <c r="Z31" s="90">
        <f t="shared" si="10"/>
        <v>71</v>
      </c>
      <c r="AA31" s="90">
        <f t="shared" si="10"/>
        <v>135</v>
      </c>
    </row>
    <row r="32" spans="1:27" ht="13.35" customHeight="1" x14ac:dyDescent="0.25">
      <c r="A32" s="765"/>
      <c r="B32" s="197" t="s">
        <v>246</v>
      </c>
      <c r="C32" s="242">
        <f t="shared" si="1"/>
        <v>82331</v>
      </c>
      <c r="D32" s="242">
        <f t="shared" si="3"/>
        <v>82278</v>
      </c>
      <c r="E32" s="90">
        <v>597</v>
      </c>
      <c r="F32" s="90">
        <v>317</v>
      </c>
      <c r="G32" s="90">
        <v>5219</v>
      </c>
      <c r="H32" s="90">
        <v>881</v>
      </c>
      <c r="I32" s="90">
        <v>10587</v>
      </c>
      <c r="J32" s="90">
        <v>641</v>
      </c>
      <c r="K32" s="90">
        <v>8411</v>
      </c>
      <c r="L32" s="90">
        <v>516</v>
      </c>
      <c r="M32" s="90">
        <v>7683</v>
      </c>
      <c r="N32" s="90">
        <v>401</v>
      </c>
      <c r="O32" s="90">
        <v>38</v>
      </c>
      <c r="P32" s="90">
        <v>7693</v>
      </c>
      <c r="Q32" s="90">
        <v>1191</v>
      </c>
      <c r="R32" s="90">
        <v>23228</v>
      </c>
      <c r="S32" s="90">
        <v>2001</v>
      </c>
      <c r="T32" s="90">
        <v>10928</v>
      </c>
      <c r="U32" s="90">
        <v>1149</v>
      </c>
      <c r="V32" s="91">
        <v>0</v>
      </c>
      <c r="W32" s="91">
        <v>0</v>
      </c>
      <c r="X32" s="90">
        <v>588</v>
      </c>
      <c r="Y32" s="90">
        <v>186</v>
      </c>
      <c r="Z32" s="90">
        <v>23</v>
      </c>
      <c r="AA32" s="91">
        <v>53</v>
      </c>
    </row>
    <row r="33" spans="1:27" ht="13.35" customHeight="1" x14ac:dyDescent="0.25">
      <c r="A33" s="765"/>
      <c r="B33" s="197" t="s">
        <v>247</v>
      </c>
      <c r="C33" s="242">
        <f t="shared" si="1"/>
        <v>85283</v>
      </c>
      <c r="D33" s="242">
        <f t="shared" si="3"/>
        <v>85201</v>
      </c>
      <c r="E33" s="90">
        <v>238</v>
      </c>
      <c r="F33" s="90">
        <v>140</v>
      </c>
      <c r="G33" s="90">
        <v>3023</v>
      </c>
      <c r="H33" s="90">
        <v>620</v>
      </c>
      <c r="I33" s="90">
        <v>10780</v>
      </c>
      <c r="J33" s="90">
        <v>872</v>
      </c>
      <c r="K33" s="90">
        <v>7773</v>
      </c>
      <c r="L33" s="90">
        <v>546</v>
      </c>
      <c r="M33" s="90">
        <v>5750</v>
      </c>
      <c r="N33" s="90">
        <v>239</v>
      </c>
      <c r="O33" s="90">
        <v>15</v>
      </c>
      <c r="P33" s="90">
        <v>9828</v>
      </c>
      <c r="Q33" s="90">
        <v>996</v>
      </c>
      <c r="R33" s="90">
        <v>27713</v>
      </c>
      <c r="S33" s="90">
        <v>1488</v>
      </c>
      <c r="T33" s="90">
        <v>11971</v>
      </c>
      <c r="U33" s="90">
        <v>1070</v>
      </c>
      <c r="V33" s="91">
        <v>0</v>
      </c>
      <c r="W33" s="91">
        <v>0</v>
      </c>
      <c r="X33" s="90">
        <v>1743</v>
      </c>
      <c r="Y33" s="90">
        <v>348</v>
      </c>
      <c r="Z33" s="90">
        <v>48</v>
      </c>
      <c r="AA33" s="91">
        <v>82</v>
      </c>
    </row>
    <row r="34" spans="1:27" ht="13.35" customHeight="1" x14ac:dyDescent="0.25">
      <c r="A34" s="765" t="s">
        <v>309</v>
      </c>
      <c r="B34" s="197" t="s">
        <v>245</v>
      </c>
      <c r="C34" s="242">
        <f t="shared" si="1"/>
        <v>163343</v>
      </c>
      <c r="D34" s="242">
        <f t="shared" si="3"/>
        <v>163122</v>
      </c>
      <c r="E34" s="90">
        <f t="shared" ref="E34:AA34" si="11">SUM(E35:E36)</f>
        <v>787</v>
      </c>
      <c r="F34" s="90">
        <f t="shared" si="11"/>
        <v>286</v>
      </c>
      <c r="G34" s="90">
        <f t="shared" si="11"/>
        <v>5189</v>
      </c>
      <c r="H34" s="90">
        <f t="shared" si="11"/>
        <v>858</v>
      </c>
      <c r="I34" s="90">
        <f t="shared" si="11"/>
        <v>16060</v>
      </c>
      <c r="J34" s="90">
        <f t="shared" si="11"/>
        <v>1265</v>
      </c>
      <c r="K34" s="90">
        <f t="shared" si="11"/>
        <v>10183</v>
      </c>
      <c r="L34" s="90">
        <f t="shared" si="11"/>
        <v>819</v>
      </c>
      <c r="M34" s="90">
        <f t="shared" si="11"/>
        <v>12420</v>
      </c>
      <c r="N34" s="90">
        <f t="shared" si="11"/>
        <v>645</v>
      </c>
      <c r="O34" s="90">
        <f t="shared" si="11"/>
        <v>42</v>
      </c>
      <c r="P34" s="90">
        <f t="shared" si="11"/>
        <v>16301</v>
      </c>
      <c r="Q34" s="90">
        <f t="shared" si="11"/>
        <v>2186</v>
      </c>
      <c r="R34" s="90">
        <f t="shared" si="11"/>
        <v>45803</v>
      </c>
      <c r="S34" s="90">
        <f t="shared" si="11"/>
        <v>3591</v>
      </c>
      <c r="T34" s="90">
        <f t="shared" si="11"/>
        <v>36502</v>
      </c>
      <c r="U34" s="90">
        <f t="shared" si="11"/>
        <v>2485</v>
      </c>
      <c r="V34" s="90">
        <f t="shared" si="11"/>
        <v>4</v>
      </c>
      <c r="W34" s="90">
        <f t="shared" si="11"/>
        <v>2</v>
      </c>
      <c r="X34" s="90">
        <f t="shared" si="11"/>
        <v>6926</v>
      </c>
      <c r="Y34" s="90">
        <f t="shared" si="11"/>
        <v>685</v>
      </c>
      <c r="Z34" s="90">
        <f t="shared" si="11"/>
        <v>83</v>
      </c>
      <c r="AA34" s="90">
        <f t="shared" si="11"/>
        <v>221</v>
      </c>
    </row>
    <row r="35" spans="1:27" ht="13.35" customHeight="1" x14ac:dyDescent="0.25">
      <c r="A35" s="765"/>
      <c r="B35" s="197" t="s">
        <v>246</v>
      </c>
      <c r="C35" s="242">
        <f t="shared" si="1"/>
        <v>80067</v>
      </c>
      <c r="D35" s="242">
        <f t="shared" si="3"/>
        <v>80003</v>
      </c>
      <c r="E35" s="90">
        <v>633</v>
      </c>
      <c r="F35" s="90">
        <v>225</v>
      </c>
      <c r="G35" s="90">
        <v>3537</v>
      </c>
      <c r="H35" s="90">
        <v>494</v>
      </c>
      <c r="I35" s="90">
        <v>8669</v>
      </c>
      <c r="J35" s="90">
        <v>551</v>
      </c>
      <c r="K35" s="90">
        <v>5891</v>
      </c>
      <c r="L35" s="90">
        <v>357</v>
      </c>
      <c r="M35" s="90">
        <v>7773</v>
      </c>
      <c r="N35" s="90">
        <v>424</v>
      </c>
      <c r="O35" s="90">
        <v>34</v>
      </c>
      <c r="P35" s="90">
        <v>7476</v>
      </c>
      <c r="Q35" s="90">
        <v>1159</v>
      </c>
      <c r="R35" s="90">
        <v>20570</v>
      </c>
      <c r="S35" s="90">
        <v>1963</v>
      </c>
      <c r="T35" s="90">
        <v>17189</v>
      </c>
      <c r="U35" s="90">
        <v>1223</v>
      </c>
      <c r="V35" s="91">
        <v>1</v>
      </c>
      <c r="W35" s="91">
        <v>0</v>
      </c>
      <c r="X35" s="90">
        <v>1577</v>
      </c>
      <c r="Y35" s="90">
        <v>235</v>
      </c>
      <c r="Z35" s="90">
        <v>22</v>
      </c>
      <c r="AA35" s="91">
        <v>64</v>
      </c>
    </row>
    <row r="36" spans="1:27" ht="13.35" customHeight="1" x14ac:dyDescent="0.25">
      <c r="A36" s="765"/>
      <c r="B36" s="197" t="s">
        <v>247</v>
      </c>
      <c r="C36" s="242">
        <f t="shared" si="1"/>
        <v>83276</v>
      </c>
      <c r="D36" s="242">
        <f t="shared" si="3"/>
        <v>83119</v>
      </c>
      <c r="E36" s="90">
        <v>154</v>
      </c>
      <c r="F36" s="90">
        <v>61</v>
      </c>
      <c r="G36" s="90">
        <v>1652</v>
      </c>
      <c r="H36" s="90">
        <v>364</v>
      </c>
      <c r="I36" s="90">
        <v>7391</v>
      </c>
      <c r="J36" s="90">
        <v>714</v>
      </c>
      <c r="K36" s="90">
        <v>4292</v>
      </c>
      <c r="L36" s="90">
        <v>462</v>
      </c>
      <c r="M36" s="90">
        <v>4647</v>
      </c>
      <c r="N36" s="90">
        <v>221</v>
      </c>
      <c r="O36" s="90">
        <v>8</v>
      </c>
      <c r="P36" s="90">
        <v>8825</v>
      </c>
      <c r="Q36" s="90">
        <v>1027</v>
      </c>
      <c r="R36" s="90">
        <v>25233</v>
      </c>
      <c r="S36" s="90">
        <v>1628</v>
      </c>
      <c r="T36" s="90">
        <v>19313</v>
      </c>
      <c r="U36" s="90">
        <v>1262</v>
      </c>
      <c r="V36" s="91">
        <v>3</v>
      </c>
      <c r="W36" s="91">
        <v>2</v>
      </c>
      <c r="X36" s="90">
        <v>5349</v>
      </c>
      <c r="Y36" s="90">
        <v>450</v>
      </c>
      <c r="Z36" s="90">
        <v>61</v>
      </c>
      <c r="AA36" s="91">
        <v>157</v>
      </c>
    </row>
    <row r="37" spans="1:27" ht="13.35" customHeight="1" x14ac:dyDescent="0.25">
      <c r="A37" s="765" t="s">
        <v>310</v>
      </c>
      <c r="B37" s="197" t="s">
        <v>245</v>
      </c>
      <c r="C37" s="242">
        <f t="shared" si="1"/>
        <v>142050</v>
      </c>
      <c r="D37" s="242">
        <f t="shared" si="3"/>
        <v>141609</v>
      </c>
      <c r="E37" s="90">
        <f>SUM(E38:E39)</f>
        <v>633</v>
      </c>
      <c r="F37" s="90">
        <f t="shared" ref="F37:AA37" si="12">SUM(F38:F39)</f>
        <v>117</v>
      </c>
      <c r="G37" s="90">
        <f t="shared" si="12"/>
        <v>2741</v>
      </c>
      <c r="H37" s="90">
        <f t="shared" si="12"/>
        <v>385</v>
      </c>
      <c r="I37" s="90">
        <f t="shared" si="12"/>
        <v>11602</v>
      </c>
      <c r="J37" s="90">
        <f t="shared" si="12"/>
        <v>887</v>
      </c>
      <c r="K37" s="90">
        <f t="shared" si="12"/>
        <v>5788</v>
      </c>
      <c r="L37" s="90">
        <f t="shared" si="12"/>
        <v>492</v>
      </c>
      <c r="M37" s="90">
        <f t="shared" si="12"/>
        <v>8985</v>
      </c>
      <c r="N37" s="90">
        <f t="shared" si="12"/>
        <v>488</v>
      </c>
      <c r="O37" s="90">
        <f t="shared" si="12"/>
        <v>31</v>
      </c>
      <c r="P37" s="90">
        <f t="shared" si="12"/>
        <v>13230</v>
      </c>
      <c r="Q37" s="90">
        <f t="shared" si="12"/>
        <v>1624</v>
      </c>
      <c r="R37" s="90">
        <f t="shared" si="12"/>
        <v>33935</v>
      </c>
      <c r="S37" s="90">
        <f t="shared" si="12"/>
        <v>2754</v>
      </c>
      <c r="T37" s="90">
        <f t="shared" si="12"/>
        <v>35944</v>
      </c>
      <c r="U37" s="90">
        <f t="shared" si="12"/>
        <v>2604</v>
      </c>
      <c r="V37" s="90">
        <f t="shared" si="12"/>
        <v>28</v>
      </c>
      <c r="W37" s="90">
        <f t="shared" si="12"/>
        <v>4</v>
      </c>
      <c r="X37" s="90">
        <f t="shared" si="12"/>
        <v>17910</v>
      </c>
      <c r="Y37" s="90">
        <f t="shared" si="12"/>
        <v>1299</v>
      </c>
      <c r="Z37" s="90">
        <f t="shared" si="12"/>
        <v>128</v>
      </c>
      <c r="AA37" s="90">
        <f t="shared" si="12"/>
        <v>441</v>
      </c>
    </row>
    <row r="38" spans="1:27" ht="13.35" customHeight="1" x14ac:dyDescent="0.25">
      <c r="A38" s="765"/>
      <c r="B38" s="197" t="s">
        <v>246</v>
      </c>
      <c r="C38" s="242">
        <f t="shared" si="1"/>
        <v>69124</v>
      </c>
      <c r="D38" s="242">
        <f t="shared" si="3"/>
        <v>69041</v>
      </c>
      <c r="E38" s="90">
        <v>553</v>
      </c>
      <c r="F38" s="90">
        <v>95</v>
      </c>
      <c r="G38" s="90">
        <v>2039</v>
      </c>
      <c r="H38" s="90">
        <v>257</v>
      </c>
      <c r="I38" s="90">
        <v>6907</v>
      </c>
      <c r="J38" s="90">
        <v>481</v>
      </c>
      <c r="K38" s="90">
        <v>3622</v>
      </c>
      <c r="L38" s="90">
        <v>268</v>
      </c>
      <c r="M38" s="90">
        <v>6140</v>
      </c>
      <c r="N38" s="90">
        <v>362</v>
      </c>
      <c r="O38" s="90">
        <v>26</v>
      </c>
      <c r="P38" s="90">
        <v>7178</v>
      </c>
      <c r="Q38" s="90">
        <v>890</v>
      </c>
      <c r="R38" s="90">
        <v>16080</v>
      </c>
      <c r="S38" s="90">
        <v>1528</v>
      </c>
      <c r="T38" s="90">
        <v>16432</v>
      </c>
      <c r="U38" s="90">
        <v>1246</v>
      </c>
      <c r="V38" s="91">
        <v>8</v>
      </c>
      <c r="W38" s="91">
        <v>2</v>
      </c>
      <c r="X38" s="90">
        <v>4563</v>
      </c>
      <c r="Y38" s="90">
        <v>335</v>
      </c>
      <c r="Z38" s="90">
        <v>29</v>
      </c>
      <c r="AA38" s="91">
        <v>83</v>
      </c>
    </row>
    <row r="39" spans="1:27" ht="13.35" customHeight="1" x14ac:dyDescent="0.25">
      <c r="A39" s="765"/>
      <c r="B39" s="197" t="s">
        <v>247</v>
      </c>
      <c r="C39" s="242">
        <f t="shared" si="1"/>
        <v>72926</v>
      </c>
      <c r="D39" s="242">
        <f t="shared" si="3"/>
        <v>72568</v>
      </c>
      <c r="E39" s="90">
        <v>80</v>
      </c>
      <c r="F39" s="90">
        <v>22</v>
      </c>
      <c r="G39" s="90">
        <v>702</v>
      </c>
      <c r="H39" s="90">
        <v>128</v>
      </c>
      <c r="I39" s="90">
        <v>4695</v>
      </c>
      <c r="J39" s="90">
        <v>406</v>
      </c>
      <c r="K39" s="90">
        <v>2166</v>
      </c>
      <c r="L39" s="90">
        <v>224</v>
      </c>
      <c r="M39" s="90">
        <v>2845</v>
      </c>
      <c r="N39" s="90">
        <v>126</v>
      </c>
      <c r="O39" s="90">
        <v>5</v>
      </c>
      <c r="P39" s="90">
        <v>6052</v>
      </c>
      <c r="Q39" s="90">
        <v>734</v>
      </c>
      <c r="R39" s="90">
        <v>17855</v>
      </c>
      <c r="S39" s="90">
        <v>1226</v>
      </c>
      <c r="T39" s="90">
        <v>19512</v>
      </c>
      <c r="U39" s="90">
        <v>1358</v>
      </c>
      <c r="V39" s="91">
        <v>20</v>
      </c>
      <c r="W39" s="91">
        <v>2</v>
      </c>
      <c r="X39" s="90">
        <v>13347</v>
      </c>
      <c r="Y39" s="90">
        <v>964</v>
      </c>
      <c r="Z39" s="90">
        <v>99</v>
      </c>
      <c r="AA39" s="91">
        <v>358</v>
      </c>
    </row>
    <row r="40" spans="1:27" ht="13.35" customHeight="1" x14ac:dyDescent="0.25">
      <c r="A40" s="765" t="s">
        <v>311</v>
      </c>
      <c r="B40" s="197" t="s">
        <v>245</v>
      </c>
      <c r="C40" s="242">
        <f t="shared" si="1"/>
        <v>116902</v>
      </c>
      <c r="D40" s="242">
        <f t="shared" si="3"/>
        <v>116115</v>
      </c>
      <c r="E40" s="90">
        <f t="shared" ref="E40:AA40" si="13">SUM(E41:E42)</f>
        <v>400</v>
      </c>
      <c r="F40" s="90">
        <f t="shared" si="13"/>
        <v>37</v>
      </c>
      <c r="G40" s="90">
        <f t="shared" si="13"/>
        <v>1511</v>
      </c>
      <c r="H40" s="90">
        <f t="shared" si="13"/>
        <v>189</v>
      </c>
      <c r="I40" s="90">
        <f t="shared" si="13"/>
        <v>8519</v>
      </c>
      <c r="J40" s="90">
        <f t="shared" si="13"/>
        <v>595</v>
      </c>
      <c r="K40" s="90">
        <f t="shared" si="13"/>
        <v>3814</v>
      </c>
      <c r="L40" s="90">
        <f t="shared" si="13"/>
        <v>286</v>
      </c>
      <c r="M40" s="90">
        <f t="shared" si="13"/>
        <v>6235</v>
      </c>
      <c r="N40" s="90">
        <f t="shared" si="13"/>
        <v>255</v>
      </c>
      <c r="O40" s="90">
        <f t="shared" si="13"/>
        <v>14</v>
      </c>
      <c r="P40" s="90">
        <f t="shared" si="13"/>
        <v>9762</v>
      </c>
      <c r="Q40" s="90">
        <f t="shared" si="13"/>
        <v>1030</v>
      </c>
      <c r="R40" s="90">
        <f t="shared" si="13"/>
        <v>19872</v>
      </c>
      <c r="S40" s="90">
        <f t="shared" si="13"/>
        <v>1425</v>
      </c>
      <c r="T40" s="90">
        <f t="shared" si="13"/>
        <v>18873</v>
      </c>
      <c r="U40" s="90">
        <f t="shared" si="13"/>
        <v>2466</v>
      </c>
      <c r="V40" s="90">
        <f t="shared" si="13"/>
        <v>347</v>
      </c>
      <c r="W40" s="90">
        <f t="shared" si="13"/>
        <v>98</v>
      </c>
      <c r="X40" s="90">
        <f t="shared" si="13"/>
        <v>38007</v>
      </c>
      <c r="Y40" s="90">
        <f t="shared" si="13"/>
        <v>2155</v>
      </c>
      <c r="Z40" s="90">
        <f t="shared" si="13"/>
        <v>225</v>
      </c>
      <c r="AA40" s="90">
        <f t="shared" si="13"/>
        <v>787</v>
      </c>
    </row>
    <row r="41" spans="1:27" ht="13.35" customHeight="1" x14ac:dyDescent="0.25">
      <c r="A41" s="765"/>
      <c r="B41" s="197" t="s">
        <v>246</v>
      </c>
      <c r="C41" s="242">
        <f t="shared" si="1"/>
        <v>55587</v>
      </c>
      <c r="D41" s="242">
        <f t="shared" si="3"/>
        <v>55515</v>
      </c>
      <c r="E41" s="90">
        <v>367</v>
      </c>
      <c r="F41" s="90">
        <v>28</v>
      </c>
      <c r="G41" s="90">
        <v>1191</v>
      </c>
      <c r="H41" s="90">
        <v>123</v>
      </c>
      <c r="I41" s="90">
        <v>5465</v>
      </c>
      <c r="J41" s="90">
        <v>321</v>
      </c>
      <c r="K41" s="90">
        <v>2583</v>
      </c>
      <c r="L41" s="90">
        <v>180</v>
      </c>
      <c r="M41" s="90">
        <v>4433</v>
      </c>
      <c r="N41" s="90">
        <v>178</v>
      </c>
      <c r="O41" s="90">
        <v>14</v>
      </c>
      <c r="P41" s="90">
        <v>5856</v>
      </c>
      <c r="Q41" s="90">
        <v>619</v>
      </c>
      <c r="R41" s="90">
        <v>9830</v>
      </c>
      <c r="S41" s="90">
        <v>766</v>
      </c>
      <c r="T41" s="90">
        <v>8851</v>
      </c>
      <c r="U41" s="90">
        <v>1300</v>
      </c>
      <c r="V41" s="91">
        <v>129</v>
      </c>
      <c r="W41" s="91">
        <v>50</v>
      </c>
      <c r="X41" s="90">
        <v>12694</v>
      </c>
      <c r="Y41" s="90">
        <v>500</v>
      </c>
      <c r="Z41" s="90">
        <v>37</v>
      </c>
      <c r="AA41" s="91">
        <v>72</v>
      </c>
    </row>
    <row r="42" spans="1:27" ht="13.35" customHeight="1" x14ac:dyDescent="0.25">
      <c r="A42" s="765"/>
      <c r="B42" s="197" t="s">
        <v>247</v>
      </c>
      <c r="C42" s="242">
        <f t="shared" si="1"/>
        <v>61315</v>
      </c>
      <c r="D42" s="242">
        <f t="shared" si="3"/>
        <v>60600</v>
      </c>
      <c r="E42" s="90">
        <v>33</v>
      </c>
      <c r="F42" s="90">
        <v>9</v>
      </c>
      <c r="G42" s="90">
        <v>320</v>
      </c>
      <c r="H42" s="90">
        <v>66</v>
      </c>
      <c r="I42" s="90">
        <v>3054</v>
      </c>
      <c r="J42" s="90">
        <v>274</v>
      </c>
      <c r="K42" s="90">
        <v>1231</v>
      </c>
      <c r="L42" s="90">
        <v>106</v>
      </c>
      <c r="M42" s="90">
        <v>1802</v>
      </c>
      <c r="N42" s="90">
        <v>77</v>
      </c>
      <c r="O42" s="90">
        <v>0</v>
      </c>
      <c r="P42" s="90">
        <v>3906</v>
      </c>
      <c r="Q42" s="90">
        <v>411</v>
      </c>
      <c r="R42" s="90">
        <v>10042</v>
      </c>
      <c r="S42" s="90">
        <v>659</v>
      </c>
      <c r="T42" s="90">
        <v>10022</v>
      </c>
      <c r="U42" s="90">
        <v>1166</v>
      </c>
      <c r="V42" s="91">
        <v>218</v>
      </c>
      <c r="W42" s="91">
        <v>48</v>
      </c>
      <c r="X42" s="90">
        <v>25313</v>
      </c>
      <c r="Y42" s="90">
        <v>1655</v>
      </c>
      <c r="Z42" s="90">
        <v>188</v>
      </c>
      <c r="AA42" s="91">
        <v>715</v>
      </c>
    </row>
    <row r="43" spans="1:27" ht="13.35" customHeight="1" x14ac:dyDescent="0.25">
      <c r="A43" s="766" t="s">
        <v>312</v>
      </c>
      <c r="B43" s="197" t="s">
        <v>245</v>
      </c>
      <c r="C43" s="242">
        <f t="shared" si="1"/>
        <v>203630</v>
      </c>
      <c r="D43" s="242">
        <f t="shared" si="3"/>
        <v>185542</v>
      </c>
      <c r="E43" s="90">
        <f t="shared" ref="E43:AA43" si="14">SUM(E44:E45)</f>
        <v>398</v>
      </c>
      <c r="F43" s="90">
        <f t="shared" si="14"/>
        <v>22</v>
      </c>
      <c r="G43" s="90">
        <f t="shared" si="14"/>
        <v>1297</v>
      </c>
      <c r="H43" s="90">
        <f t="shared" si="14"/>
        <v>118</v>
      </c>
      <c r="I43" s="90">
        <f t="shared" si="14"/>
        <v>10731</v>
      </c>
      <c r="J43" s="90">
        <f t="shared" si="14"/>
        <v>572</v>
      </c>
      <c r="K43" s="90">
        <f t="shared" si="14"/>
        <v>4528</v>
      </c>
      <c r="L43" s="90">
        <f t="shared" si="14"/>
        <v>283</v>
      </c>
      <c r="M43" s="90">
        <f t="shared" si="14"/>
        <v>4577</v>
      </c>
      <c r="N43" s="90">
        <f t="shared" si="14"/>
        <v>153</v>
      </c>
      <c r="O43" s="90">
        <f t="shared" si="14"/>
        <v>12</v>
      </c>
      <c r="P43" s="90">
        <f t="shared" si="14"/>
        <v>11822</v>
      </c>
      <c r="Q43" s="90">
        <f t="shared" si="14"/>
        <v>1269</v>
      </c>
      <c r="R43" s="90">
        <f t="shared" si="14"/>
        <v>14338</v>
      </c>
      <c r="S43" s="90">
        <f t="shared" si="14"/>
        <v>1127</v>
      </c>
      <c r="T43" s="90">
        <f t="shared" si="14"/>
        <v>24347</v>
      </c>
      <c r="U43" s="90">
        <f t="shared" si="14"/>
        <v>3799</v>
      </c>
      <c r="V43" s="90">
        <f t="shared" si="14"/>
        <v>1398</v>
      </c>
      <c r="W43" s="90">
        <f t="shared" si="14"/>
        <v>278</v>
      </c>
      <c r="X43" s="90">
        <f t="shared" si="14"/>
        <v>90968</v>
      </c>
      <c r="Y43" s="90">
        <f t="shared" si="14"/>
        <v>9551</v>
      </c>
      <c r="Z43" s="90">
        <f t="shared" si="14"/>
        <v>3954</v>
      </c>
      <c r="AA43" s="90">
        <f t="shared" si="14"/>
        <v>18088</v>
      </c>
    </row>
    <row r="44" spans="1:27" ht="13.35" customHeight="1" x14ac:dyDescent="0.25">
      <c r="A44" s="766"/>
      <c r="B44" s="197" t="s">
        <v>246</v>
      </c>
      <c r="C44" s="242">
        <f t="shared" si="1"/>
        <v>96992</v>
      </c>
      <c r="D44" s="242">
        <f t="shared" si="3"/>
        <v>95039</v>
      </c>
      <c r="E44" s="90">
        <v>351</v>
      </c>
      <c r="F44" s="90">
        <v>22</v>
      </c>
      <c r="G44" s="90">
        <v>1076</v>
      </c>
      <c r="H44" s="90">
        <v>102</v>
      </c>
      <c r="I44" s="90">
        <v>8320</v>
      </c>
      <c r="J44" s="90">
        <v>404</v>
      </c>
      <c r="K44" s="90">
        <v>3163</v>
      </c>
      <c r="L44" s="90">
        <v>205</v>
      </c>
      <c r="M44" s="90">
        <v>3587</v>
      </c>
      <c r="N44" s="90">
        <v>105</v>
      </c>
      <c r="O44" s="90">
        <v>6</v>
      </c>
      <c r="P44" s="90">
        <v>7949</v>
      </c>
      <c r="Q44" s="90">
        <v>867</v>
      </c>
      <c r="R44" s="90">
        <v>9794</v>
      </c>
      <c r="S44" s="90">
        <v>792</v>
      </c>
      <c r="T44" s="90">
        <v>12788</v>
      </c>
      <c r="U44" s="90">
        <v>2281</v>
      </c>
      <c r="V44" s="91">
        <v>969</v>
      </c>
      <c r="W44" s="91">
        <v>209</v>
      </c>
      <c r="X44" s="90">
        <v>37482</v>
      </c>
      <c r="Y44" s="90">
        <v>3205</v>
      </c>
      <c r="Z44" s="90">
        <v>1362</v>
      </c>
      <c r="AA44" s="91">
        <v>1953</v>
      </c>
    </row>
    <row r="45" spans="1:27" ht="13.35" customHeight="1" thickBot="1" x14ac:dyDescent="0.3">
      <c r="A45" s="767"/>
      <c r="B45" s="205" t="s">
        <v>247</v>
      </c>
      <c r="C45" s="244">
        <f t="shared" si="1"/>
        <v>106638</v>
      </c>
      <c r="D45" s="245">
        <f>SUM(E45:Z45)</f>
        <v>90503</v>
      </c>
      <c r="E45" s="246">
        <v>47</v>
      </c>
      <c r="F45" s="247">
        <v>0</v>
      </c>
      <c r="G45" s="246">
        <v>221</v>
      </c>
      <c r="H45" s="246">
        <v>16</v>
      </c>
      <c r="I45" s="246">
        <v>2411</v>
      </c>
      <c r="J45" s="246">
        <v>168</v>
      </c>
      <c r="K45" s="246">
        <v>1365</v>
      </c>
      <c r="L45" s="246">
        <v>78</v>
      </c>
      <c r="M45" s="246">
        <v>990</v>
      </c>
      <c r="N45" s="246">
        <v>48</v>
      </c>
      <c r="O45" s="246">
        <v>6</v>
      </c>
      <c r="P45" s="246">
        <v>3873</v>
      </c>
      <c r="Q45" s="246">
        <v>402</v>
      </c>
      <c r="R45" s="246">
        <v>4544</v>
      </c>
      <c r="S45" s="246">
        <v>335</v>
      </c>
      <c r="T45" s="246">
        <v>11559</v>
      </c>
      <c r="U45" s="246">
        <v>1518</v>
      </c>
      <c r="V45" s="248">
        <v>429</v>
      </c>
      <c r="W45" s="248">
        <v>69</v>
      </c>
      <c r="X45" s="246">
        <v>53486</v>
      </c>
      <c r="Y45" s="246">
        <v>6346</v>
      </c>
      <c r="Z45" s="246">
        <v>2592</v>
      </c>
      <c r="AA45" s="248">
        <v>16135</v>
      </c>
    </row>
    <row r="46" spans="1:27" ht="12.75" customHeight="1" x14ac:dyDescent="0.25">
      <c r="A46" s="625"/>
      <c r="B46" s="626"/>
      <c r="C46" s="14"/>
      <c r="D46" s="14"/>
      <c r="E46" s="14"/>
      <c r="F46" s="14"/>
      <c r="G46" s="14"/>
      <c r="H46" s="14"/>
      <c r="I46" s="50"/>
      <c r="J46" s="14"/>
      <c r="K46" s="14"/>
      <c r="L46" s="14"/>
      <c r="M46" s="14"/>
      <c r="N46" s="14"/>
      <c r="O46" s="249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250"/>
      <c r="AA46" s="250"/>
    </row>
    <row r="49" spans="2:14" ht="15.75" x14ac:dyDescent="0.25">
      <c r="N49" s="261"/>
    </row>
    <row r="52" spans="2:14" ht="15.75" x14ac:dyDescent="0.25">
      <c r="B52" s="262"/>
      <c r="C52" s="210"/>
    </row>
  </sheetData>
  <sheetProtection selectLockedCells="1" selectUnlockedCells="1"/>
  <mergeCells count="57">
    <mergeCell ref="D4:M4"/>
    <mergeCell ref="A2:M2"/>
    <mergeCell ref="N2:AA2"/>
    <mergeCell ref="T4:U4"/>
    <mergeCell ref="AA4:AA7"/>
    <mergeCell ref="A5:A6"/>
    <mergeCell ref="B5:B6"/>
    <mergeCell ref="C5:C6"/>
    <mergeCell ref="D5:D6"/>
    <mergeCell ref="E5:F6"/>
    <mergeCell ref="G5:H6"/>
    <mergeCell ref="I5:J6"/>
    <mergeCell ref="K5:M5"/>
    <mergeCell ref="N5:O5"/>
    <mergeCell ref="P5:Q6"/>
    <mergeCell ref="R5:S6"/>
    <mergeCell ref="T5:U6"/>
    <mergeCell ref="V5:W6"/>
    <mergeCell ref="X5:Y6"/>
    <mergeCell ref="Z5:Z7"/>
    <mergeCell ref="K6:L6"/>
    <mergeCell ref="N6:O6"/>
    <mergeCell ref="A28:A30"/>
    <mergeCell ref="V8:V9"/>
    <mergeCell ref="W8:W9"/>
    <mergeCell ref="X8:X9"/>
    <mergeCell ref="Y8:Y9"/>
    <mergeCell ref="A13:A15"/>
    <mergeCell ref="A16:A18"/>
    <mergeCell ref="A19:A21"/>
    <mergeCell ref="A22:A24"/>
    <mergeCell ref="A25:A27"/>
    <mergeCell ref="F8:F9"/>
    <mergeCell ref="S8:S9"/>
    <mergeCell ref="T8:T9"/>
    <mergeCell ref="U8:U9"/>
    <mergeCell ref="G8:G9"/>
    <mergeCell ref="H8:H9"/>
    <mergeCell ref="Z8:Z9"/>
    <mergeCell ref="A10:A12"/>
    <mergeCell ref="P8:P9"/>
    <mergeCell ref="Q8:Q9"/>
    <mergeCell ref="R8:R9"/>
    <mergeCell ref="I8:I9"/>
    <mergeCell ref="J8:J9"/>
    <mergeCell ref="K8:K9"/>
    <mergeCell ref="L8:L9"/>
    <mergeCell ref="A7:A8"/>
    <mergeCell ref="B7:B9"/>
    <mergeCell ref="C7:C9"/>
    <mergeCell ref="D7:D9"/>
    <mergeCell ref="E8:E9"/>
    <mergeCell ref="A31:A33"/>
    <mergeCell ref="A34:A36"/>
    <mergeCell ref="A37:A39"/>
    <mergeCell ref="A40:A42"/>
    <mergeCell ref="A43:A45"/>
  </mergeCells>
  <phoneticPr fontId="18" type="noConversion"/>
  <printOptions horizontalCentered="1"/>
  <pageMargins left="1.1811023622047245" right="1.1811023622047245" top="1.5748031496062993" bottom="1.5748031496062993" header="0.27559055118110237" footer="0.9055118110236221"/>
  <pageSetup paperSize="9" firstPageNumber="24" orientation="portrait" horizontalDpi="300" r:id="rId1"/>
  <headerFooter alignWithMargins="0">
    <oddFooter>&amp;C&amp;"華康中圓體,標準"&amp;11‧&amp;"Times New Roman,標準"&amp;P&amp;"華康中圓體,標準"‧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已命名的範圍</vt:lpstr>
      </vt:variant>
      <vt:variant>
        <vt:i4>18</vt:i4>
      </vt:variant>
    </vt:vector>
  </HeadingPairs>
  <TitlesOfParts>
    <vt:vector size="43" baseType="lpstr">
      <vt:lpstr>2-1</vt:lpstr>
      <vt:lpstr>2-2</vt:lpstr>
      <vt:lpstr>2-2 續1</vt:lpstr>
      <vt:lpstr>2-2 續2完</vt:lpstr>
      <vt:lpstr>2-3</vt:lpstr>
      <vt:lpstr>2-3 續</vt:lpstr>
      <vt:lpstr>2-4</vt:lpstr>
      <vt:lpstr>2-5</vt:lpstr>
      <vt:lpstr>2-5 續</vt:lpstr>
      <vt:lpstr>2-6</vt:lpstr>
      <vt:lpstr>2-7</vt:lpstr>
      <vt:lpstr>2-8</vt:lpstr>
      <vt:lpstr>2-9</vt:lpstr>
      <vt:lpstr>2-10</vt:lpstr>
      <vt:lpstr>2-10 續1</vt:lpstr>
      <vt:lpstr>2-10 續2</vt:lpstr>
      <vt:lpstr>2-10 續3完</vt:lpstr>
      <vt:lpstr>2-11</vt:lpstr>
      <vt:lpstr>2-11 續1</vt:lpstr>
      <vt:lpstr>2-11 續2</vt:lpstr>
      <vt:lpstr>2-11 續3</vt:lpstr>
      <vt:lpstr>2-11 續4</vt:lpstr>
      <vt:lpstr>2-11 續5完</vt:lpstr>
      <vt:lpstr>2-12</vt:lpstr>
      <vt:lpstr>2-12 續</vt:lpstr>
      <vt:lpstr>'2-1'!Print_Area</vt:lpstr>
      <vt:lpstr>'2-10'!Print_Area</vt:lpstr>
      <vt:lpstr>'2-10 續1'!Print_Area</vt:lpstr>
      <vt:lpstr>'2-10 續2'!Print_Area</vt:lpstr>
      <vt:lpstr>'2-10 續3完'!Print_Area</vt:lpstr>
      <vt:lpstr>'2-11'!Print_Area</vt:lpstr>
      <vt:lpstr>'2-11 續1'!Print_Area</vt:lpstr>
      <vt:lpstr>'2-11 續2'!Print_Area</vt:lpstr>
      <vt:lpstr>'2-11 續3'!Print_Area</vt:lpstr>
      <vt:lpstr>'2-11 續4'!Print_Area</vt:lpstr>
      <vt:lpstr>'2-11 續5完'!Print_Area</vt:lpstr>
      <vt:lpstr>'2-12'!Print_Area</vt:lpstr>
      <vt:lpstr>'2-2'!Print_Area</vt:lpstr>
      <vt:lpstr>'2-2 續1'!Print_Area</vt:lpstr>
      <vt:lpstr>'2-2 續2完'!Print_Area</vt:lpstr>
      <vt:lpstr>'2-3 續'!Print_Area</vt:lpstr>
      <vt:lpstr>'2-4'!Print_Area</vt:lpstr>
      <vt:lpstr>'2-5 續'!Print_Area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桃園市政府主計處</dc:creator>
  <cp:lastModifiedBy>簡呈澔</cp:lastModifiedBy>
  <cp:lastPrinted>2016-09-13T13:12:48Z</cp:lastPrinted>
  <dcterms:created xsi:type="dcterms:W3CDTF">2016-01-25T08:18:56Z</dcterms:created>
  <dcterms:modified xsi:type="dcterms:W3CDTF">2016-09-30T12:41:00Z</dcterms:modified>
</cp:coreProperties>
</file>