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6380" windowHeight="8100" tabRatio="730" activeTab="7"/>
  </bookViews>
  <sheets>
    <sheet name="2-1" sheetId="1" r:id="rId1"/>
    <sheet name="2-2" sheetId="2" r:id="rId2"/>
    <sheet name="2-2 續1" sheetId="3" r:id="rId3"/>
    <sheet name="2-2 續2完" sheetId="4" r:id="rId4"/>
    <sheet name="2-3" sheetId="5" r:id="rId5"/>
    <sheet name="2-3 續" sheetId="6" r:id="rId6"/>
    <sheet name="2-4" sheetId="7" r:id="rId7"/>
    <sheet name="2-5" sheetId="8" r:id="rId8"/>
    <sheet name="2-5 續" sheetId="9" r:id="rId9"/>
    <sheet name="2-6" sheetId="10" r:id="rId10"/>
    <sheet name="2-7" sheetId="11" r:id="rId11"/>
    <sheet name="2-8" sheetId="12" r:id="rId12"/>
    <sheet name="2-9" sheetId="13" r:id="rId13"/>
    <sheet name="2-10" sheetId="14" r:id="rId14"/>
    <sheet name="2-10 續1" sheetId="15" r:id="rId15"/>
    <sheet name="2-10 續2" sheetId="16" r:id="rId16"/>
    <sheet name="2-10 續3完" sheetId="17" r:id="rId17"/>
    <sheet name="2-11" sheetId="18" r:id="rId18"/>
    <sheet name="2-11 續1" sheetId="19" r:id="rId19"/>
    <sheet name="2-11 續2" sheetId="20" r:id="rId20"/>
    <sheet name="2-11 續3" sheetId="21" r:id="rId21"/>
    <sheet name="2-11 續4" sheetId="22" r:id="rId22"/>
    <sheet name="2-11 續5完" sheetId="23" r:id="rId23"/>
    <sheet name="2-12" sheetId="24" r:id="rId24"/>
    <sheet name="2-12 續" sheetId="25" r:id="rId25"/>
  </sheets>
  <definedNames>
    <definedName name="_xlnm.Print_Area" localSheetId="0">'2-1'!$A$1:$K$31</definedName>
    <definedName name="_xlnm.Print_Area" localSheetId="13">'2-10'!$A$1:$V$25</definedName>
    <definedName name="_xlnm.Print_Area" localSheetId="14">'2-10 續1'!$A$1:$U$36</definedName>
    <definedName name="_xlnm.Print_Area" localSheetId="15">'2-10 續2'!$A$1:$U$48</definedName>
    <definedName name="_xlnm.Print_Area" localSheetId="16">'2-10 續3完'!$A$1:$U$48</definedName>
    <definedName name="_xlnm.Print_Area" localSheetId="17">'2-11'!$A$1:$O$42</definedName>
    <definedName name="_xlnm.Print_Area" localSheetId="18">'2-11 續1'!$A$1:$N$40</definedName>
    <definedName name="_xlnm.Print_Area" localSheetId="19">'2-11 續2'!$A$1:$O$33</definedName>
    <definedName name="_xlnm.Print_Area" localSheetId="20">'2-11 續3'!$A$1:$N$33</definedName>
    <definedName name="_xlnm.Print_Area" localSheetId="21">'2-11 續4'!$A$1:$Z$51</definedName>
    <definedName name="_xlnm.Print_Area" localSheetId="22">'2-11 續5完'!$A$1:$Z$51</definedName>
    <definedName name="_xlnm.Print_Area" localSheetId="23">'2-12'!$A$1:$Q$41</definedName>
    <definedName name="_xlnm.Print_Area" localSheetId="1">'2-2'!$A$1:$Q$35</definedName>
    <definedName name="_xlnm.Print_Area" localSheetId="2">'2-2 續1'!$A$1:$Q$30</definedName>
    <definedName name="_xlnm.Print_Area" localSheetId="3">'2-2 續2完'!$A$1:$S$32</definedName>
    <definedName name="_xlnm.Print_Area" localSheetId="5">'2-3 續'!$A$1:$X$47</definedName>
    <definedName name="_xlnm.Print_Area" localSheetId="6">'2-4'!$A$1:$K$35</definedName>
    <definedName name="_xlnm.Print_Area" localSheetId="8">'2-5 續'!$A$1:$AA$46</definedName>
  </definedNames>
  <calcPr fullCalcOnLoad="1"/>
</workbook>
</file>

<file path=xl/sharedStrings.xml><?xml version="1.0" encoding="utf-8"?>
<sst xmlns="http://schemas.openxmlformats.org/spreadsheetml/2006/main" count="2761" uniqueCount="889">
  <si>
    <t>Population</t>
  </si>
  <si>
    <t>Table 2-1. Resident Households, Population Density and Sex Ratio</t>
  </si>
  <si>
    <t>Resident Households and Population</t>
  </si>
  <si>
    <t>Neighborhoods</t>
  </si>
  <si>
    <t>No. of Population (Persons)</t>
  </si>
  <si>
    <t xml:space="preserve">
End of Year &amp; District</t>
  </si>
  <si>
    <r>
      <t>Area
(Km</t>
    </r>
    <r>
      <rPr>
        <vertAlign val="superscript"/>
        <sz val="9"/>
        <rFont val="Arial Narrow"/>
        <family val="2"/>
      </rPr>
      <t>2</t>
    </r>
    <r>
      <rPr>
        <sz val="9"/>
        <rFont val="Arial Narrow"/>
        <family val="2"/>
      </rPr>
      <t>)</t>
    </r>
  </si>
  <si>
    <t xml:space="preserve">No. of Households (Households) </t>
  </si>
  <si>
    <t>Mean Size of Households
(Persons/ Households)</t>
  </si>
  <si>
    <t>Population Density
(Persons per km²)</t>
  </si>
  <si>
    <t>Sex Ratio
(Female =100)</t>
  </si>
  <si>
    <t>Table 2-2. Household Registration Movement</t>
  </si>
  <si>
    <t>Unit : Persons</t>
  </si>
  <si>
    <t xml:space="preserve">  Immigrants</t>
  </si>
  <si>
    <t>From Other Provinces (Cities)</t>
  </si>
  <si>
    <t>Year &amp; District</t>
  </si>
  <si>
    <t>Total</t>
  </si>
  <si>
    <t>Male</t>
  </si>
  <si>
    <t>Female</t>
  </si>
  <si>
    <t>New Taipei City</t>
  </si>
  <si>
    <t>Taiwan Province</t>
  </si>
  <si>
    <t xml:space="preserve">Fuchien Province </t>
  </si>
  <si>
    <t>Others</t>
  </si>
  <si>
    <t>First Reg.</t>
  </si>
  <si>
    <t>…</t>
  </si>
  <si>
    <t>-</t>
  </si>
  <si>
    <t>Note : 1. Since the adjustment of villages and neighborhoods in 2005,  there has been a dramatic increase in the number of people</t>
  </si>
  <si>
    <t xml:space="preserve">               moving in and out of the "Other".</t>
  </si>
  <si>
    <t xml:space="preserve">           2. On December 25, 2010, New Taipei City, Taichung City, Tainan City and Kaohsiung City were upgraded to municipalities.</t>
  </si>
  <si>
    <t xml:space="preserve">               Figures of Kaohsiung County before consolidated in 2010 are included in "Other C. &amp; City of Prov.".</t>
  </si>
  <si>
    <t xml:space="preserve"> Emigrants    </t>
  </si>
  <si>
    <t>To  Other Provinces (Cities)</t>
  </si>
  <si>
    <t>To Other C. 
&amp; City of Prov.</t>
  </si>
  <si>
    <t>Deleted Reg.</t>
  </si>
  <si>
    <t>Table 2-2. Household Registration Movement (Cont. 2 End)</t>
  </si>
  <si>
    <t xml:space="preserve">Total
</t>
  </si>
  <si>
    <t xml:space="preserve">Male
</t>
  </si>
  <si>
    <t xml:space="preserve">Female
</t>
  </si>
  <si>
    <t>Crude Marriage Rate (‰)</t>
  </si>
  <si>
    <t xml:space="preserve">Immigrants
</t>
  </si>
  <si>
    <t xml:space="preserve">Emigrants
</t>
  </si>
  <si>
    <t xml:space="preserve">Note : Crude Birth (Death) Rate = Number of Births (Deaths) / Mid-year Population x 1000. </t>
  </si>
  <si>
    <t xml:space="preserve">          Marriage (Divorce) Rate = Number of Couples Married (Divorced) / Mid-year Population x 1000. </t>
  </si>
  <si>
    <t xml:space="preserve">Table 2-3. Resident Population by Age Group </t>
  </si>
  <si>
    <r>
      <t>0-4</t>
    </r>
    <r>
      <rPr>
        <sz val="9"/>
        <rFont val="華康粗圓體"/>
        <family val="3"/>
      </rPr>
      <t>歲</t>
    </r>
  </si>
  <si>
    <r>
      <t>5-9</t>
    </r>
    <r>
      <rPr>
        <sz val="9"/>
        <rFont val="華康粗圓體"/>
        <family val="3"/>
      </rPr>
      <t>歲</t>
    </r>
  </si>
  <si>
    <r>
      <t>10-14</t>
    </r>
    <r>
      <rPr>
        <sz val="9"/>
        <rFont val="華康粗圓體"/>
        <family val="3"/>
      </rPr>
      <t>歲</t>
    </r>
  </si>
  <si>
    <r>
      <t>15-19</t>
    </r>
    <r>
      <rPr>
        <sz val="9"/>
        <rFont val="華康粗圓體"/>
        <family val="3"/>
      </rPr>
      <t>歲</t>
    </r>
  </si>
  <si>
    <r>
      <t>20-24</t>
    </r>
    <r>
      <rPr>
        <sz val="9"/>
        <rFont val="華康粗圓體"/>
        <family val="3"/>
      </rPr>
      <t>歲</t>
    </r>
  </si>
  <si>
    <r>
      <t>25-29</t>
    </r>
    <r>
      <rPr>
        <sz val="9"/>
        <rFont val="華康粗圓體"/>
        <family val="3"/>
      </rPr>
      <t>歲</t>
    </r>
  </si>
  <si>
    <r>
      <t>30-34</t>
    </r>
    <r>
      <rPr>
        <sz val="9"/>
        <rFont val="華康粗圓體"/>
        <family val="3"/>
      </rPr>
      <t>歲</t>
    </r>
  </si>
  <si>
    <r>
      <t>35-39</t>
    </r>
    <r>
      <rPr>
        <sz val="9"/>
        <rFont val="華康粗圓體"/>
        <family val="3"/>
      </rPr>
      <t>歲</t>
    </r>
  </si>
  <si>
    <r>
      <t>40-44</t>
    </r>
    <r>
      <rPr>
        <sz val="9"/>
        <rFont val="華康粗圓體"/>
        <family val="3"/>
      </rPr>
      <t>歲</t>
    </r>
  </si>
  <si>
    <r>
      <t>45-49</t>
    </r>
    <r>
      <rPr>
        <sz val="9"/>
        <rFont val="華康粗圓體"/>
        <family val="3"/>
      </rPr>
      <t>歲</t>
    </r>
  </si>
  <si>
    <r>
      <t>50-54</t>
    </r>
    <r>
      <rPr>
        <sz val="9"/>
        <rFont val="華康粗圓體"/>
        <family val="3"/>
      </rPr>
      <t>歲</t>
    </r>
  </si>
  <si>
    <r>
      <t>55-59</t>
    </r>
    <r>
      <rPr>
        <sz val="9"/>
        <rFont val="華康粗圓體"/>
        <family val="3"/>
      </rPr>
      <t>歲</t>
    </r>
  </si>
  <si>
    <r>
      <t>60-64</t>
    </r>
    <r>
      <rPr>
        <sz val="9"/>
        <rFont val="華康粗圓體"/>
        <family val="3"/>
      </rPr>
      <t>歲</t>
    </r>
  </si>
  <si>
    <r>
      <t>65-69</t>
    </r>
    <r>
      <rPr>
        <sz val="9"/>
        <rFont val="華康粗圓體"/>
        <family val="3"/>
      </rPr>
      <t>歲</t>
    </r>
  </si>
  <si>
    <r>
      <t>70-74</t>
    </r>
    <r>
      <rPr>
        <sz val="9"/>
        <rFont val="華康粗圓體"/>
        <family val="3"/>
      </rPr>
      <t>歲</t>
    </r>
  </si>
  <si>
    <r>
      <t>75-79</t>
    </r>
    <r>
      <rPr>
        <sz val="9"/>
        <rFont val="華康粗圓體"/>
        <family val="3"/>
      </rPr>
      <t>歲</t>
    </r>
  </si>
  <si>
    <r>
      <t>80-84</t>
    </r>
    <r>
      <rPr>
        <sz val="9"/>
        <rFont val="華康粗圓體"/>
        <family val="3"/>
      </rPr>
      <t>歲</t>
    </r>
  </si>
  <si>
    <r>
      <t>85-89</t>
    </r>
    <r>
      <rPr>
        <sz val="9"/>
        <rFont val="華康粗圓體"/>
        <family val="3"/>
      </rPr>
      <t>歲</t>
    </r>
  </si>
  <si>
    <r>
      <t>90-94</t>
    </r>
    <r>
      <rPr>
        <sz val="9"/>
        <rFont val="華康粗圓體"/>
        <family val="3"/>
      </rPr>
      <t>歲</t>
    </r>
  </si>
  <si>
    <r>
      <t>95-99</t>
    </r>
    <r>
      <rPr>
        <sz val="9"/>
        <rFont val="華康粗圓體"/>
        <family val="3"/>
      </rPr>
      <t>歲</t>
    </r>
  </si>
  <si>
    <r>
      <t>100</t>
    </r>
    <r>
      <rPr>
        <sz val="9"/>
        <rFont val="華康粗圓體"/>
        <family val="3"/>
      </rPr>
      <t>歲
以上</t>
    </r>
  </si>
  <si>
    <t>End of  Year &amp; District</t>
  </si>
  <si>
    <t>Sex</t>
  </si>
  <si>
    <t>Grand Total</t>
  </si>
  <si>
    <t xml:space="preserve"> 0~4
Years</t>
  </si>
  <si>
    <t>5~9
Years</t>
  </si>
  <si>
    <t xml:space="preserve"> 10~14
Years</t>
  </si>
  <si>
    <t>15~19
Years</t>
  </si>
  <si>
    <t>20~24
Years</t>
  </si>
  <si>
    <t>25~29
Years</t>
  </si>
  <si>
    <t>30~34
Years</t>
  </si>
  <si>
    <t>35~39
Years</t>
  </si>
  <si>
    <t>40~44
Years</t>
  </si>
  <si>
    <t>45~49
Years</t>
  </si>
  <si>
    <t>50~54
Years</t>
  </si>
  <si>
    <t>55~59
Years</t>
  </si>
  <si>
    <t>60~64
Years</t>
  </si>
  <si>
    <t>65~69
Years</t>
  </si>
  <si>
    <t>70~74
Years</t>
  </si>
  <si>
    <t>75~79
Years</t>
  </si>
  <si>
    <t>80~84
Years</t>
  </si>
  <si>
    <t>85~89
Years</t>
  </si>
  <si>
    <t>90~94
Years</t>
  </si>
  <si>
    <t>95~99
Years</t>
  </si>
  <si>
    <t>100 Years &amp; Over</t>
  </si>
  <si>
    <t>Table 2-3. Resident Population by Age Group (Cont.)</t>
  </si>
  <si>
    <t>End of Year &amp; District</t>
  </si>
  <si>
    <t>Unit : Person</t>
  </si>
  <si>
    <t>100 Years of Age and Over</t>
  </si>
  <si>
    <t>Table 2-4. Resident Population by Age Structure</t>
  </si>
  <si>
    <t>0~14
Years (Persons)</t>
  </si>
  <si>
    <t>15~64
Years (Persons)</t>
  </si>
  <si>
    <t>65 Years &amp;
Over (Persons)</t>
  </si>
  <si>
    <t>Note : Old Age Population Ratio = Year-end Population of Persons Aged 65 or Older / Year-end Population of Persons Aged 15 to 64 x 100</t>
  </si>
  <si>
    <t xml:space="preserve">           Young Age Population Ratio = Year-end Population of Persons Aged 0 to 14 / Year-end Population of Persons Aged 15 to 64 x 100</t>
  </si>
  <si>
    <t xml:space="preserve">           Aged-Child Index = Year-end Population of Persons Aged 65 or Older / Year-end Population of Persons Aged 0 to 14 x 100</t>
  </si>
  <si>
    <t>Table  2-5. Educational Attainments of Resident Population Aged 15 and Over by Age Group</t>
  </si>
  <si>
    <t>Literate</t>
  </si>
  <si>
    <t>Junior College</t>
  </si>
  <si>
    <t>End of Year</t>
  </si>
  <si>
    <t>Graduated</t>
  </si>
  <si>
    <t>Ungrad-uated</t>
  </si>
  <si>
    <t>Ungraduated</t>
  </si>
  <si>
    <t>Grad-uated</t>
  </si>
  <si>
    <t>Gradu-ated</t>
  </si>
  <si>
    <t xml:space="preserve"> Self-study</t>
  </si>
  <si>
    <t>Illiterate</t>
  </si>
  <si>
    <t xml:space="preserve">
Sex</t>
  </si>
  <si>
    <t xml:space="preserve">
Grand Total</t>
  </si>
  <si>
    <t xml:space="preserve">
Total</t>
  </si>
  <si>
    <t>5 Years System</t>
  </si>
  <si>
    <t>End of Year &amp;
Age Group</t>
  </si>
  <si>
    <t xml:space="preserve"> Grand Total</t>
  </si>
  <si>
    <r>
      <t xml:space="preserve"> </t>
    </r>
    <r>
      <rPr>
        <sz val="7"/>
        <rFont val="華康粗圓體"/>
        <family val="3"/>
      </rPr>
      <t>後二年</t>
    </r>
  </si>
  <si>
    <t>Last 2 Years</t>
  </si>
  <si>
    <t>End of Year &amp;
 District</t>
  </si>
  <si>
    <t>Self-study</t>
  </si>
  <si>
    <t>Table 2-7. Marital Status of Resident Population by Age Group</t>
  </si>
  <si>
    <t xml:space="preserve">   Currently Married  </t>
  </si>
  <si>
    <t>End of Year &amp; Age Group</t>
  </si>
  <si>
    <t>Table 2-9. Households and Persons of Resident Indigene</t>
  </si>
  <si>
    <t xml:space="preserve"> Total</t>
  </si>
  <si>
    <t>Indigene of
Plain-land</t>
  </si>
  <si>
    <t>Indigene of Mountain</t>
  </si>
  <si>
    <t>Table 2-10. Resident Indigene by Age Group</t>
  </si>
  <si>
    <r>
      <t>80</t>
    </r>
    <r>
      <rPr>
        <sz val="9"/>
        <rFont val="華康粗圓體"/>
        <family val="3"/>
      </rPr>
      <t>歲以上</t>
    </r>
  </si>
  <si>
    <t>Indigene by Status
(Plain-land or Mountain)</t>
  </si>
  <si>
    <t>Grand 
Total</t>
  </si>
  <si>
    <t>0~4
Years</t>
  </si>
  <si>
    <t>10~14
Years</t>
  </si>
  <si>
    <t>50~59
Years</t>
  </si>
  <si>
    <t>80 Years
&amp; Over</t>
  </si>
  <si>
    <t>35-39
Years</t>
  </si>
  <si>
    <t xml:space="preserve">Table 2-11. Educational Attainments of Resident Indigene Aged 15 and Over </t>
  </si>
  <si>
    <t>End of Year 
&amp; District</t>
  </si>
  <si>
    <t>Indigene by Status</t>
  </si>
  <si>
    <t xml:space="preserve"> (Plain-land or Mountain)</t>
  </si>
  <si>
    <t>Last 2 Years Ungraduated</t>
  </si>
  <si>
    <t xml:space="preserve">            -</t>
  </si>
  <si>
    <t>5-Year College</t>
  </si>
  <si>
    <t>Indigene by Status
 (Plain-land or Mountain)</t>
  </si>
  <si>
    <t>First 3 Years Ungraduated</t>
  </si>
  <si>
    <t xml:space="preserve"> Self-Study</t>
  </si>
  <si>
    <t xml:space="preserve">           -</t>
  </si>
  <si>
    <t>Table 2-12. Marital Status of Resident Indigene</t>
  </si>
  <si>
    <t xml:space="preserve">  </t>
  </si>
  <si>
    <t>Table 2-12. Marital Status of Resident Indigene (Cont.)</t>
  </si>
  <si>
    <t xml:space="preserve">Indigene by Status
 (Plain-land or Mountain)
  </t>
  </si>
  <si>
    <t>年底及區別</t>
  </si>
  <si>
    <t>Taipei
City</t>
  </si>
  <si>
    <t>Taipei
City</t>
  </si>
  <si>
    <t>Villages</t>
  </si>
  <si>
    <t>Taichung
City</t>
  </si>
  <si>
    <t>Taichung
City</t>
  </si>
  <si>
    <t>Tainan
City</t>
  </si>
  <si>
    <t>Tainan
City</t>
  </si>
  <si>
    <t>Kaohsiung
City</t>
  </si>
  <si>
    <t>Kaohsiung
City</t>
  </si>
  <si>
    <t>From Foreign Countries</t>
  </si>
  <si>
    <t>From Other C. &amp; City of Prov.</t>
  </si>
  <si>
    <t>From Other Dist.</t>
  </si>
  <si>
    <t>Others</t>
  </si>
  <si>
    <t>To Other Dist.</t>
  </si>
  <si>
    <t>Natural Increase Rate (‰)</t>
  </si>
  <si>
    <t xml:space="preserve">Crude Bith Rate
(‰) </t>
  </si>
  <si>
    <t>Crude Divorce Rate (‰)</t>
  </si>
  <si>
    <t xml:space="preserve">Crude Death Rate
(‰) </t>
  </si>
  <si>
    <t>Immigrant Rate (‰)</t>
  </si>
  <si>
    <t>Emmigrant Rate (‰)</t>
  </si>
  <si>
    <t>-</t>
  </si>
  <si>
    <t>Table 2-5. Educational Attainments of Resident Population Aged 15 and Over by Age Group (Cont.)</t>
  </si>
  <si>
    <t>Table 2-8. Resident Population by Marital Status by Districts</t>
  </si>
  <si>
    <t>Table 2-6. Educational Attainments of Resident Population Aged 15 and Over by Districts</t>
  </si>
  <si>
    <r>
      <rPr>
        <sz val="9"/>
        <rFont val="華康粗圓體"/>
        <family val="3"/>
      </rPr>
      <t>民國</t>
    </r>
    <r>
      <rPr>
        <sz val="9"/>
        <rFont val="Arial Narrow"/>
        <family val="2"/>
      </rPr>
      <t>94</t>
    </r>
    <r>
      <rPr>
        <sz val="9"/>
        <rFont val="華康粗圓體"/>
        <family val="3"/>
      </rPr>
      <t>年底</t>
    </r>
    <r>
      <rPr>
        <sz val="9"/>
        <rFont val="Arial Narrow"/>
        <family val="2"/>
      </rPr>
      <t xml:space="preserve"> End of 2005</t>
    </r>
  </si>
  <si>
    <r>
      <rPr>
        <sz val="9"/>
        <rFont val="華康粗圓體"/>
        <family val="3"/>
      </rPr>
      <t>民國</t>
    </r>
    <r>
      <rPr>
        <sz val="9"/>
        <rFont val="Arial Narrow"/>
        <family val="2"/>
      </rPr>
      <t>95</t>
    </r>
    <r>
      <rPr>
        <sz val="9"/>
        <rFont val="華康粗圓體"/>
        <family val="3"/>
      </rPr>
      <t>年底</t>
    </r>
    <r>
      <rPr>
        <sz val="9"/>
        <rFont val="Arial Narrow"/>
        <family val="2"/>
      </rPr>
      <t xml:space="preserve"> End of 2006</t>
    </r>
  </si>
  <si>
    <r>
      <rPr>
        <sz val="9"/>
        <rFont val="華康粗圓體"/>
        <family val="3"/>
      </rPr>
      <t>民國</t>
    </r>
    <r>
      <rPr>
        <sz val="9"/>
        <rFont val="Arial Narrow"/>
        <family val="2"/>
      </rPr>
      <t>96</t>
    </r>
    <r>
      <rPr>
        <sz val="9"/>
        <rFont val="華康粗圓體"/>
        <family val="3"/>
      </rPr>
      <t>年底</t>
    </r>
    <r>
      <rPr>
        <sz val="9"/>
        <rFont val="Arial Narrow"/>
        <family val="2"/>
      </rPr>
      <t xml:space="preserve"> End of 2007</t>
    </r>
  </si>
  <si>
    <r>
      <rPr>
        <sz val="9"/>
        <rFont val="華康粗圓體"/>
        <family val="3"/>
      </rPr>
      <t>民國</t>
    </r>
    <r>
      <rPr>
        <sz val="9"/>
        <rFont val="Arial Narrow"/>
        <family val="2"/>
      </rPr>
      <t>97</t>
    </r>
    <r>
      <rPr>
        <sz val="9"/>
        <rFont val="華康粗圓體"/>
        <family val="3"/>
      </rPr>
      <t>年底</t>
    </r>
    <r>
      <rPr>
        <sz val="9"/>
        <rFont val="Arial Narrow"/>
        <family val="2"/>
      </rPr>
      <t xml:space="preserve"> End of 2008</t>
    </r>
  </si>
  <si>
    <r>
      <rPr>
        <sz val="9"/>
        <rFont val="華康粗圓體"/>
        <family val="3"/>
      </rPr>
      <t>民國</t>
    </r>
    <r>
      <rPr>
        <sz val="9"/>
        <rFont val="Arial Narrow"/>
        <family val="2"/>
      </rPr>
      <t>98</t>
    </r>
    <r>
      <rPr>
        <sz val="9"/>
        <rFont val="華康粗圓體"/>
        <family val="3"/>
      </rPr>
      <t>年底</t>
    </r>
    <r>
      <rPr>
        <sz val="9"/>
        <rFont val="Arial Narrow"/>
        <family val="2"/>
      </rPr>
      <t xml:space="preserve"> End of 2009</t>
    </r>
  </si>
  <si>
    <r>
      <rPr>
        <sz val="9"/>
        <rFont val="華康粗圓體"/>
        <family val="3"/>
      </rPr>
      <t>民國</t>
    </r>
    <r>
      <rPr>
        <sz val="9"/>
        <rFont val="Arial Narrow"/>
        <family val="2"/>
      </rPr>
      <t>99</t>
    </r>
    <r>
      <rPr>
        <sz val="9"/>
        <rFont val="華康粗圓體"/>
        <family val="3"/>
      </rPr>
      <t>年底</t>
    </r>
    <r>
      <rPr>
        <sz val="9"/>
        <rFont val="Arial Narrow"/>
        <family val="2"/>
      </rPr>
      <t xml:space="preserve"> End of 2010</t>
    </r>
  </si>
  <si>
    <r>
      <rPr>
        <sz val="9"/>
        <rFont val="華康粗圓體"/>
        <family val="3"/>
      </rPr>
      <t>民國</t>
    </r>
    <r>
      <rPr>
        <sz val="9"/>
        <rFont val="Arial Narrow"/>
        <family val="2"/>
      </rPr>
      <t>100</t>
    </r>
    <r>
      <rPr>
        <sz val="9"/>
        <rFont val="華康粗圓體"/>
        <family val="3"/>
      </rPr>
      <t>年底</t>
    </r>
    <r>
      <rPr>
        <sz val="9"/>
        <rFont val="Arial Narrow"/>
        <family val="2"/>
      </rPr>
      <t xml:space="preserve"> End of 2011</t>
    </r>
  </si>
  <si>
    <r>
      <rPr>
        <sz val="9"/>
        <rFont val="華康粗圓體"/>
        <family val="3"/>
      </rPr>
      <t>民國</t>
    </r>
    <r>
      <rPr>
        <sz val="9"/>
        <rFont val="Arial Narrow"/>
        <family val="2"/>
      </rPr>
      <t>101</t>
    </r>
    <r>
      <rPr>
        <sz val="9"/>
        <rFont val="華康粗圓體"/>
        <family val="3"/>
      </rPr>
      <t>年底</t>
    </r>
    <r>
      <rPr>
        <sz val="9"/>
        <rFont val="Arial Narrow"/>
        <family val="2"/>
      </rPr>
      <t xml:space="preserve"> End of 2012</t>
    </r>
  </si>
  <si>
    <r>
      <rPr>
        <sz val="9"/>
        <rFont val="華康粗圓體"/>
        <family val="3"/>
      </rPr>
      <t>民國</t>
    </r>
    <r>
      <rPr>
        <sz val="9"/>
        <rFont val="Arial Narrow"/>
        <family val="2"/>
      </rPr>
      <t>102</t>
    </r>
    <r>
      <rPr>
        <sz val="9"/>
        <rFont val="華康粗圓體"/>
        <family val="3"/>
      </rPr>
      <t>年底</t>
    </r>
    <r>
      <rPr>
        <sz val="9"/>
        <rFont val="Arial Narrow"/>
        <family val="2"/>
      </rPr>
      <t xml:space="preserve"> End of 2013</t>
    </r>
  </si>
  <si>
    <r>
      <rPr>
        <sz val="9"/>
        <rFont val="華康粗圓體"/>
        <family val="3"/>
      </rPr>
      <t>　桃園區</t>
    </r>
    <r>
      <rPr>
        <sz val="9"/>
        <rFont val="Arial Narrow"/>
        <family val="2"/>
      </rPr>
      <t xml:space="preserve"> Taoyuan District</t>
    </r>
  </si>
  <si>
    <r>
      <rPr>
        <sz val="9"/>
        <rFont val="華康粗圓體"/>
        <family val="3"/>
      </rPr>
      <t>　中壢區</t>
    </r>
    <r>
      <rPr>
        <sz val="9"/>
        <rFont val="Arial Narrow"/>
        <family val="2"/>
      </rPr>
      <t xml:space="preserve"> Zhongli District </t>
    </r>
  </si>
  <si>
    <r>
      <rPr>
        <sz val="9"/>
        <rFont val="華康粗圓體"/>
        <family val="3"/>
      </rPr>
      <t>　大溪區</t>
    </r>
    <r>
      <rPr>
        <sz val="9"/>
        <rFont val="Arial Narrow"/>
        <family val="2"/>
      </rPr>
      <t xml:space="preserve"> Daxi District</t>
    </r>
  </si>
  <si>
    <r>
      <rPr>
        <sz val="9"/>
        <rFont val="華康粗圓體"/>
        <family val="3"/>
      </rPr>
      <t>　楊梅區</t>
    </r>
    <r>
      <rPr>
        <sz val="9"/>
        <rFont val="Arial Narrow"/>
        <family val="2"/>
      </rPr>
      <t xml:space="preserve"> Yangmei District</t>
    </r>
  </si>
  <si>
    <r>
      <rPr>
        <sz val="9"/>
        <rFont val="華康粗圓體"/>
        <family val="3"/>
      </rPr>
      <t>　蘆竹區</t>
    </r>
    <r>
      <rPr>
        <sz val="9"/>
        <rFont val="Arial Narrow"/>
        <family val="2"/>
      </rPr>
      <t xml:space="preserve"> Luzhu District</t>
    </r>
  </si>
  <si>
    <r>
      <rPr>
        <sz val="9"/>
        <rFont val="華康粗圓體"/>
        <family val="3"/>
      </rPr>
      <t>　大園區</t>
    </r>
    <r>
      <rPr>
        <sz val="9"/>
        <rFont val="Arial Narrow"/>
        <family val="2"/>
      </rPr>
      <t xml:space="preserve"> Dayuan District</t>
    </r>
  </si>
  <si>
    <r>
      <rPr>
        <sz val="9"/>
        <rFont val="華康粗圓體"/>
        <family val="3"/>
      </rPr>
      <t>　龜山區</t>
    </r>
    <r>
      <rPr>
        <sz val="9"/>
        <rFont val="Arial Narrow"/>
        <family val="2"/>
      </rPr>
      <t xml:space="preserve"> Guishan District</t>
    </r>
  </si>
  <si>
    <r>
      <rPr>
        <sz val="9"/>
        <rFont val="華康粗圓體"/>
        <family val="3"/>
      </rPr>
      <t>　八德區</t>
    </r>
    <r>
      <rPr>
        <sz val="9"/>
        <rFont val="Arial Narrow"/>
        <family val="2"/>
      </rPr>
      <t xml:space="preserve"> Bade District </t>
    </r>
  </si>
  <si>
    <r>
      <rPr>
        <sz val="9"/>
        <rFont val="華康粗圓體"/>
        <family val="3"/>
      </rPr>
      <t>　龍潭區</t>
    </r>
    <r>
      <rPr>
        <sz val="9"/>
        <rFont val="Arial Narrow"/>
        <family val="2"/>
      </rPr>
      <t xml:space="preserve"> Longtan District</t>
    </r>
  </si>
  <si>
    <r>
      <rPr>
        <sz val="9"/>
        <rFont val="華康粗圓體"/>
        <family val="3"/>
      </rPr>
      <t>　平鎮區</t>
    </r>
    <r>
      <rPr>
        <sz val="9"/>
        <rFont val="Arial Narrow"/>
        <family val="2"/>
      </rPr>
      <t xml:space="preserve"> Pingzhen District</t>
    </r>
  </si>
  <si>
    <r>
      <rPr>
        <sz val="9"/>
        <rFont val="華康粗圓體"/>
        <family val="3"/>
      </rPr>
      <t>　新屋區</t>
    </r>
    <r>
      <rPr>
        <sz val="9"/>
        <rFont val="Arial Narrow"/>
        <family val="2"/>
      </rPr>
      <t xml:space="preserve"> Xinwu District </t>
    </r>
  </si>
  <si>
    <r>
      <rPr>
        <sz val="9"/>
        <rFont val="華康粗圓體"/>
        <family val="3"/>
      </rPr>
      <t>　觀音區</t>
    </r>
    <r>
      <rPr>
        <sz val="9"/>
        <rFont val="Arial Narrow"/>
        <family val="2"/>
      </rPr>
      <t xml:space="preserve"> Guanyin District</t>
    </r>
  </si>
  <si>
    <r>
      <rPr>
        <sz val="9"/>
        <rFont val="華康粗圓體"/>
        <family val="3"/>
      </rPr>
      <t>　復興區</t>
    </r>
    <r>
      <rPr>
        <sz val="9"/>
        <rFont val="Arial Narrow"/>
        <family val="2"/>
      </rPr>
      <t xml:space="preserve"> Fuxing District</t>
    </r>
  </si>
  <si>
    <r>
      <rPr>
        <sz val="9"/>
        <rFont val="華康粗圓體"/>
        <family val="3"/>
      </rPr>
      <t>民國</t>
    </r>
    <r>
      <rPr>
        <sz val="9"/>
        <rFont val="Arial Narrow"/>
        <family val="2"/>
      </rPr>
      <t xml:space="preserve"> 98 </t>
    </r>
    <r>
      <rPr>
        <sz val="9"/>
        <rFont val="華康粗圓體"/>
        <family val="3"/>
      </rPr>
      <t xml:space="preserve">年底
</t>
    </r>
    <r>
      <rPr>
        <sz val="9"/>
        <rFont val="Arial Narrow"/>
        <family val="2"/>
      </rPr>
      <t>End of 2009</t>
    </r>
  </si>
  <si>
    <r>
      <rPr>
        <sz val="9"/>
        <rFont val="華康粗圓體"/>
        <family val="3"/>
      </rPr>
      <t>民國</t>
    </r>
    <r>
      <rPr>
        <sz val="9"/>
        <rFont val="Arial Narrow"/>
        <family val="2"/>
      </rPr>
      <t xml:space="preserve"> 99 </t>
    </r>
    <r>
      <rPr>
        <sz val="9"/>
        <rFont val="華康粗圓體"/>
        <family val="3"/>
      </rPr>
      <t xml:space="preserve">年底
</t>
    </r>
    <r>
      <rPr>
        <sz val="9"/>
        <rFont val="Arial Narrow"/>
        <family val="2"/>
      </rPr>
      <t>End of 2010</t>
    </r>
  </si>
  <si>
    <r>
      <rPr>
        <sz val="9"/>
        <rFont val="華康粗圓體"/>
        <family val="3"/>
      </rPr>
      <t>民國</t>
    </r>
    <r>
      <rPr>
        <sz val="9"/>
        <rFont val="Arial Narrow"/>
        <family val="2"/>
      </rPr>
      <t xml:space="preserve"> 100 </t>
    </r>
    <r>
      <rPr>
        <sz val="9"/>
        <rFont val="華康粗圓體"/>
        <family val="3"/>
      </rPr>
      <t xml:space="preserve">年底
</t>
    </r>
    <r>
      <rPr>
        <sz val="9"/>
        <rFont val="Arial Narrow"/>
        <family val="2"/>
      </rPr>
      <t>End of 2011</t>
    </r>
  </si>
  <si>
    <r>
      <rPr>
        <sz val="9"/>
        <rFont val="華康粗圓體"/>
        <family val="3"/>
      </rPr>
      <t>民國</t>
    </r>
    <r>
      <rPr>
        <sz val="9"/>
        <rFont val="Arial Narrow"/>
        <family val="2"/>
      </rPr>
      <t xml:space="preserve"> 101 </t>
    </r>
    <r>
      <rPr>
        <sz val="9"/>
        <rFont val="華康粗圓體"/>
        <family val="3"/>
      </rPr>
      <t xml:space="preserve">年底
</t>
    </r>
    <r>
      <rPr>
        <sz val="9"/>
        <rFont val="Arial Narrow"/>
        <family val="2"/>
      </rPr>
      <t>End of 2012</t>
    </r>
  </si>
  <si>
    <r>
      <t xml:space="preserve">    </t>
    </r>
    <r>
      <rPr>
        <sz val="7.5"/>
        <rFont val="華康粗圓體"/>
        <family val="3"/>
      </rPr>
      <t xml:space="preserve">桃園區
</t>
    </r>
    <r>
      <rPr>
        <sz val="7.5"/>
        <rFont val="Arial Narrow"/>
        <family val="2"/>
      </rPr>
      <t xml:space="preserve">    Taoyuan District</t>
    </r>
  </si>
  <si>
    <r>
      <rPr>
        <sz val="7.5"/>
        <rFont val="華康粗圓體"/>
        <family val="3"/>
      </rPr>
      <t xml:space="preserve">　大溪區
</t>
    </r>
    <r>
      <rPr>
        <sz val="7.5"/>
        <rFont val="Arial Narrow"/>
        <family val="2"/>
      </rPr>
      <t xml:space="preserve">    Daxi District</t>
    </r>
  </si>
  <si>
    <r>
      <rPr>
        <sz val="7.5"/>
        <rFont val="華康粗圓體"/>
        <family val="3"/>
      </rPr>
      <t xml:space="preserve">　龜山區
</t>
    </r>
    <r>
      <rPr>
        <sz val="7.5"/>
        <rFont val="Arial Narrow"/>
        <family val="2"/>
      </rPr>
      <t xml:space="preserve">    Guishan District</t>
    </r>
  </si>
  <si>
    <r>
      <rPr>
        <sz val="7.5"/>
        <rFont val="華康粗圓體"/>
        <family val="3"/>
      </rPr>
      <t xml:space="preserve">　楊梅區
</t>
    </r>
    <r>
      <rPr>
        <sz val="7.5"/>
        <rFont val="Arial Narrow"/>
        <family val="2"/>
      </rPr>
      <t xml:space="preserve">    Yangmei District</t>
    </r>
  </si>
  <si>
    <r>
      <rPr>
        <sz val="7.5"/>
        <rFont val="華康粗圓體"/>
        <family val="3"/>
      </rPr>
      <t xml:space="preserve">　蘆竹區
</t>
    </r>
    <r>
      <rPr>
        <sz val="7.5"/>
        <rFont val="Arial Narrow"/>
        <family val="2"/>
      </rPr>
      <t xml:space="preserve">    Luzhu District</t>
    </r>
  </si>
  <si>
    <r>
      <rPr>
        <sz val="7.5"/>
        <rFont val="華康粗圓體"/>
        <family val="3"/>
      </rPr>
      <t xml:space="preserve">　大園區
</t>
    </r>
    <r>
      <rPr>
        <sz val="7.5"/>
        <rFont val="Arial Narrow"/>
        <family val="2"/>
      </rPr>
      <t xml:space="preserve">    Dayuan District</t>
    </r>
  </si>
  <si>
    <r>
      <rPr>
        <sz val="7.5"/>
        <rFont val="華康粗圓體"/>
        <family val="3"/>
      </rPr>
      <t xml:space="preserve">　八德區
</t>
    </r>
    <r>
      <rPr>
        <sz val="7.5"/>
        <rFont val="Arial Narrow"/>
        <family val="2"/>
      </rPr>
      <t xml:space="preserve">    Bade District </t>
    </r>
  </si>
  <si>
    <r>
      <rPr>
        <sz val="7.5"/>
        <rFont val="華康粗圓體"/>
        <family val="3"/>
      </rPr>
      <t xml:space="preserve">　龍潭區
</t>
    </r>
    <r>
      <rPr>
        <sz val="7.5"/>
        <rFont val="Arial Narrow"/>
        <family val="2"/>
      </rPr>
      <t xml:space="preserve">    Longtan District</t>
    </r>
  </si>
  <si>
    <r>
      <rPr>
        <sz val="7.5"/>
        <rFont val="華康粗圓體"/>
        <family val="3"/>
      </rPr>
      <t xml:space="preserve">　平鎮區
</t>
    </r>
    <r>
      <rPr>
        <sz val="7.5"/>
        <rFont val="Arial Narrow"/>
        <family val="2"/>
      </rPr>
      <t xml:space="preserve">    Pingzhen District</t>
    </r>
  </si>
  <si>
    <r>
      <rPr>
        <sz val="7.5"/>
        <rFont val="華康粗圓體"/>
        <family val="3"/>
      </rPr>
      <t xml:space="preserve">　新屋區
</t>
    </r>
    <r>
      <rPr>
        <sz val="7.5"/>
        <rFont val="Arial Narrow"/>
        <family val="2"/>
      </rPr>
      <t xml:space="preserve">    Xinwu District </t>
    </r>
  </si>
  <si>
    <r>
      <rPr>
        <sz val="7.5"/>
        <rFont val="華康粗圓體"/>
        <family val="3"/>
      </rPr>
      <t xml:space="preserve">　觀音區
</t>
    </r>
    <r>
      <rPr>
        <sz val="7.5"/>
        <rFont val="Arial Narrow"/>
        <family val="2"/>
      </rPr>
      <t xml:space="preserve">    Guanyin District</t>
    </r>
  </si>
  <si>
    <r>
      <rPr>
        <sz val="7.5"/>
        <rFont val="華康粗圓體"/>
        <family val="3"/>
      </rPr>
      <t xml:space="preserve">　復興區
</t>
    </r>
    <r>
      <rPr>
        <sz val="7.5"/>
        <rFont val="Arial Narrow"/>
        <family val="2"/>
      </rPr>
      <t xml:space="preserve">    Fuxing District</t>
    </r>
  </si>
  <si>
    <r>
      <rPr>
        <sz val="9"/>
        <rFont val="華康粗圓體"/>
        <family val="3"/>
      </rPr>
      <t xml:space="preserve">　龍潭區
</t>
    </r>
    <r>
      <rPr>
        <sz val="9"/>
        <rFont val="Arial Narrow"/>
        <family val="2"/>
      </rPr>
      <t xml:space="preserve">    Longtan District</t>
    </r>
  </si>
  <si>
    <r>
      <rPr>
        <sz val="9"/>
        <rFont val="華康粗圓體"/>
        <family val="3"/>
      </rPr>
      <t xml:space="preserve">　平鎮區
</t>
    </r>
    <r>
      <rPr>
        <sz val="9"/>
        <rFont val="Arial Narrow"/>
        <family val="2"/>
      </rPr>
      <t xml:space="preserve">    Pingzhen District</t>
    </r>
  </si>
  <si>
    <r>
      <rPr>
        <sz val="9"/>
        <rFont val="華康粗圓體"/>
        <family val="3"/>
      </rPr>
      <t xml:space="preserve">　新屋區
</t>
    </r>
    <r>
      <rPr>
        <sz val="9"/>
        <rFont val="Arial Narrow"/>
        <family val="2"/>
      </rPr>
      <t xml:space="preserve">    Xinwu District </t>
    </r>
  </si>
  <si>
    <r>
      <rPr>
        <sz val="9"/>
        <rFont val="華康粗圓體"/>
        <family val="3"/>
      </rPr>
      <t xml:space="preserve">　觀音區
</t>
    </r>
    <r>
      <rPr>
        <sz val="9"/>
        <rFont val="Arial Narrow"/>
        <family val="2"/>
      </rPr>
      <t xml:space="preserve">    Guanyin District</t>
    </r>
  </si>
  <si>
    <r>
      <rPr>
        <sz val="9"/>
        <rFont val="華康粗圓體"/>
        <family val="3"/>
      </rPr>
      <t xml:space="preserve">　復興區
</t>
    </r>
    <r>
      <rPr>
        <sz val="9"/>
        <rFont val="Arial Narrow"/>
        <family val="2"/>
      </rPr>
      <t xml:space="preserve">    Fuxing District</t>
    </r>
  </si>
  <si>
    <r>
      <rPr>
        <sz val="9"/>
        <rFont val="華康粗圓體"/>
        <family val="3"/>
      </rPr>
      <t xml:space="preserve">　龜山區
</t>
    </r>
    <r>
      <rPr>
        <sz val="9"/>
        <rFont val="Arial Narrow"/>
        <family val="2"/>
      </rPr>
      <t xml:space="preserve">    Guishan District</t>
    </r>
  </si>
  <si>
    <r>
      <rPr>
        <sz val="9"/>
        <rFont val="華康粗圓體"/>
        <family val="3"/>
      </rPr>
      <t xml:space="preserve">　八德區
</t>
    </r>
    <r>
      <rPr>
        <sz val="9"/>
        <rFont val="Arial Narrow"/>
        <family val="2"/>
      </rPr>
      <t xml:space="preserve">    Bade District </t>
    </r>
  </si>
  <si>
    <r>
      <rPr>
        <sz val="9"/>
        <rFont val="華康粗圓體"/>
        <family val="3"/>
      </rPr>
      <t xml:space="preserve">　大溪區
</t>
    </r>
    <r>
      <rPr>
        <sz val="9"/>
        <rFont val="Arial Narrow"/>
        <family val="2"/>
      </rPr>
      <t xml:space="preserve">    Daxi District</t>
    </r>
  </si>
  <si>
    <r>
      <rPr>
        <sz val="9"/>
        <rFont val="華康粗圓體"/>
        <family val="3"/>
      </rPr>
      <t xml:space="preserve">　楊梅區
</t>
    </r>
    <r>
      <rPr>
        <sz val="9"/>
        <rFont val="Arial Narrow"/>
        <family val="2"/>
      </rPr>
      <t xml:space="preserve">    Yangmei District</t>
    </r>
  </si>
  <si>
    <r>
      <rPr>
        <sz val="9"/>
        <rFont val="華康粗圓體"/>
        <family val="3"/>
      </rPr>
      <t xml:space="preserve">　蘆竹區
</t>
    </r>
    <r>
      <rPr>
        <sz val="9"/>
        <rFont val="Arial Narrow"/>
        <family val="2"/>
      </rPr>
      <t xml:space="preserve">    Luzhu District</t>
    </r>
  </si>
  <si>
    <r>
      <rPr>
        <sz val="9"/>
        <rFont val="華康粗圓體"/>
        <family val="3"/>
      </rPr>
      <t xml:space="preserve">　大園區
</t>
    </r>
    <r>
      <rPr>
        <sz val="9"/>
        <rFont val="Arial Narrow"/>
        <family val="2"/>
      </rPr>
      <t xml:space="preserve">    Dayuan District</t>
    </r>
  </si>
  <si>
    <r>
      <t xml:space="preserve">    </t>
    </r>
    <r>
      <rPr>
        <sz val="9"/>
        <rFont val="華康粗圓體"/>
        <family val="3"/>
      </rPr>
      <t xml:space="preserve">桃園區
</t>
    </r>
    <r>
      <rPr>
        <sz val="9"/>
        <rFont val="Arial Narrow"/>
        <family val="2"/>
      </rPr>
      <t xml:space="preserve">    Taoyuan District</t>
    </r>
  </si>
  <si>
    <r>
      <t xml:space="preserve">    </t>
    </r>
    <r>
      <rPr>
        <sz val="9"/>
        <rFont val="華康粗圓體"/>
        <family val="3"/>
      </rPr>
      <t xml:space="preserve">中壢區
</t>
    </r>
    <r>
      <rPr>
        <sz val="9"/>
        <rFont val="Arial Narrow"/>
        <family val="2"/>
      </rPr>
      <t xml:space="preserve">    Zhongli District </t>
    </r>
  </si>
  <si>
    <t xml:space="preserve">End of Year </t>
  </si>
  <si>
    <t xml:space="preserve">End of Year </t>
  </si>
  <si>
    <t>Table 2-2. Household Registration Movement (Cont.1)</t>
  </si>
  <si>
    <t>Grad-
uated</t>
  </si>
  <si>
    <t>Source : Department of Civil Affairs, Taoyuan City Gov.</t>
  </si>
  <si>
    <t>Source : Department of Civil Affairs, Taoyuan City Gov.</t>
  </si>
  <si>
    <t>Grad-
uated</t>
  </si>
  <si>
    <t>Grad-
uated</t>
  </si>
  <si>
    <t>Ungrad-uated</t>
  </si>
  <si>
    <t>Grad-uated</t>
  </si>
  <si>
    <t>Ungrad-
uated</t>
  </si>
  <si>
    <r>
      <rPr>
        <sz val="9"/>
        <rFont val="華康粗圓體"/>
        <family val="3"/>
      </rPr>
      <t>民國</t>
    </r>
    <r>
      <rPr>
        <sz val="9"/>
        <rFont val="Arial Narrow"/>
        <family val="2"/>
      </rPr>
      <t xml:space="preserve"> 97 </t>
    </r>
    <r>
      <rPr>
        <sz val="9"/>
        <rFont val="華康粗圓體"/>
        <family val="3"/>
      </rPr>
      <t xml:space="preserve">年底
</t>
    </r>
    <r>
      <rPr>
        <sz val="9"/>
        <rFont val="Arial Narrow"/>
        <family val="2"/>
      </rPr>
      <t>End of 2008</t>
    </r>
  </si>
  <si>
    <t>Sex</t>
  </si>
  <si>
    <t>Grand 
Total</t>
  </si>
  <si>
    <t>0~4
Years</t>
  </si>
  <si>
    <t>35~39
Years</t>
  </si>
  <si>
    <t>80~84
Years</t>
  </si>
  <si>
    <t>85~89
Years</t>
  </si>
  <si>
    <t>End of Year</t>
  </si>
  <si>
    <t>Table 2-11. Educational Attainments of Resident Indigene Aged 15 and Over
(Cont. 1)</t>
  </si>
  <si>
    <t>Table 2-11. Educational Attainments of Resident Indigene Aged 15 and Over
(Cont. 3)</t>
  </si>
  <si>
    <t>Table 2-11. Educational Attainments of Resident Indigene Aged 15 and Over 
(Cont. 2)</t>
  </si>
  <si>
    <t>Table 2-11. Educational Attainments of Resident Indigene Aged 15 and Over 
(Cont. 4)</t>
  </si>
  <si>
    <t>Sex</t>
  </si>
  <si>
    <t>Note : Related official statistical reports have been submitted since 2007.</t>
  </si>
  <si>
    <t>90 Years of Age &amp; Over</t>
  </si>
  <si>
    <r>
      <t xml:space="preserve">    65</t>
    </r>
    <r>
      <rPr>
        <sz val="7"/>
        <rFont val="華康粗圓體"/>
        <family val="3"/>
      </rPr>
      <t>歲以上
　</t>
    </r>
    <r>
      <rPr>
        <sz val="7"/>
        <rFont val="Arial Narrow"/>
        <family val="2"/>
      </rPr>
      <t>Over 65 Years</t>
    </r>
  </si>
  <si>
    <t>Table 2-10. Resident Indigene by Age Group (Cont. 1)</t>
  </si>
  <si>
    <t>Table 2-10. Resident Indigene by Age Group (Cont. 2)</t>
  </si>
  <si>
    <t>Table 2-10. Resident Indigene by Age Group (Cont. 3 End)</t>
  </si>
  <si>
    <t>Table 2-11. Educational Attainments of Resident Indigene Aged 15 and Over
(Cont. 5 End)</t>
  </si>
  <si>
    <t>35~39
Years</t>
  </si>
  <si>
    <t>Note : The villiages and neiborhoods in the table was calculated from household registration of registered data.</t>
  </si>
  <si>
    <r>
      <rPr>
        <sz val="9"/>
        <rFont val="華康中黑體"/>
        <family val="3"/>
      </rPr>
      <t>人口</t>
    </r>
  </si>
  <si>
    <r>
      <rPr>
        <sz val="9"/>
        <rFont val="華康粗圓體"/>
        <family val="3"/>
      </rPr>
      <t>面　　積</t>
    </r>
  </si>
  <si>
    <r>
      <rPr>
        <sz val="9"/>
        <rFont val="華康粗圓體"/>
        <family val="3"/>
      </rPr>
      <t>村里數</t>
    </r>
  </si>
  <si>
    <r>
      <rPr>
        <sz val="9"/>
        <rFont val="華康粗圓體"/>
        <family val="3"/>
      </rPr>
      <t>鄰　數</t>
    </r>
  </si>
  <si>
    <r>
      <rPr>
        <sz val="9"/>
        <rFont val="華康粗圓體"/>
        <family val="3"/>
      </rPr>
      <t>戶　　量</t>
    </r>
  </si>
  <si>
    <r>
      <rPr>
        <sz val="9"/>
        <rFont val="華康粗圓體"/>
        <family val="3"/>
      </rPr>
      <t>人口密度</t>
    </r>
  </si>
  <si>
    <r>
      <rPr>
        <sz val="9"/>
        <rFont val="華康粗圓體"/>
        <family val="3"/>
      </rPr>
      <t>性　比　例</t>
    </r>
  </si>
  <si>
    <r>
      <rPr>
        <sz val="9"/>
        <rFont val="華康中黑體"/>
        <family val="3"/>
      </rPr>
      <t>資料來源：本府民政局。</t>
    </r>
  </si>
  <si>
    <r>
      <rPr>
        <sz val="9"/>
        <rFont val="華康中黑體"/>
        <family val="3"/>
      </rPr>
      <t>說　　明：本表村里數及鄰數係指設有戶籍之戶籍登記資料。</t>
    </r>
  </si>
  <si>
    <r>
      <rPr>
        <sz val="9"/>
        <rFont val="華康粗圓體"/>
        <family val="3"/>
      </rPr>
      <t>年底及區別</t>
    </r>
  </si>
  <si>
    <r>
      <rPr>
        <sz val="9"/>
        <rFont val="華康粗圓體"/>
        <family val="3"/>
      </rPr>
      <t>現　住　戶　口</t>
    </r>
    <r>
      <rPr>
        <sz val="9"/>
        <rFont val="Arial Narrow"/>
        <family val="2"/>
      </rPr>
      <t xml:space="preserve">  </t>
    </r>
  </si>
  <si>
    <r>
      <t>(</t>
    </r>
    <r>
      <rPr>
        <sz val="9"/>
        <rFont val="華康粗圓體"/>
        <family val="3"/>
      </rPr>
      <t>平方公里</t>
    </r>
    <r>
      <rPr>
        <sz val="9"/>
        <rFont val="Arial Narrow"/>
        <family val="2"/>
      </rPr>
      <t>)</t>
    </r>
  </si>
  <si>
    <r>
      <rPr>
        <sz val="9"/>
        <rFont val="華康粗圓體"/>
        <family val="3"/>
      </rPr>
      <t>戶</t>
    </r>
    <r>
      <rPr>
        <sz val="9"/>
        <rFont val="Arial Narrow"/>
        <family val="2"/>
      </rPr>
      <t xml:space="preserve">    </t>
    </r>
    <r>
      <rPr>
        <sz val="9"/>
        <rFont val="華康粗圓體"/>
        <family val="3"/>
      </rPr>
      <t>數</t>
    </r>
    <r>
      <rPr>
        <sz val="9"/>
        <rFont val="Arial Narrow"/>
        <family val="2"/>
      </rPr>
      <t xml:space="preserve"> (</t>
    </r>
    <r>
      <rPr>
        <sz val="9"/>
        <rFont val="華康粗圓體"/>
        <family val="3"/>
      </rPr>
      <t>戶</t>
    </r>
    <r>
      <rPr>
        <sz val="9"/>
        <rFont val="Arial Narrow"/>
        <family val="2"/>
      </rPr>
      <t>)</t>
    </r>
  </si>
  <si>
    <r>
      <rPr>
        <sz val="9"/>
        <rFont val="華康粗圓體"/>
        <family val="3"/>
      </rPr>
      <t>人口數</t>
    </r>
    <r>
      <rPr>
        <sz val="9"/>
        <rFont val="Arial Narrow"/>
        <family val="2"/>
      </rPr>
      <t xml:space="preserve"> (</t>
    </r>
    <r>
      <rPr>
        <sz val="9"/>
        <rFont val="華康粗圓體"/>
        <family val="3"/>
      </rPr>
      <t>人</t>
    </r>
    <r>
      <rPr>
        <sz val="9"/>
        <rFont val="Arial Narrow"/>
        <family val="2"/>
      </rPr>
      <t>)</t>
    </r>
  </si>
  <si>
    <r>
      <t>(</t>
    </r>
    <r>
      <rPr>
        <sz val="9"/>
        <rFont val="華康粗圓體"/>
        <family val="3"/>
      </rPr>
      <t>人／戶</t>
    </r>
    <r>
      <rPr>
        <sz val="9"/>
        <rFont val="Arial Narrow"/>
        <family val="2"/>
      </rPr>
      <t>)</t>
    </r>
  </si>
  <si>
    <r>
      <t>(</t>
    </r>
    <r>
      <rPr>
        <sz val="9"/>
        <rFont val="華康粗圓體"/>
        <family val="3"/>
      </rPr>
      <t>人／平方公里</t>
    </r>
    <r>
      <rPr>
        <sz val="9"/>
        <rFont val="Arial Narrow"/>
        <family val="2"/>
      </rPr>
      <t>)</t>
    </r>
  </si>
  <si>
    <r>
      <t>(</t>
    </r>
    <r>
      <rPr>
        <sz val="9"/>
        <rFont val="華康粗圓體"/>
        <family val="3"/>
      </rPr>
      <t>每百女子所當男子數</t>
    </r>
    <r>
      <rPr>
        <sz val="9"/>
        <rFont val="Arial Narrow"/>
        <family val="2"/>
      </rPr>
      <t>)</t>
    </r>
  </si>
  <si>
    <r>
      <rPr>
        <sz val="9"/>
        <rFont val="華康粗圓體"/>
        <family val="3"/>
      </rPr>
      <t xml:space="preserve">合計
</t>
    </r>
    <r>
      <rPr>
        <sz val="9"/>
        <rFont val="Arial Narrow"/>
        <family val="2"/>
      </rPr>
      <t>Total</t>
    </r>
  </si>
  <si>
    <r>
      <rPr>
        <sz val="9"/>
        <rFont val="華康粗圓體"/>
        <family val="3"/>
      </rPr>
      <t xml:space="preserve">男
</t>
    </r>
    <r>
      <rPr>
        <sz val="9"/>
        <rFont val="Arial Narrow"/>
        <family val="2"/>
      </rPr>
      <t>Male</t>
    </r>
  </si>
  <si>
    <r>
      <rPr>
        <sz val="9"/>
        <rFont val="華康粗圓體"/>
        <family val="3"/>
      </rPr>
      <t xml:space="preserve">女
</t>
    </r>
    <r>
      <rPr>
        <sz val="9"/>
        <rFont val="Arial Narrow"/>
        <family val="2"/>
      </rPr>
      <t>Female</t>
    </r>
  </si>
  <si>
    <r>
      <rPr>
        <sz val="9"/>
        <rFont val="華康粗圓體"/>
        <family val="3"/>
      </rPr>
      <t>民國</t>
    </r>
    <r>
      <rPr>
        <sz val="9"/>
        <rFont val="Arial Narrow"/>
        <family val="2"/>
      </rPr>
      <t>103</t>
    </r>
    <r>
      <rPr>
        <sz val="9"/>
        <rFont val="華康粗圓體"/>
        <family val="3"/>
      </rPr>
      <t>年底</t>
    </r>
    <r>
      <rPr>
        <sz val="9"/>
        <rFont val="Arial Narrow"/>
        <family val="2"/>
      </rPr>
      <t xml:space="preserve"> End of 2014</t>
    </r>
  </si>
  <si>
    <r>
      <rPr>
        <sz val="12"/>
        <rFont val="華康粗圓體"/>
        <family val="3"/>
      </rPr>
      <t>表</t>
    </r>
    <r>
      <rPr>
        <sz val="12"/>
        <rFont val="Arial"/>
        <family val="2"/>
      </rPr>
      <t>2-1</t>
    </r>
    <r>
      <rPr>
        <sz val="12"/>
        <rFont val="華康粗圓體"/>
        <family val="3"/>
      </rPr>
      <t>、現住戶數、人口密度及性比例</t>
    </r>
  </si>
  <si>
    <r>
      <rPr>
        <sz val="9"/>
        <rFont val="華康中黑體"/>
        <family val="3"/>
      </rPr>
      <t>單位：人</t>
    </r>
  </si>
  <si>
    <r>
      <rPr>
        <sz val="9"/>
        <rFont val="華康粗圓體"/>
        <family val="3"/>
      </rPr>
      <t>年及區別</t>
    </r>
  </si>
  <si>
    <r>
      <rPr>
        <sz val="9"/>
        <rFont val="華康粗圓體"/>
        <family val="3"/>
      </rPr>
      <t>合計</t>
    </r>
  </si>
  <si>
    <r>
      <rPr>
        <sz val="9"/>
        <rFont val="華康粗圓體"/>
        <family val="3"/>
      </rPr>
      <t>自國外</t>
    </r>
  </si>
  <si>
    <r>
      <rPr>
        <sz val="9"/>
        <rFont val="華康粗圓體"/>
        <family val="3"/>
      </rPr>
      <t>自本市他區</t>
    </r>
  </si>
  <si>
    <r>
      <rPr>
        <sz val="9"/>
        <rFont val="華康粗圓體"/>
        <family val="3"/>
      </rPr>
      <t>初設戶籍</t>
    </r>
  </si>
  <si>
    <r>
      <rPr>
        <sz val="9"/>
        <rFont val="華康粗圓體"/>
        <family val="3"/>
      </rPr>
      <t>其他</t>
    </r>
  </si>
  <si>
    <r>
      <rPr>
        <sz val="9"/>
        <rFont val="華康粗圓體"/>
        <family val="3"/>
      </rPr>
      <t>計</t>
    </r>
  </si>
  <si>
    <r>
      <rPr>
        <sz val="9"/>
        <rFont val="華康粗圓體"/>
        <family val="3"/>
      </rPr>
      <t>男</t>
    </r>
  </si>
  <si>
    <r>
      <rPr>
        <sz val="9"/>
        <rFont val="華康粗圓體"/>
        <family val="3"/>
      </rPr>
      <t>女</t>
    </r>
  </si>
  <si>
    <r>
      <rPr>
        <sz val="9"/>
        <rFont val="華康粗圓體"/>
        <family val="3"/>
      </rPr>
      <t>新北市</t>
    </r>
  </si>
  <si>
    <r>
      <rPr>
        <sz val="9"/>
        <rFont val="華康粗圓體"/>
        <family val="3"/>
      </rPr>
      <t>臺北市</t>
    </r>
  </si>
  <si>
    <r>
      <rPr>
        <sz val="9"/>
        <rFont val="華康粗圓體"/>
        <family val="3"/>
      </rPr>
      <t>臺中市</t>
    </r>
  </si>
  <si>
    <r>
      <rPr>
        <sz val="9"/>
        <rFont val="華康粗圓體"/>
        <family val="3"/>
      </rPr>
      <t>臺南市</t>
    </r>
  </si>
  <si>
    <r>
      <rPr>
        <sz val="9"/>
        <rFont val="華康粗圓體"/>
        <family val="3"/>
      </rPr>
      <t>高雄市</t>
    </r>
  </si>
  <si>
    <r>
      <rPr>
        <sz val="9"/>
        <rFont val="華康粗圓體"/>
        <family val="3"/>
      </rPr>
      <t>臺灣省</t>
    </r>
  </si>
  <si>
    <r>
      <rPr>
        <sz val="9"/>
        <rFont val="華康粗圓體"/>
        <family val="3"/>
      </rPr>
      <t>福建省</t>
    </r>
  </si>
  <si>
    <r>
      <rPr>
        <sz val="8.5"/>
        <rFont val="華康中黑體"/>
        <family val="3"/>
      </rPr>
      <t>資料來源：本府民政局。</t>
    </r>
  </si>
  <si>
    <r>
      <rPr>
        <sz val="9"/>
        <rFont val="華康粗圓體"/>
        <family val="3"/>
      </rPr>
      <t>遷　　　　　入　　　　　人　　　　　數</t>
    </r>
  </si>
  <si>
    <r>
      <rPr>
        <sz val="9"/>
        <rFont val="華康粗圓體"/>
        <family val="3"/>
      </rPr>
      <t>自他省</t>
    </r>
    <r>
      <rPr>
        <sz val="9"/>
        <rFont val="Arial Narrow"/>
        <family val="2"/>
      </rPr>
      <t>(</t>
    </r>
    <r>
      <rPr>
        <sz val="9"/>
        <rFont val="華康粗圓體"/>
        <family val="3"/>
      </rPr>
      <t>市</t>
    </r>
    <r>
      <rPr>
        <sz val="9"/>
        <rFont val="Arial Narrow"/>
        <family val="2"/>
      </rPr>
      <t>)</t>
    </r>
  </si>
  <si>
    <r>
      <rPr>
        <sz val="9"/>
        <rFont val="華康粗圓體"/>
        <family val="3"/>
      </rPr>
      <t>自本省他縣</t>
    </r>
    <r>
      <rPr>
        <sz val="9"/>
        <rFont val="Arial Narrow"/>
        <family val="2"/>
      </rPr>
      <t>(</t>
    </r>
    <r>
      <rPr>
        <sz val="9"/>
        <rFont val="華康粗圓體"/>
        <family val="3"/>
      </rPr>
      <t>市</t>
    </r>
    <r>
      <rPr>
        <sz val="9"/>
        <rFont val="Arial Narrow"/>
        <family val="2"/>
      </rPr>
      <t>)</t>
    </r>
  </si>
  <si>
    <r>
      <rPr>
        <sz val="9"/>
        <rFont val="華康粗圓體"/>
        <family val="3"/>
      </rPr>
      <t>其他省</t>
    </r>
    <r>
      <rPr>
        <sz val="9"/>
        <rFont val="Arial Narrow"/>
        <family val="2"/>
      </rPr>
      <t>(</t>
    </r>
    <r>
      <rPr>
        <sz val="9"/>
        <rFont val="華康粗圓體"/>
        <family val="3"/>
      </rPr>
      <t>市</t>
    </r>
    <r>
      <rPr>
        <sz val="9"/>
        <rFont val="Arial Narrow"/>
        <family val="2"/>
      </rPr>
      <t>)</t>
    </r>
  </si>
  <si>
    <r>
      <rPr>
        <sz val="9"/>
        <rFont val="華康粗圓體"/>
        <family val="3"/>
      </rPr>
      <t>民國</t>
    </r>
    <r>
      <rPr>
        <sz val="9"/>
        <rFont val="Arial Narrow"/>
        <family val="2"/>
      </rPr>
      <t xml:space="preserve"> 94 </t>
    </r>
    <r>
      <rPr>
        <sz val="9"/>
        <rFont val="華康粗圓體"/>
        <family val="3"/>
      </rPr>
      <t>年</t>
    </r>
    <r>
      <rPr>
        <sz val="9"/>
        <rFont val="Arial Narrow"/>
        <family val="2"/>
      </rPr>
      <t xml:space="preserve"> 2005</t>
    </r>
  </si>
  <si>
    <r>
      <rPr>
        <sz val="9"/>
        <rFont val="華康粗圓體"/>
        <family val="3"/>
      </rPr>
      <t>民國</t>
    </r>
    <r>
      <rPr>
        <sz val="9"/>
        <rFont val="Arial Narrow"/>
        <family val="2"/>
      </rPr>
      <t xml:space="preserve"> 95 </t>
    </r>
    <r>
      <rPr>
        <sz val="9"/>
        <rFont val="華康粗圓體"/>
        <family val="3"/>
      </rPr>
      <t>年</t>
    </r>
    <r>
      <rPr>
        <sz val="9"/>
        <rFont val="Arial Narrow"/>
        <family val="2"/>
      </rPr>
      <t xml:space="preserve"> 2006</t>
    </r>
  </si>
  <si>
    <r>
      <rPr>
        <sz val="9"/>
        <rFont val="華康粗圓體"/>
        <family val="3"/>
      </rPr>
      <t>民國</t>
    </r>
    <r>
      <rPr>
        <sz val="9"/>
        <rFont val="Arial Narrow"/>
        <family val="2"/>
      </rPr>
      <t xml:space="preserve"> 96 </t>
    </r>
    <r>
      <rPr>
        <sz val="9"/>
        <rFont val="華康粗圓體"/>
        <family val="3"/>
      </rPr>
      <t>年</t>
    </r>
    <r>
      <rPr>
        <sz val="9"/>
        <rFont val="Arial Narrow"/>
        <family val="2"/>
      </rPr>
      <t xml:space="preserve"> 2007</t>
    </r>
  </si>
  <si>
    <r>
      <rPr>
        <sz val="9"/>
        <rFont val="華康粗圓體"/>
        <family val="3"/>
      </rPr>
      <t>民國</t>
    </r>
    <r>
      <rPr>
        <sz val="9"/>
        <rFont val="Arial Narrow"/>
        <family val="2"/>
      </rPr>
      <t xml:space="preserve"> 97 </t>
    </r>
    <r>
      <rPr>
        <sz val="9"/>
        <rFont val="華康粗圓體"/>
        <family val="3"/>
      </rPr>
      <t>年</t>
    </r>
    <r>
      <rPr>
        <sz val="9"/>
        <rFont val="Arial Narrow"/>
        <family val="2"/>
      </rPr>
      <t xml:space="preserve"> 2008</t>
    </r>
  </si>
  <si>
    <r>
      <rPr>
        <sz val="9"/>
        <rFont val="華康粗圓體"/>
        <family val="3"/>
      </rPr>
      <t>民國</t>
    </r>
    <r>
      <rPr>
        <sz val="9"/>
        <rFont val="Arial Narrow"/>
        <family val="2"/>
      </rPr>
      <t xml:space="preserve"> 98 </t>
    </r>
    <r>
      <rPr>
        <sz val="9"/>
        <rFont val="華康粗圓體"/>
        <family val="3"/>
      </rPr>
      <t>年</t>
    </r>
    <r>
      <rPr>
        <sz val="9"/>
        <rFont val="Arial Narrow"/>
        <family val="2"/>
      </rPr>
      <t xml:space="preserve"> 2009</t>
    </r>
  </si>
  <si>
    <r>
      <rPr>
        <sz val="9"/>
        <rFont val="華康粗圓體"/>
        <family val="3"/>
      </rPr>
      <t>民國</t>
    </r>
    <r>
      <rPr>
        <sz val="9"/>
        <rFont val="Arial Narrow"/>
        <family val="2"/>
      </rPr>
      <t xml:space="preserve"> 99 </t>
    </r>
    <r>
      <rPr>
        <sz val="9"/>
        <rFont val="華康粗圓體"/>
        <family val="3"/>
      </rPr>
      <t>年</t>
    </r>
    <r>
      <rPr>
        <sz val="9"/>
        <rFont val="Arial Narrow"/>
        <family val="2"/>
      </rPr>
      <t xml:space="preserve"> 2010</t>
    </r>
  </si>
  <si>
    <r>
      <rPr>
        <sz val="9"/>
        <rFont val="華康粗圓體"/>
        <family val="3"/>
      </rPr>
      <t>民國</t>
    </r>
    <r>
      <rPr>
        <sz val="9"/>
        <rFont val="Arial Narrow"/>
        <family val="2"/>
      </rPr>
      <t xml:space="preserve"> 100 </t>
    </r>
    <r>
      <rPr>
        <sz val="9"/>
        <rFont val="華康粗圓體"/>
        <family val="3"/>
      </rPr>
      <t>年</t>
    </r>
    <r>
      <rPr>
        <sz val="9"/>
        <rFont val="Arial Narrow"/>
        <family val="2"/>
      </rPr>
      <t xml:space="preserve"> 2011</t>
    </r>
  </si>
  <si>
    <r>
      <rPr>
        <sz val="9"/>
        <rFont val="華康粗圓體"/>
        <family val="3"/>
      </rPr>
      <t>民國</t>
    </r>
    <r>
      <rPr>
        <sz val="9"/>
        <rFont val="Arial Narrow"/>
        <family val="2"/>
      </rPr>
      <t xml:space="preserve"> 101 </t>
    </r>
    <r>
      <rPr>
        <sz val="9"/>
        <rFont val="華康粗圓體"/>
        <family val="3"/>
      </rPr>
      <t>年</t>
    </r>
    <r>
      <rPr>
        <sz val="9"/>
        <rFont val="Arial Narrow"/>
        <family val="2"/>
      </rPr>
      <t xml:space="preserve"> 2012</t>
    </r>
  </si>
  <si>
    <r>
      <rPr>
        <sz val="9"/>
        <rFont val="華康粗圓體"/>
        <family val="3"/>
      </rPr>
      <t>民國</t>
    </r>
    <r>
      <rPr>
        <sz val="9"/>
        <rFont val="Arial Narrow"/>
        <family val="2"/>
      </rPr>
      <t xml:space="preserve"> 102 </t>
    </r>
    <r>
      <rPr>
        <sz val="9"/>
        <rFont val="華康粗圓體"/>
        <family val="3"/>
      </rPr>
      <t>年</t>
    </r>
    <r>
      <rPr>
        <sz val="9"/>
        <rFont val="Arial Narrow"/>
        <family val="2"/>
      </rPr>
      <t xml:space="preserve"> 2013</t>
    </r>
  </si>
  <si>
    <r>
      <rPr>
        <sz val="9"/>
        <rFont val="華康粗圓體"/>
        <family val="3"/>
      </rPr>
      <t>民國</t>
    </r>
    <r>
      <rPr>
        <sz val="9"/>
        <rFont val="Arial Narrow"/>
        <family val="2"/>
      </rPr>
      <t xml:space="preserve"> 103 </t>
    </r>
    <r>
      <rPr>
        <sz val="9"/>
        <rFont val="華康粗圓體"/>
        <family val="3"/>
      </rPr>
      <t>年</t>
    </r>
    <r>
      <rPr>
        <sz val="9"/>
        <rFont val="Arial Narrow"/>
        <family val="2"/>
      </rPr>
      <t xml:space="preserve"> 2014</t>
    </r>
  </si>
  <si>
    <r>
      <rPr>
        <sz val="9"/>
        <rFont val="華康粗圓體"/>
        <family val="3"/>
      </rPr>
      <t>　桃園區</t>
    </r>
    <r>
      <rPr>
        <sz val="9"/>
        <rFont val="Arial Narrow"/>
        <family val="2"/>
      </rPr>
      <t xml:space="preserve"> Taoyuan District</t>
    </r>
  </si>
  <si>
    <r>
      <rPr>
        <sz val="9"/>
        <rFont val="華康粗圓體"/>
        <family val="3"/>
      </rPr>
      <t>　楊梅區</t>
    </r>
    <r>
      <rPr>
        <sz val="9"/>
        <rFont val="Arial Narrow"/>
        <family val="2"/>
      </rPr>
      <t xml:space="preserve"> Yangmei District</t>
    </r>
  </si>
  <si>
    <r>
      <rPr>
        <sz val="8.5"/>
        <rFont val="華康中黑體"/>
        <family val="3"/>
      </rPr>
      <t>說明：</t>
    </r>
    <r>
      <rPr>
        <sz val="8.5"/>
        <rFont val="Arial Narrow"/>
        <family val="2"/>
      </rPr>
      <t>1.94</t>
    </r>
    <r>
      <rPr>
        <sz val="8.5"/>
        <rFont val="華康中黑體"/>
        <family val="3"/>
      </rPr>
      <t>年因村里鄰調整，故遷入及遷出人數之</t>
    </r>
    <r>
      <rPr>
        <sz val="8.5"/>
        <rFont val="Arial Narrow"/>
        <family val="2"/>
      </rPr>
      <t>"</t>
    </r>
    <r>
      <rPr>
        <sz val="8.5"/>
        <rFont val="華康中黑體"/>
        <family val="3"/>
      </rPr>
      <t>其他</t>
    </r>
    <r>
      <rPr>
        <sz val="8.5"/>
        <rFont val="Arial Narrow"/>
        <family val="2"/>
      </rPr>
      <t>"</t>
    </r>
    <r>
      <rPr>
        <sz val="8.5"/>
        <rFont val="華康中黑體"/>
        <family val="3"/>
      </rPr>
      <t>遽增。</t>
    </r>
  </si>
  <si>
    <r>
      <rPr>
        <sz val="8.5"/>
        <rFont val="華康中黑體"/>
        <family val="3"/>
      </rPr>
      <t>　　　</t>
    </r>
    <r>
      <rPr>
        <sz val="8.5"/>
        <rFont val="Arial Narrow"/>
        <family val="2"/>
      </rPr>
      <t>2.</t>
    </r>
    <r>
      <rPr>
        <sz val="8.5"/>
        <rFont val="華康中黑體"/>
        <family val="3"/>
      </rPr>
      <t>新北市、臺中市、臺南市及高雄市於</t>
    </r>
    <r>
      <rPr>
        <sz val="8.5"/>
        <rFont val="Arial Narrow"/>
        <family val="2"/>
      </rPr>
      <t>99</t>
    </r>
    <r>
      <rPr>
        <sz val="8.5"/>
        <rFont val="華康中黑體"/>
        <family val="3"/>
      </rPr>
      <t>年</t>
    </r>
    <r>
      <rPr>
        <sz val="8.5"/>
        <rFont val="Arial Narrow"/>
        <family val="2"/>
      </rPr>
      <t>12</t>
    </r>
    <r>
      <rPr>
        <sz val="8.5"/>
        <rFont val="華康中黑體"/>
        <family val="3"/>
      </rPr>
      <t>月</t>
    </r>
    <r>
      <rPr>
        <sz val="8.5"/>
        <rFont val="Arial Narrow"/>
        <family val="2"/>
      </rPr>
      <t>25</t>
    </r>
    <r>
      <rPr>
        <sz val="8.5"/>
        <rFont val="華康中黑體"/>
        <family val="3"/>
      </rPr>
      <t>日改制或合併升格為直轄市；高雄市</t>
    </r>
    <r>
      <rPr>
        <sz val="8.5"/>
        <rFont val="Arial Narrow"/>
        <family val="2"/>
      </rPr>
      <t>99</t>
    </r>
    <r>
      <rPr>
        <sz val="8.5"/>
        <rFont val="華康中黑體"/>
        <family val="3"/>
      </rPr>
      <t>年以前為合併</t>
    </r>
  </si>
  <si>
    <r>
      <rPr>
        <sz val="8.5"/>
        <rFont val="華康中黑體"/>
        <family val="3"/>
      </rPr>
      <t>　　　</t>
    </r>
    <r>
      <rPr>
        <sz val="8.5"/>
        <rFont val="Arial Narrow"/>
        <family val="2"/>
      </rPr>
      <t xml:space="preserve">   </t>
    </r>
    <r>
      <rPr>
        <sz val="8.5"/>
        <rFont val="華康中黑體"/>
        <family val="3"/>
      </rPr>
      <t>升格前之數值。</t>
    </r>
  </si>
  <si>
    <r>
      <rPr>
        <sz val="12"/>
        <rFont val="華康粗圓體"/>
        <family val="3"/>
      </rPr>
      <t>表</t>
    </r>
    <r>
      <rPr>
        <sz val="12"/>
        <rFont val="Arial"/>
        <family val="2"/>
      </rPr>
      <t>2-2</t>
    </r>
    <r>
      <rPr>
        <sz val="12"/>
        <rFont val="華康粗圓體"/>
        <family val="3"/>
      </rPr>
      <t>、戶籍動態</t>
    </r>
  </si>
  <si>
    <r>
      <rPr>
        <sz val="9"/>
        <rFont val="華康中黑體"/>
        <family val="3"/>
      </rPr>
      <t>單位</t>
    </r>
    <r>
      <rPr>
        <sz val="9"/>
        <rFont val="Arial Narrow"/>
        <family val="2"/>
      </rPr>
      <t xml:space="preserve"> : </t>
    </r>
    <r>
      <rPr>
        <sz val="9"/>
        <rFont val="華康中黑體"/>
        <family val="3"/>
      </rPr>
      <t>人</t>
    </r>
  </si>
  <si>
    <r>
      <rPr>
        <sz val="9"/>
        <rFont val="華康粗圓體"/>
        <family val="3"/>
      </rPr>
      <t>年及區別</t>
    </r>
  </si>
  <si>
    <r>
      <rPr>
        <sz val="9"/>
        <rFont val="華康粗圓體"/>
        <family val="3"/>
      </rPr>
      <t>遷　　　　　出　　　　　人　　　　　數　　</t>
    </r>
    <r>
      <rPr>
        <sz val="9"/>
        <rFont val="Arial Narrow"/>
        <family val="2"/>
      </rPr>
      <t xml:space="preserve">    </t>
    </r>
  </si>
  <si>
    <r>
      <rPr>
        <sz val="9"/>
        <rFont val="華康粗圓體"/>
        <family val="3"/>
      </rPr>
      <t>往國外</t>
    </r>
  </si>
  <si>
    <r>
      <rPr>
        <sz val="9"/>
        <rFont val="華康粗圓體"/>
        <family val="3"/>
      </rPr>
      <t>往他省</t>
    </r>
    <r>
      <rPr>
        <sz val="9"/>
        <rFont val="Arial Narrow"/>
        <family val="2"/>
      </rPr>
      <t>(</t>
    </r>
    <r>
      <rPr>
        <sz val="9"/>
        <rFont val="華康粗圓體"/>
        <family val="3"/>
      </rPr>
      <t>市</t>
    </r>
    <r>
      <rPr>
        <sz val="9"/>
        <rFont val="Arial Narrow"/>
        <family val="2"/>
      </rPr>
      <t>)</t>
    </r>
  </si>
  <si>
    <r>
      <rPr>
        <sz val="9"/>
        <rFont val="華康粗圓體"/>
        <family val="3"/>
      </rPr>
      <t>往本省他縣</t>
    </r>
    <r>
      <rPr>
        <sz val="9"/>
        <rFont val="Arial Narrow"/>
        <family val="2"/>
      </rPr>
      <t>(</t>
    </r>
    <r>
      <rPr>
        <sz val="9"/>
        <rFont val="華康粗圓體"/>
        <family val="3"/>
      </rPr>
      <t>市</t>
    </r>
    <r>
      <rPr>
        <sz val="9"/>
        <rFont val="Arial Narrow"/>
        <family val="2"/>
      </rPr>
      <t>)</t>
    </r>
  </si>
  <si>
    <r>
      <rPr>
        <sz val="9"/>
        <rFont val="華康粗圓體"/>
        <family val="3"/>
      </rPr>
      <t>往本市他區</t>
    </r>
  </si>
  <si>
    <r>
      <rPr>
        <sz val="9"/>
        <rFont val="華康粗圓體"/>
        <family val="3"/>
      </rPr>
      <t>廢止戶籍</t>
    </r>
  </si>
  <si>
    <r>
      <rPr>
        <sz val="12"/>
        <rFont val="華康粗圓體"/>
        <family val="3"/>
      </rPr>
      <t>表</t>
    </r>
    <r>
      <rPr>
        <sz val="12"/>
        <rFont val="Arial"/>
        <family val="2"/>
      </rPr>
      <t>2-2</t>
    </r>
    <r>
      <rPr>
        <sz val="12"/>
        <rFont val="華康粗圓體"/>
        <family val="3"/>
      </rPr>
      <t>、戶籍動態（續</t>
    </r>
    <r>
      <rPr>
        <sz val="12"/>
        <rFont val="Arial"/>
        <family val="2"/>
      </rPr>
      <t xml:space="preserve"> 1</t>
    </r>
    <r>
      <rPr>
        <sz val="12"/>
        <rFont val="華康粗圓體"/>
        <family val="3"/>
      </rPr>
      <t>）</t>
    </r>
  </si>
  <si>
    <r>
      <rPr>
        <sz val="9"/>
        <rFont val="華康粗圓體"/>
        <family val="3"/>
      </rPr>
      <t>民國</t>
    </r>
    <r>
      <rPr>
        <sz val="9"/>
        <rFont val="Arial Narrow"/>
        <family val="2"/>
      </rPr>
      <t xml:space="preserve"> 94 </t>
    </r>
    <r>
      <rPr>
        <sz val="9"/>
        <rFont val="華康粗圓體"/>
        <family val="3"/>
      </rPr>
      <t>年</t>
    </r>
    <r>
      <rPr>
        <sz val="9"/>
        <rFont val="Arial Narrow"/>
        <family val="2"/>
      </rPr>
      <t xml:space="preserve"> 2005</t>
    </r>
  </si>
  <si>
    <t>To Foreign Countries</t>
  </si>
  <si>
    <r>
      <rPr>
        <sz val="9"/>
        <rFont val="華康粗圓體"/>
        <family val="3"/>
      </rPr>
      <t xml:space="preserve">區內之住址變更人數
</t>
    </r>
    <r>
      <rPr>
        <sz val="9"/>
        <rFont val="Arial Narrow"/>
        <family val="2"/>
      </rPr>
      <t>Change Residence</t>
    </r>
  </si>
  <si>
    <r>
      <rPr>
        <sz val="9"/>
        <rFont val="華康粗圓體"/>
        <family val="3"/>
      </rPr>
      <t>出生人數</t>
    </r>
    <r>
      <rPr>
        <sz val="9"/>
        <rFont val="Arial Narrow"/>
        <family val="2"/>
      </rPr>
      <t xml:space="preserve">  No. of Births</t>
    </r>
  </si>
  <si>
    <r>
      <t xml:space="preserve"> </t>
    </r>
    <r>
      <rPr>
        <sz val="9"/>
        <rFont val="華康粗圓體"/>
        <family val="3"/>
      </rPr>
      <t>死亡人數</t>
    </r>
    <r>
      <rPr>
        <sz val="9"/>
        <rFont val="Arial Narrow"/>
        <family val="2"/>
      </rPr>
      <t xml:space="preserve"> No. of Deaths</t>
    </r>
  </si>
  <si>
    <r>
      <rPr>
        <sz val="9"/>
        <rFont val="華康粗圓體"/>
        <family val="3"/>
      </rPr>
      <t>粗出生率</t>
    </r>
  </si>
  <si>
    <r>
      <rPr>
        <sz val="9"/>
        <rFont val="華康粗圓體"/>
        <family val="3"/>
      </rPr>
      <t>粗死亡率</t>
    </r>
  </si>
  <si>
    <r>
      <rPr>
        <sz val="9"/>
        <rFont val="華康粗圓體"/>
        <family val="3"/>
      </rPr>
      <t>遷入率</t>
    </r>
  </si>
  <si>
    <r>
      <rPr>
        <sz val="9"/>
        <rFont val="華康粗圓體"/>
        <family val="3"/>
      </rPr>
      <t>遷出率</t>
    </r>
  </si>
  <si>
    <r>
      <rPr>
        <sz val="9"/>
        <rFont val="華康粗圓體"/>
        <family val="3"/>
      </rPr>
      <t>社</t>
    </r>
    <r>
      <rPr>
        <sz val="9"/>
        <rFont val="Arial Narrow"/>
        <family val="2"/>
      </rPr>
      <t xml:space="preserve">  </t>
    </r>
    <r>
      <rPr>
        <sz val="9"/>
        <rFont val="華康粗圓體"/>
        <family val="3"/>
      </rPr>
      <t>會
增加率</t>
    </r>
  </si>
  <si>
    <r>
      <rPr>
        <sz val="9"/>
        <rFont val="華康粗圓體"/>
        <family val="3"/>
      </rPr>
      <t>結婚</t>
    </r>
    <r>
      <rPr>
        <sz val="9"/>
        <rFont val="Arial Narrow"/>
        <family val="2"/>
      </rPr>
      <t xml:space="preserve"> Married</t>
    </r>
  </si>
  <si>
    <r>
      <rPr>
        <sz val="9"/>
        <rFont val="華康粗圓體"/>
        <family val="3"/>
      </rPr>
      <t>離婚</t>
    </r>
    <r>
      <rPr>
        <sz val="9"/>
        <rFont val="Arial Narrow"/>
        <family val="2"/>
      </rPr>
      <t xml:space="preserve"> Divorce</t>
    </r>
  </si>
  <si>
    <r>
      <rPr>
        <sz val="9"/>
        <rFont val="華康粗圓體"/>
        <family val="3"/>
      </rPr>
      <t>對數</t>
    </r>
  </si>
  <si>
    <r>
      <rPr>
        <sz val="9"/>
        <rFont val="華康粗圓體"/>
        <family val="3"/>
      </rPr>
      <t>粗結婚率</t>
    </r>
  </si>
  <si>
    <r>
      <rPr>
        <sz val="9"/>
        <rFont val="華康粗圓體"/>
        <family val="3"/>
      </rPr>
      <t>粗離婚率</t>
    </r>
  </si>
  <si>
    <r>
      <rPr>
        <sz val="9"/>
        <rFont val="華康粗圓體"/>
        <family val="3"/>
      </rPr>
      <t>遷　入</t>
    </r>
  </si>
  <si>
    <r>
      <rPr>
        <sz val="9"/>
        <rFont val="華康粗圓體"/>
        <family val="3"/>
      </rPr>
      <t>遷　出</t>
    </r>
  </si>
  <si>
    <r>
      <t>Couples (</t>
    </r>
    <r>
      <rPr>
        <sz val="9"/>
        <rFont val="華康粗圓體"/>
        <family val="3"/>
      </rPr>
      <t>對</t>
    </r>
    <r>
      <rPr>
        <sz val="9"/>
        <rFont val="Arial Narrow"/>
        <family val="2"/>
      </rPr>
      <t>)</t>
    </r>
  </si>
  <si>
    <r>
      <rPr>
        <sz val="9"/>
        <rFont val="華康粗圓體"/>
        <family val="3"/>
      </rPr>
      <t>年中</t>
    </r>
  </si>
  <si>
    <r>
      <rPr>
        <sz val="9"/>
        <rFont val="華康粗圓體"/>
        <family val="3"/>
      </rPr>
      <t>前期</t>
    </r>
  </si>
  <si>
    <r>
      <rPr>
        <sz val="9"/>
        <rFont val="華康粗圓體"/>
        <family val="3"/>
      </rPr>
      <t>當期</t>
    </r>
  </si>
  <si>
    <r>
      <rPr>
        <sz val="9"/>
        <rFont val="華康粗圓體"/>
        <family val="3"/>
      </rPr>
      <t>　桃園區</t>
    </r>
  </si>
  <si>
    <r>
      <rPr>
        <sz val="9"/>
        <rFont val="華康粗圓體"/>
        <family val="3"/>
      </rPr>
      <t>　中壢區</t>
    </r>
  </si>
  <si>
    <r>
      <rPr>
        <sz val="9"/>
        <rFont val="華康粗圓體"/>
        <family val="3"/>
      </rPr>
      <t>　大溪區</t>
    </r>
  </si>
  <si>
    <r>
      <rPr>
        <sz val="9"/>
        <rFont val="華康粗圓體"/>
        <family val="3"/>
      </rPr>
      <t>　楊梅區</t>
    </r>
  </si>
  <si>
    <r>
      <rPr>
        <sz val="9"/>
        <rFont val="華康粗圓體"/>
        <family val="3"/>
      </rPr>
      <t>　蘆竹區</t>
    </r>
    <r>
      <rPr>
        <sz val="9"/>
        <rFont val="Arial Narrow"/>
        <family val="2"/>
      </rPr>
      <t xml:space="preserve"> Luzhu District</t>
    </r>
  </si>
  <si>
    <r>
      <rPr>
        <sz val="9"/>
        <rFont val="華康粗圓體"/>
        <family val="3"/>
      </rPr>
      <t>　蘆竹區</t>
    </r>
  </si>
  <si>
    <r>
      <rPr>
        <sz val="9"/>
        <rFont val="華康粗圓體"/>
        <family val="3"/>
      </rPr>
      <t>　大園區</t>
    </r>
  </si>
  <si>
    <r>
      <rPr>
        <sz val="9"/>
        <rFont val="華康粗圓體"/>
        <family val="3"/>
      </rPr>
      <t>　龜山區</t>
    </r>
  </si>
  <si>
    <r>
      <rPr>
        <sz val="9"/>
        <rFont val="華康粗圓體"/>
        <family val="3"/>
      </rPr>
      <t>　八德區</t>
    </r>
  </si>
  <si>
    <r>
      <rPr>
        <sz val="9"/>
        <rFont val="華康粗圓體"/>
        <family val="3"/>
      </rPr>
      <t>　龍潭區</t>
    </r>
  </si>
  <si>
    <r>
      <rPr>
        <sz val="9"/>
        <rFont val="華康粗圓體"/>
        <family val="3"/>
      </rPr>
      <t>　平鎮區</t>
    </r>
  </si>
  <si>
    <r>
      <rPr>
        <sz val="9"/>
        <rFont val="華康粗圓體"/>
        <family val="3"/>
      </rPr>
      <t>　新屋區</t>
    </r>
  </si>
  <si>
    <r>
      <rPr>
        <sz val="9"/>
        <rFont val="華康粗圓體"/>
        <family val="3"/>
      </rPr>
      <t>　觀音區</t>
    </r>
  </si>
  <si>
    <r>
      <rPr>
        <sz val="9"/>
        <rFont val="華康粗圓體"/>
        <family val="3"/>
      </rPr>
      <t>　復興區</t>
    </r>
  </si>
  <si>
    <r>
      <rPr>
        <sz val="9"/>
        <color indexed="8"/>
        <rFont val="華康中黑體"/>
        <family val="3"/>
      </rPr>
      <t>說明：粗出生</t>
    </r>
    <r>
      <rPr>
        <sz val="9"/>
        <color indexed="8"/>
        <rFont val="Arial Narrow"/>
        <family val="2"/>
      </rPr>
      <t>(</t>
    </r>
    <r>
      <rPr>
        <sz val="9"/>
        <color indexed="8"/>
        <rFont val="華康中黑體"/>
        <family val="3"/>
      </rPr>
      <t>死亡</t>
    </r>
    <r>
      <rPr>
        <sz val="9"/>
        <color indexed="8"/>
        <rFont val="Arial Narrow"/>
        <family val="2"/>
      </rPr>
      <t>)</t>
    </r>
    <r>
      <rPr>
        <sz val="9"/>
        <color indexed="8"/>
        <rFont val="華康中黑體"/>
        <family val="3"/>
      </rPr>
      <t>率</t>
    </r>
    <r>
      <rPr>
        <sz val="9"/>
        <color indexed="8"/>
        <rFont val="Arial Narrow"/>
        <family val="2"/>
      </rPr>
      <t>=</t>
    </r>
    <r>
      <rPr>
        <sz val="9"/>
        <color indexed="8"/>
        <rFont val="華康中黑體"/>
        <family val="3"/>
      </rPr>
      <t>出生</t>
    </r>
    <r>
      <rPr>
        <sz val="9"/>
        <color indexed="8"/>
        <rFont val="Arial Narrow"/>
        <family val="2"/>
      </rPr>
      <t>(</t>
    </r>
    <r>
      <rPr>
        <sz val="9"/>
        <color indexed="8"/>
        <rFont val="華康中黑體"/>
        <family val="3"/>
      </rPr>
      <t>死亡</t>
    </r>
    <r>
      <rPr>
        <sz val="9"/>
        <color indexed="8"/>
        <rFont val="Arial Narrow"/>
        <family val="2"/>
      </rPr>
      <t>)</t>
    </r>
    <r>
      <rPr>
        <sz val="9"/>
        <color indexed="8"/>
        <rFont val="華康中黑體"/>
        <family val="3"/>
      </rPr>
      <t>人口數</t>
    </r>
    <r>
      <rPr>
        <sz val="9"/>
        <color indexed="8"/>
        <rFont val="Arial Narrow"/>
        <family val="2"/>
      </rPr>
      <t>/</t>
    </r>
    <r>
      <rPr>
        <sz val="9"/>
        <color indexed="8"/>
        <rFont val="華康中黑體"/>
        <family val="3"/>
      </rPr>
      <t>年中人口數</t>
    </r>
    <r>
      <rPr>
        <sz val="9"/>
        <color indexed="8"/>
        <rFont val="Arial Narrow"/>
        <family val="2"/>
      </rPr>
      <t>*1000</t>
    </r>
    <r>
      <rPr>
        <sz val="9"/>
        <color indexed="8"/>
        <rFont val="華康中黑體"/>
        <family val="3"/>
      </rPr>
      <t>。</t>
    </r>
  </si>
  <si>
    <r>
      <rPr>
        <sz val="9"/>
        <color indexed="8"/>
        <rFont val="華康中黑體"/>
        <family val="3"/>
      </rPr>
      <t>　　　結</t>
    </r>
    <r>
      <rPr>
        <sz val="9"/>
        <color indexed="8"/>
        <rFont val="Arial Narrow"/>
        <family val="2"/>
      </rPr>
      <t>(</t>
    </r>
    <r>
      <rPr>
        <sz val="9"/>
        <color indexed="8"/>
        <rFont val="華康中黑體"/>
        <family val="3"/>
      </rPr>
      <t>離</t>
    </r>
    <r>
      <rPr>
        <sz val="9"/>
        <color indexed="8"/>
        <rFont val="Arial Narrow"/>
        <family val="2"/>
      </rPr>
      <t>)</t>
    </r>
    <r>
      <rPr>
        <sz val="9"/>
        <color indexed="8"/>
        <rFont val="華康中黑體"/>
        <family val="3"/>
      </rPr>
      <t>婚率</t>
    </r>
    <r>
      <rPr>
        <sz val="9"/>
        <color indexed="8"/>
        <rFont val="Arial Narrow"/>
        <family val="2"/>
      </rPr>
      <t>=</t>
    </r>
    <r>
      <rPr>
        <sz val="9"/>
        <color indexed="8"/>
        <rFont val="華康中黑體"/>
        <family val="3"/>
      </rPr>
      <t>結</t>
    </r>
    <r>
      <rPr>
        <sz val="9"/>
        <color indexed="8"/>
        <rFont val="Arial Narrow"/>
        <family val="2"/>
      </rPr>
      <t>(</t>
    </r>
    <r>
      <rPr>
        <sz val="9"/>
        <color indexed="8"/>
        <rFont val="華康中黑體"/>
        <family val="3"/>
      </rPr>
      <t>離</t>
    </r>
    <r>
      <rPr>
        <sz val="9"/>
        <color indexed="8"/>
        <rFont val="Arial Narrow"/>
        <family val="2"/>
      </rPr>
      <t>)</t>
    </r>
    <r>
      <rPr>
        <sz val="9"/>
        <color indexed="8"/>
        <rFont val="華康中黑體"/>
        <family val="3"/>
      </rPr>
      <t>婚對數</t>
    </r>
    <r>
      <rPr>
        <sz val="9"/>
        <color indexed="8"/>
        <rFont val="Arial Narrow"/>
        <family val="2"/>
      </rPr>
      <t>/</t>
    </r>
    <r>
      <rPr>
        <sz val="9"/>
        <color indexed="8"/>
        <rFont val="華康中黑體"/>
        <family val="3"/>
      </rPr>
      <t>年中人口數</t>
    </r>
    <r>
      <rPr>
        <sz val="9"/>
        <color indexed="8"/>
        <rFont val="Arial Narrow"/>
        <family val="2"/>
      </rPr>
      <t>*1000</t>
    </r>
    <r>
      <rPr>
        <sz val="9"/>
        <color indexed="8"/>
        <rFont val="華康中黑體"/>
        <family val="3"/>
      </rPr>
      <t>。</t>
    </r>
  </si>
  <si>
    <r>
      <rPr>
        <sz val="9"/>
        <rFont val="華康粗圓體"/>
        <family val="3"/>
      </rPr>
      <t>自</t>
    </r>
    <r>
      <rPr>
        <sz val="9"/>
        <rFont val="Arial Narrow"/>
        <family val="2"/>
      </rPr>
      <t xml:space="preserve">  </t>
    </r>
    <r>
      <rPr>
        <sz val="9"/>
        <rFont val="華康粗圓體"/>
        <family val="3"/>
      </rPr>
      <t>然
增加率</t>
    </r>
  </si>
  <si>
    <r>
      <rPr>
        <sz val="12"/>
        <rFont val="華康粗圓體"/>
        <family val="3"/>
      </rPr>
      <t>表</t>
    </r>
    <r>
      <rPr>
        <sz val="12"/>
        <rFont val="Arial"/>
        <family val="2"/>
      </rPr>
      <t>2-2</t>
    </r>
    <r>
      <rPr>
        <sz val="12"/>
        <rFont val="華康粗圓體"/>
        <family val="3"/>
      </rPr>
      <t>、戶籍動態（續</t>
    </r>
    <r>
      <rPr>
        <sz val="12"/>
        <rFont val="Arial"/>
        <family val="2"/>
      </rPr>
      <t xml:space="preserve"> 2 </t>
    </r>
    <r>
      <rPr>
        <sz val="12"/>
        <rFont val="華康粗圓體"/>
        <family val="3"/>
      </rPr>
      <t>完）</t>
    </r>
  </si>
  <si>
    <r>
      <rPr>
        <sz val="9"/>
        <rFont val="華康粗圓體"/>
        <family val="3"/>
      </rPr>
      <t>性別</t>
    </r>
  </si>
  <si>
    <r>
      <rPr>
        <sz val="9"/>
        <rFont val="華康粗圓體"/>
        <family val="3"/>
      </rPr>
      <t>總計</t>
    </r>
  </si>
  <si>
    <r>
      <rPr>
        <sz val="9"/>
        <rFont val="華康粗圓體"/>
        <family val="3"/>
      </rPr>
      <t>民國</t>
    </r>
    <r>
      <rPr>
        <sz val="9"/>
        <rFont val="Arial Narrow"/>
        <family val="2"/>
      </rPr>
      <t>94</t>
    </r>
    <r>
      <rPr>
        <sz val="9"/>
        <rFont val="華康粗圓體"/>
        <family val="3"/>
      </rPr>
      <t xml:space="preserve">年底
</t>
    </r>
    <r>
      <rPr>
        <sz val="9"/>
        <rFont val="Arial Narrow"/>
        <family val="2"/>
      </rPr>
      <t>End of 2005</t>
    </r>
  </si>
  <si>
    <r>
      <rPr>
        <sz val="9"/>
        <color indexed="8"/>
        <rFont val="華康粗圓體"/>
        <family val="3"/>
      </rPr>
      <t>計</t>
    </r>
    <r>
      <rPr>
        <sz val="9"/>
        <rFont val="Arial Narrow"/>
        <family val="2"/>
      </rPr>
      <t>Total</t>
    </r>
  </si>
  <si>
    <r>
      <rPr>
        <sz val="9"/>
        <color indexed="8"/>
        <rFont val="華康粗圓體"/>
        <family val="3"/>
      </rPr>
      <t>男</t>
    </r>
    <r>
      <rPr>
        <sz val="9"/>
        <rFont val="Arial Narrow"/>
        <family val="2"/>
      </rPr>
      <t>Male</t>
    </r>
  </si>
  <si>
    <r>
      <rPr>
        <sz val="9"/>
        <color indexed="8"/>
        <rFont val="華康粗圓體"/>
        <family val="3"/>
      </rPr>
      <t>女</t>
    </r>
    <r>
      <rPr>
        <sz val="9"/>
        <color indexed="8"/>
        <rFont val="Arial Narrow"/>
        <family val="2"/>
      </rPr>
      <t>Fema</t>
    </r>
    <r>
      <rPr>
        <sz val="9"/>
        <rFont val="Arial Narrow"/>
        <family val="2"/>
      </rPr>
      <t>le</t>
    </r>
  </si>
  <si>
    <r>
      <rPr>
        <sz val="9"/>
        <rFont val="華康粗圓體"/>
        <family val="3"/>
      </rPr>
      <t>民國</t>
    </r>
    <r>
      <rPr>
        <sz val="9"/>
        <rFont val="Arial Narrow"/>
        <family val="2"/>
      </rPr>
      <t>95</t>
    </r>
    <r>
      <rPr>
        <sz val="9"/>
        <rFont val="華康粗圓體"/>
        <family val="3"/>
      </rPr>
      <t xml:space="preserve">年底
</t>
    </r>
    <r>
      <rPr>
        <sz val="9"/>
        <rFont val="Arial Narrow"/>
        <family val="2"/>
      </rPr>
      <t>End of 2006</t>
    </r>
  </si>
  <si>
    <r>
      <rPr>
        <sz val="9"/>
        <rFont val="華康粗圓體"/>
        <family val="3"/>
      </rPr>
      <t>民國</t>
    </r>
    <r>
      <rPr>
        <sz val="9"/>
        <rFont val="Arial Narrow"/>
        <family val="2"/>
      </rPr>
      <t>96</t>
    </r>
    <r>
      <rPr>
        <sz val="9"/>
        <rFont val="華康粗圓體"/>
        <family val="3"/>
      </rPr>
      <t xml:space="preserve">年底
</t>
    </r>
    <r>
      <rPr>
        <sz val="9"/>
        <rFont val="Arial Narrow"/>
        <family val="2"/>
      </rPr>
      <t>End of 2007</t>
    </r>
  </si>
  <si>
    <r>
      <rPr>
        <sz val="9"/>
        <rFont val="華康粗圓體"/>
        <family val="3"/>
      </rPr>
      <t>民國</t>
    </r>
    <r>
      <rPr>
        <sz val="9"/>
        <rFont val="Arial Narrow"/>
        <family val="2"/>
      </rPr>
      <t>97</t>
    </r>
    <r>
      <rPr>
        <sz val="9"/>
        <rFont val="華康粗圓體"/>
        <family val="3"/>
      </rPr>
      <t xml:space="preserve">年底
</t>
    </r>
    <r>
      <rPr>
        <sz val="9"/>
        <rFont val="Arial Narrow"/>
        <family val="2"/>
      </rPr>
      <t>End of 2008</t>
    </r>
  </si>
  <si>
    <r>
      <rPr>
        <sz val="9"/>
        <rFont val="華康粗圓體"/>
        <family val="3"/>
      </rPr>
      <t>民國</t>
    </r>
    <r>
      <rPr>
        <sz val="9"/>
        <rFont val="Arial Narrow"/>
        <family val="2"/>
      </rPr>
      <t>98</t>
    </r>
    <r>
      <rPr>
        <sz val="9"/>
        <rFont val="華康粗圓體"/>
        <family val="3"/>
      </rPr>
      <t xml:space="preserve">年底
</t>
    </r>
    <r>
      <rPr>
        <sz val="9"/>
        <rFont val="Arial Narrow"/>
        <family val="2"/>
      </rPr>
      <t>End of 2009</t>
    </r>
  </si>
  <si>
    <r>
      <rPr>
        <sz val="9"/>
        <color indexed="8"/>
        <rFont val="華康粗圓體"/>
        <family val="3"/>
      </rPr>
      <t>計</t>
    </r>
    <r>
      <rPr>
        <sz val="9"/>
        <color indexed="8"/>
        <rFont val="Arial Narrow"/>
        <family val="2"/>
      </rPr>
      <t>Total</t>
    </r>
  </si>
  <si>
    <r>
      <rPr>
        <sz val="9"/>
        <color indexed="8"/>
        <rFont val="華康粗圓體"/>
        <family val="3"/>
      </rPr>
      <t>男</t>
    </r>
    <r>
      <rPr>
        <sz val="9"/>
        <color indexed="8"/>
        <rFont val="Arial Narrow"/>
        <family val="2"/>
      </rPr>
      <t>Male</t>
    </r>
  </si>
  <si>
    <r>
      <rPr>
        <sz val="9"/>
        <rFont val="華康粗圓體"/>
        <family val="3"/>
      </rPr>
      <t>民國</t>
    </r>
    <r>
      <rPr>
        <sz val="9"/>
        <rFont val="Arial Narrow"/>
        <family val="2"/>
      </rPr>
      <t>99</t>
    </r>
    <r>
      <rPr>
        <sz val="9"/>
        <rFont val="華康粗圓體"/>
        <family val="3"/>
      </rPr>
      <t xml:space="preserve">年底
</t>
    </r>
    <r>
      <rPr>
        <sz val="9"/>
        <rFont val="Arial Narrow"/>
        <family val="2"/>
      </rPr>
      <t>End of 2010</t>
    </r>
  </si>
  <si>
    <r>
      <rPr>
        <sz val="9"/>
        <rFont val="華康粗圓體"/>
        <family val="3"/>
      </rPr>
      <t>民國</t>
    </r>
    <r>
      <rPr>
        <sz val="9"/>
        <rFont val="Arial Narrow"/>
        <family val="2"/>
      </rPr>
      <t>100</t>
    </r>
    <r>
      <rPr>
        <sz val="9"/>
        <rFont val="華康粗圓體"/>
        <family val="3"/>
      </rPr>
      <t xml:space="preserve">年底
</t>
    </r>
    <r>
      <rPr>
        <sz val="9"/>
        <rFont val="Arial Narrow"/>
        <family val="2"/>
      </rPr>
      <t>End of 2011</t>
    </r>
  </si>
  <si>
    <r>
      <rPr>
        <sz val="9"/>
        <rFont val="華康粗圓體"/>
        <family val="3"/>
      </rPr>
      <t>民國</t>
    </r>
    <r>
      <rPr>
        <sz val="9"/>
        <rFont val="Arial Narrow"/>
        <family val="2"/>
      </rPr>
      <t>101</t>
    </r>
    <r>
      <rPr>
        <sz val="9"/>
        <rFont val="華康粗圓體"/>
        <family val="3"/>
      </rPr>
      <t xml:space="preserve">年底
</t>
    </r>
    <r>
      <rPr>
        <sz val="9"/>
        <rFont val="Arial Narrow"/>
        <family val="2"/>
      </rPr>
      <t>End of 2012</t>
    </r>
  </si>
  <si>
    <r>
      <rPr>
        <sz val="9"/>
        <rFont val="華康粗圓體"/>
        <family val="3"/>
      </rPr>
      <t>民國</t>
    </r>
    <r>
      <rPr>
        <sz val="9"/>
        <rFont val="Arial Narrow"/>
        <family val="2"/>
      </rPr>
      <t>102</t>
    </r>
    <r>
      <rPr>
        <sz val="9"/>
        <rFont val="華康粗圓體"/>
        <family val="3"/>
      </rPr>
      <t xml:space="preserve">年底
</t>
    </r>
    <r>
      <rPr>
        <sz val="9"/>
        <rFont val="Arial Narrow"/>
        <family val="2"/>
      </rPr>
      <t>End of 2013</t>
    </r>
  </si>
  <si>
    <r>
      <rPr>
        <sz val="9"/>
        <color indexed="8"/>
        <rFont val="華康粗圓體"/>
        <family val="3"/>
      </rPr>
      <t>女</t>
    </r>
    <r>
      <rPr>
        <sz val="9"/>
        <color indexed="8"/>
        <rFont val="Arial Narrow"/>
        <family val="2"/>
      </rPr>
      <t>Female</t>
    </r>
  </si>
  <si>
    <r>
      <rPr>
        <sz val="9"/>
        <rFont val="華康中黑體"/>
        <family val="3"/>
      </rPr>
      <t>資料來源：本府民政局。</t>
    </r>
  </si>
  <si>
    <r>
      <rPr>
        <sz val="12"/>
        <rFont val="華康粗圓體"/>
        <family val="3"/>
      </rPr>
      <t>表</t>
    </r>
    <r>
      <rPr>
        <sz val="12"/>
        <rFont val="Arial"/>
        <family val="2"/>
      </rPr>
      <t>2-3</t>
    </r>
    <r>
      <rPr>
        <sz val="12"/>
        <rFont val="華康粗圓體"/>
        <family val="3"/>
      </rPr>
      <t>、現住人口之年齡分配</t>
    </r>
    <r>
      <rPr>
        <sz val="12"/>
        <rFont val="Arial"/>
        <family val="2"/>
      </rPr>
      <t xml:space="preserve"> </t>
    </r>
  </si>
  <si>
    <r>
      <rPr>
        <sz val="8.5"/>
        <rFont val="華康粗圓體"/>
        <family val="3"/>
      </rPr>
      <t>民國</t>
    </r>
    <r>
      <rPr>
        <sz val="8.5"/>
        <rFont val="Arial Narrow"/>
        <family val="2"/>
      </rPr>
      <t>103</t>
    </r>
    <r>
      <rPr>
        <sz val="8.5"/>
        <rFont val="華康粗圓體"/>
        <family val="3"/>
      </rPr>
      <t xml:space="preserve">年底
</t>
    </r>
    <r>
      <rPr>
        <sz val="8.5"/>
        <rFont val="Arial Narrow"/>
        <family val="2"/>
      </rPr>
      <t>End of 2014</t>
    </r>
  </si>
  <si>
    <r>
      <rPr>
        <sz val="7.5"/>
        <color indexed="8"/>
        <rFont val="華康粗圓體"/>
        <family val="3"/>
      </rPr>
      <t>計</t>
    </r>
    <r>
      <rPr>
        <sz val="7.5"/>
        <color indexed="8"/>
        <rFont val="Arial Narrow"/>
        <family val="2"/>
      </rPr>
      <t>Total</t>
    </r>
  </si>
  <si>
    <r>
      <rPr>
        <sz val="7.5"/>
        <color indexed="8"/>
        <rFont val="華康粗圓體"/>
        <family val="3"/>
      </rPr>
      <t>男</t>
    </r>
    <r>
      <rPr>
        <sz val="7.5"/>
        <color indexed="8"/>
        <rFont val="Arial Narrow"/>
        <family val="2"/>
      </rPr>
      <t>Male</t>
    </r>
  </si>
  <si>
    <r>
      <rPr>
        <sz val="7.5"/>
        <color indexed="8"/>
        <rFont val="華康粗圓體"/>
        <family val="3"/>
      </rPr>
      <t>女</t>
    </r>
    <r>
      <rPr>
        <sz val="7.5"/>
        <color indexed="8"/>
        <rFont val="Arial Narrow"/>
        <family val="2"/>
      </rPr>
      <t>Female</t>
    </r>
  </si>
  <si>
    <r>
      <rPr>
        <sz val="9"/>
        <rFont val="細明體"/>
        <family val="3"/>
      </rPr>
      <t>　</t>
    </r>
  </si>
  <si>
    <r>
      <rPr>
        <sz val="12"/>
        <rFont val="華康粗圓體"/>
        <family val="3"/>
      </rPr>
      <t>表</t>
    </r>
    <r>
      <rPr>
        <sz val="12"/>
        <rFont val="Arial"/>
        <family val="2"/>
      </rPr>
      <t>2-3</t>
    </r>
    <r>
      <rPr>
        <sz val="12"/>
        <rFont val="華康粗圓體"/>
        <family val="3"/>
      </rPr>
      <t>、現住人口之年齡分配（續）</t>
    </r>
  </si>
  <si>
    <r>
      <rPr>
        <sz val="8.5"/>
        <rFont val="華康粗圓體"/>
        <family val="3"/>
      </rPr>
      <t>　中壢區
　</t>
    </r>
    <r>
      <rPr>
        <sz val="8.5"/>
        <rFont val="Arial Narrow"/>
        <family val="2"/>
      </rPr>
      <t xml:space="preserve">Zhongli District </t>
    </r>
  </si>
  <si>
    <r>
      <rPr>
        <sz val="8.5"/>
        <rFont val="華康粗圓體"/>
        <family val="3"/>
      </rPr>
      <t>　大溪區
　</t>
    </r>
    <r>
      <rPr>
        <sz val="8.5"/>
        <rFont val="Arial Narrow"/>
        <family val="2"/>
      </rPr>
      <t>Daxi District</t>
    </r>
  </si>
  <si>
    <r>
      <rPr>
        <sz val="8.5"/>
        <rFont val="華康粗圓體"/>
        <family val="3"/>
      </rPr>
      <t>　楊梅區
　</t>
    </r>
    <r>
      <rPr>
        <sz val="8.5"/>
        <rFont val="Arial Narrow"/>
        <family val="2"/>
      </rPr>
      <t>Yangmei District</t>
    </r>
  </si>
  <si>
    <r>
      <rPr>
        <sz val="8.5"/>
        <rFont val="華康粗圓體"/>
        <family val="3"/>
      </rPr>
      <t>　蘆竹區
　</t>
    </r>
    <r>
      <rPr>
        <sz val="8.5"/>
        <rFont val="Arial Narrow"/>
        <family val="2"/>
      </rPr>
      <t>Luzhu District</t>
    </r>
  </si>
  <si>
    <r>
      <rPr>
        <sz val="8.5"/>
        <rFont val="華康粗圓體"/>
        <family val="3"/>
      </rPr>
      <t>　大園區
　</t>
    </r>
    <r>
      <rPr>
        <sz val="8.5"/>
        <rFont val="Arial Narrow"/>
        <family val="2"/>
      </rPr>
      <t>Dayuan District</t>
    </r>
  </si>
  <si>
    <r>
      <rPr>
        <sz val="8.5"/>
        <rFont val="華康粗圓體"/>
        <family val="3"/>
      </rPr>
      <t>　龜山區
　</t>
    </r>
    <r>
      <rPr>
        <sz val="8.5"/>
        <rFont val="Arial Narrow"/>
        <family val="2"/>
      </rPr>
      <t>Guishan District</t>
    </r>
  </si>
  <si>
    <r>
      <rPr>
        <sz val="8.5"/>
        <rFont val="華康粗圓體"/>
        <family val="3"/>
      </rPr>
      <t>　八德區
　</t>
    </r>
    <r>
      <rPr>
        <sz val="8.5"/>
        <rFont val="Arial Narrow"/>
        <family val="2"/>
      </rPr>
      <t xml:space="preserve">Bade District </t>
    </r>
  </si>
  <si>
    <r>
      <rPr>
        <sz val="8.5"/>
        <rFont val="華康粗圓體"/>
        <family val="3"/>
      </rPr>
      <t>　龍潭區
　</t>
    </r>
    <r>
      <rPr>
        <sz val="8.5"/>
        <rFont val="Arial Narrow"/>
        <family val="2"/>
      </rPr>
      <t>Longtan District</t>
    </r>
  </si>
  <si>
    <r>
      <rPr>
        <sz val="8.5"/>
        <rFont val="華康粗圓體"/>
        <family val="3"/>
      </rPr>
      <t>　平鎮區
　</t>
    </r>
    <r>
      <rPr>
        <sz val="8.5"/>
        <rFont val="Arial Narrow"/>
        <family val="2"/>
      </rPr>
      <t>Pingzhen District</t>
    </r>
  </si>
  <si>
    <r>
      <rPr>
        <sz val="8.5"/>
        <rFont val="華康粗圓體"/>
        <family val="3"/>
      </rPr>
      <t>　新屋區
　</t>
    </r>
    <r>
      <rPr>
        <sz val="8.5"/>
        <rFont val="Arial Narrow"/>
        <family val="2"/>
      </rPr>
      <t xml:space="preserve">Xinwu District </t>
    </r>
  </si>
  <si>
    <r>
      <rPr>
        <sz val="8.5"/>
        <rFont val="華康粗圓體"/>
        <family val="3"/>
      </rPr>
      <t>　觀音區
　</t>
    </r>
    <r>
      <rPr>
        <sz val="8.5"/>
        <rFont val="Arial Narrow"/>
        <family val="2"/>
      </rPr>
      <t>Guanyin District</t>
    </r>
  </si>
  <si>
    <r>
      <rPr>
        <sz val="8.5"/>
        <rFont val="華康粗圓體"/>
        <family val="3"/>
      </rPr>
      <t>　復興區
　</t>
    </r>
    <r>
      <rPr>
        <sz val="8.5"/>
        <rFont val="Arial Narrow"/>
        <family val="2"/>
      </rPr>
      <t>Fuxing District</t>
    </r>
  </si>
  <si>
    <r>
      <rPr>
        <sz val="8.5"/>
        <rFont val="華康粗圓體"/>
        <family val="3"/>
      </rPr>
      <t>　桃園區
　</t>
    </r>
    <r>
      <rPr>
        <sz val="8.5"/>
        <rFont val="Arial Narrow"/>
        <family val="2"/>
      </rPr>
      <t>Taoyuan District</t>
    </r>
  </si>
  <si>
    <r>
      <rPr>
        <sz val="8"/>
        <rFont val="華康中黑體"/>
        <family val="3"/>
      </rPr>
      <t>資料來源：本府民政局。</t>
    </r>
  </si>
  <si>
    <r>
      <rPr>
        <sz val="9"/>
        <rFont val="華康粗圓體"/>
        <family val="3"/>
      </rPr>
      <t xml:space="preserve">年底及區別
</t>
    </r>
    <r>
      <rPr>
        <sz val="9"/>
        <rFont val="Arial Narrow"/>
        <family val="2"/>
      </rPr>
      <t>End of Year &amp; District</t>
    </r>
  </si>
  <si>
    <r>
      <rPr>
        <sz val="9"/>
        <rFont val="華康粗圓體"/>
        <family val="3"/>
      </rPr>
      <t>年　齡　分　配　</t>
    </r>
    <r>
      <rPr>
        <sz val="9"/>
        <rFont val="Arial Narrow"/>
        <family val="2"/>
      </rPr>
      <t>By Age</t>
    </r>
  </si>
  <si>
    <r>
      <rPr>
        <sz val="9"/>
        <rFont val="華康粗圓體"/>
        <family val="3"/>
      </rPr>
      <t>扶老比</t>
    </r>
    <r>
      <rPr>
        <sz val="9"/>
        <rFont val="Arial Narrow"/>
        <family val="2"/>
      </rPr>
      <t>(%)
Old Age Population Ratio</t>
    </r>
  </si>
  <si>
    <r>
      <rPr>
        <sz val="9"/>
        <rFont val="華康粗圓體"/>
        <family val="3"/>
      </rPr>
      <t>扶幼比</t>
    </r>
    <r>
      <rPr>
        <sz val="9"/>
        <rFont val="Arial Narrow"/>
        <family val="2"/>
      </rPr>
      <t>(%)
Young Age Population Ratio</t>
    </r>
  </si>
  <si>
    <r>
      <rPr>
        <sz val="9"/>
        <rFont val="華康粗圓體"/>
        <family val="3"/>
      </rPr>
      <t>扶養比</t>
    </r>
    <r>
      <rPr>
        <sz val="9"/>
        <rFont val="Arial Narrow"/>
        <family val="2"/>
      </rPr>
      <t>(%)
Dependency  Ratio</t>
    </r>
  </si>
  <si>
    <r>
      <rPr>
        <sz val="9"/>
        <rFont val="華康粗圓體"/>
        <family val="3"/>
      </rPr>
      <t>老化指數</t>
    </r>
    <r>
      <rPr>
        <sz val="9"/>
        <rFont val="Arial Narrow"/>
        <family val="2"/>
      </rPr>
      <t>(%)
Aged-Child Ratio</t>
    </r>
  </si>
  <si>
    <r>
      <t>0-14</t>
    </r>
    <r>
      <rPr>
        <sz val="9"/>
        <rFont val="華康粗圓體"/>
        <family val="3"/>
      </rPr>
      <t>歲</t>
    </r>
    <r>
      <rPr>
        <sz val="9"/>
        <rFont val="Arial Narrow"/>
        <family val="2"/>
      </rPr>
      <t>(</t>
    </r>
    <r>
      <rPr>
        <sz val="9"/>
        <rFont val="華康粗圓體"/>
        <family val="3"/>
      </rPr>
      <t>人</t>
    </r>
    <r>
      <rPr>
        <sz val="9"/>
        <rFont val="Arial Narrow"/>
        <family val="2"/>
      </rPr>
      <t>)</t>
    </r>
  </si>
  <si>
    <r>
      <t>15-64</t>
    </r>
    <r>
      <rPr>
        <sz val="9"/>
        <rFont val="華康粗圓體"/>
        <family val="3"/>
      </rPr>
      <t>歲</t>
    </r>
    <r>
      <rPr>
        <sz val="9"/>
        <rFont val="Arial Narrow"/>
        <family val="2"/>
      </rPr>
      <t>(</t>
    </r>
    <r>
      <rPr>
        <sz val="9"/>
        <rFont val="華康粗圓體"/>
        <family val="3"/>
      </rPr>
      <t>人</t>
    </r>
    <r>
      <rPr>
        <sz val="9"/>
        <rFont val="Arial Narrow"/>
        <family val="2"/>
      </rPr>
      <t>)</t>
    </r>
  </si>
  <si>
    <r>
      <t>65</t>
    </r>
    <r>
      <rPr>
        <sz val="9"/>
        <rFont val="華康粗圓體"/>
        <family val="3"/>
      </rPr>
      <t>歲以上</t>
    </r>
    <r>
      <rPr>
        <sz val="9"/>
        <rFont val="Arial Narrow"/>
        <family val="2"/>
      </rPr>
      <t>(</t>
    </r>
    <r>
      <rPr>
        <sz val="9"/>
        <rFont val="華康粗圓體"/>
        <family val="3"/>
      </rPr>
      <t>人</t>
    </r>
    <r>
      <rPr>
        <sz val="9"/>
        <rFont val="Arial Narrow"/>
        <family val="2"/>
      </rPr>
      <t>)</t>
    </r>
  </si>
  <si>
    <r>
      <rPr>
        <sz val="9"/>
        <rFont val="華康粗圓體"/>
        <family val="3"/>
      </rPr>
      <t>比率</t>
    </r>
    <r>
      <rPr>
        <sz val="9"/>
        <rFont val="Arial Narrow"/>
        <family val="2"/>
      </rPr>
      <t>(%)
Rate</t>
    </r>
  </si>
  <si>
    <r>
      <rPr>
        <sz val="9"/>
        <rFont val="華康粗圓體"/>
        <family val="3"/>
      </rPr>
      <t>　桃園區</t>
    </r>
    <r>
      <rPr>
        <sz val="9"/>
        <rFont val="Arial Narrow"/>
        <family val="2"/>
      </rPr>
      <t xml:space="preserve"> Taoyuan District</t>
    </r>
  </si>
  <si>
    <r>
      <rPr>
        <sz val="9"/>
        <rFont val="華康粗圓體"/>
        <family val="3"/>
      </rPr>
      <t>　中壢區</t>
    </r>
    <r>
      <rPr>
        <sz val="9"/>
        <rFont val="Arial Narrow"/>
        <family val="2"/>
      </rPr>
      <t xml:space="preserve"> Zhongli District </t>
    </r>
  </si>
  <si>
    <r>
      <rPr>
        <sz val="9"/>
        <rFont val="華康粗圓體"/>
        <family val="3"/>
      </rPr>
      <t>　大溪區</t>
    </r>
    <r>
      <rPr>
        <sz val="9"/>
        <rFont val="Arial Narrow"/>
        <family val="2"/>
      </rPr>
      <t xml:space="preserve"> Daxi District</t>
    </r>
  </si>
  <si>
    <r>
      <rPr>
        <sz val="9"/>
        <rFont val="華康粗圓體"/>
        <family val="3"/>
      </rPr>
      <t>　楊梅區</t>
    </r>
    <r>
      <rPr>
        <sz val="9"/>
        <rFont val="Arial Narrow"/>
        <family val="2"/>
      </rPr>
      <t xml:space="preserve"> Yangmei District</t>
    </r>
  </si>
  <si>
    <r>
      <rPr>
        <sz val="9"/>
        <rFont val="華康粗圓體"/>
        <family val="3"/>
      </rPr>
      <t>　大園區</t>
    </r>
    <r>
      <rPr>
        <sz val="9"/>
        <rFont val="Arial Narrow"/>
        <family val="2"/>
      </rPr>
      <t xml:space="preserve"> Dayuan District</t>
    </r>
  </si>
  <si>
    <r>
      <rPr>
        <sz val="9"/>
        <rFont val="華康粗圓體"/>
        <family val="3"/>
      </rPr>
      <t>　龜山區</t>
    </r>
    <r>
      <rPr>
        <sz val="9"/>
        <rFont val="Arial Narrow"/>
        <family val="2"/>
      </rPr>
      <t xml:space="preserve"> Guishan District</t>
    </r>
  </si>
  <si>
    <r>
      <rPr>
        <sz val="9"/>
        <rFont val="華康粗圓體"/>
        <family val="3"/>
      </rPr>
      <t>　八德區</t>
    </r>
    <r>
      <rPr>
        <sz val="9"/>
        <rFont val="Arial Narrow"/>
        <family val="2"/>
      </rPr>
      <t xml:space="preserve"> Bade District </t>
    </r>
  </si>
  <si>
    <r>
      <rPr>
        <sz val="9"/>
        <rFont val="華康粗圓體"/>
        <family val="3"/>
      </rPr>
      <t>　龍潭區</t>
    </r>
    <r>
      <rPr>
        <sz val="9"/>
        <rFont val="Arial Narrow"/>
        <family val="2"/>
      </rPr>
      <t xml:space="preserve"> Longtan District</t>
    </r>
  </si>
  <si>
    <r>
      <rPr>
        <sz val="9"/>
        <rFont val="華康粗圓體"/>
        <family val="3"/>
      </rPr>
      <t>　平鎮區</t>
    </r>
    <r>
      <rPr>
        <sz val="9"/>
        <rFont val="Arial Narrow"/>
        <family val="2"/>
      </rPr>
      <t xml:space="preserve"> Pingzhen District</t>
    </r>
  </si>
  <si>
    <r>
      <rPr>
        <sz val="9"/>
        <rFont val="華康粗圓體"/>
        <family val="3"/>
      </rPr>
      <t>　新屋區</t>
    </r>
    <r>
      <rPr>
        <sz val="9"/>
        <rFont val="Arial Narrow"/>
        <family val="2"/>
      </rPr>
      <t xml:space="preserve"> Xinwu District </t>
    </r>
  </si>
  <si>
    <r>
      <rPr>
        <sz val="9"/>
        <rFont val="華康粗圓體"/>
        <family val="3"/>
      </rPr>
      <t>　觀音區</t>
    </r>
    <r>
      <rPr>
        <sz val="9"/>
        <rFont val="Arial Narrow"/>
        <family val="2"/>
      </rPr>
      <t xml:space="preserve"> Guanyin District</t>
    </r>
  </si>
  <si>
    <r>
      <rPr>
        <sz val="9"/>
        <rFont val="華康粗圓體"/>
        <family val="3"/>
      </rPr>
      <t>　復興區</t>
    </r>
    <r>
      <rPr>
        <sz val="9"/>
        <rFont val="Arial Narrow"/>
        <family val="2"/>
      </rPr>
      <t xml:space="preserve"> Fuxing District</t>
    </r>
  </si>
  <si>
    <r>
      <rPr>
        <sz val="8"/>
        <color indexed="8"/>
        <rFont val="華康中黑體"/>
        <family val="3"/>
      </rPr>
      <t>說明：扶老比</t>
    </r>
    <r>
      <rPr>
        <sz val="8"/>
        <color indexed="8"/>
        <rFont val="Arial Narrow"/>
        <family val="2"/>
      </rPr>
      <t>=65</t>
    </r>
    <r>
      <rPr>
        <sz val="8"/>
        <color indexed="8"/>
        <rFont val="華康中黑體"/>
        <family val="3"/>
      </rPr>
      <t>歲以上年底人口數</t>
    </r>
    <r>
      <rPr>
        <sz val="8"/>
        <color indexed="8"/>
        <rFont val="Arial Narrow"/>
        <family val="2"/>
      </rPr>
      <t>/15-64</t>
    </r>
    <r>
      <rPr>
        <sz val="8"/>
        <color indexed="8"/>
        <rFont val="華康中黑體"/>
        <family val="3"/>
      </rPr>
      <t>歲年底人口數</t>
    </r>
    <r>
      <rPr>
        <sz val="8"/>
        <color indexed="8"/>
        <rFont val="Arial Narrow"/>
        <family val="2"/>
      </rPr>
      <t>*100</t>
    </r>
    <r>
      <rPr>
        <sz val="8"/>
        <color indexed="8"/>
        <rFont val="華康中黑體"/>
        <family val="3"/>
      </rPr>
      <t>。</t>
    </r>
  </si>
  <si>
    <r>
      <rPr>
        <sz val="8"/>
        <color indexed="8"/>
        <rFont val="華康中黑體"/>
        <family val="3"/>
      </rPr>
      <t>　　　扶幼比</t>
    </r>
    <r>
      <rPr>
        <sz val="8"/>
        <color indexed="8"/>
        <rFont val="Arial Narrow"/>
        <family val="2"/>
      </rPr>
      <t>=0-14</t>
    </r>
    <r>
      <rPr>
        <sz val="8"/>
        <color indexed="8"/>
        <rFont val="華康中黑體"/>
        <family val="3"/>
      </rPr>
      <t>歲年底人口數</t>
    </r>
    <r>
      <rPr>
        <sz val="8"/>
        <color indexed="8"/>
        <rFont val="Arial Narrow"/>
        <family val="2"/>
      </rPr>
      <t>/15-64</t>
    </r>
    <r>
      <rPr>
        <sz val="8"/>
        <color indexed="8"/>
        <rFont val="華康中黑體"/>
        <family val="3"/>
      </rPr>
      <t>歲年底人口數</t>
    </r>
    <r>
      <rPr>
        <sz val="8"/>
        <color indexed="8"/>
        <rFont val="Arial Narrow"/>
        <family val="2"/>
      </rPr>
      <t>*100</t>
    </r>
    <r>
      <rPr>
        <sz val="8"/>
        <color indexed="8"/>
        <rFont val="華康中黑體"/>
        <family val="3"/>
      </rPr>
      <t>。</t>
    </r>
  </si>
  <si>
    <r>
      <rPr>
        <sz val="8"/>
        <color indexed="8"/>
        <rFont val="華康中黑體"/>
        <family val="3"/>
      </rPr>
      <t>　　　扶養比</t>
    </r>
    <r>
      <rPr>
        <sz val="8"/>
        <color indexed="8"/>
        <rFont val="Arial Narrow"/>
        <family val="2"/>
      </rPr>
      <t>=(0-14</t>
    </r>
    <r>
      <rPr>
        <sz val="8"/>
        <color indexed="8"/>
        <rFont val="華康中黑體"/>
        <family val="3"/>
      </rPr>
      <t>歲</t>
    </r>
    <r>
      <rPr>
        <sz val="8"/>
        <color indexed="8"/>
        <rFont val="Arial Narrow"/>
        <family val="2"/>
      </rPr>
      <t>+65</t>
    </r>
    <r>
      <rPr>
        <sz val="8"/>
        <color indexed="8"/>
        <rFont val="華康中黑體"/>
        <family val="3"/>
      </rPr>
      <t>歲以上</t>
    </r>
    <r>
      <rPr>
        <sz val="8"/>
        <color indexed="8"/>
        <rFont val="Arial Narrow"/>
        <family val="2"/>
      </rPr>
      <t>)</t>
    </r>
    <r>
      <rPr>
        <sz val="8"/>
        <color indexed="8"/>
        <rFont val="華康中黑體"/>
        <family val="3"/>
      </rPr>
      <t>年底人口數</t>
    </r>
    <r>
      <rPr>
        <sz val="8"/>
        <color indexed="8"/>
        <rFont val="Arial Narrow"/>
        <family val="2"/>
      </rPr>
      <t>/15-64</t>
    </r>
    <r>
      <rPr>
        <sz val="8"/>
        <color indexed="8"/>
        <rFont val="華康中黑體"/>
        <family val="3"/>
      </rPr>
      <t>歲年底人口數</t>
    </r>
    <r>
      <rPr>
        <sz val="8"/>
        <color indexed="8"/>
        <rFont val="Arial Narrow"/>
        <family val="2"/>
      </rPr>
      <t>*100</t>
    </r>
    <r>
      <rPr>
        <sz val="8"/>
        <color indexed="8"/>
        <rFont val="華康中黑體"/>
        <family val="3"/>
      </rPr>
      <t>。</t>
    </r>
  </si>
  <si>
    <r>
      <rPr>
        <sz val="8"/>
        <color indexed="8"/>
        <rFont val="華康中黑體"/>
        <family val="3"/>
      </rPr>
      <t>　　　老化指數</t>
    </r>
    <r>
      <rPr>
        <sz val="8"/>
        <color indexed="8"/>
        <rFont val="Arial Narrow"/>
        <family val="2"/>
      </rPr>
      <t>=65</t>
    </r>
    <r>
      <rPr>
        <sz val="8"/>
        <color indexed="8"/>
        <rFont val="華康中黑體"/>
        <family val="3"/>
      </rPr>
      <t>歲以上年底人口數</t>
    </r>
    <r>
      <rPr>
        <sz val="8"/>
        <color indexed="8"/>
        <rFont val="Arial Narrow"/>
        <family val="2"/>
      </rPr>
      <t>/0-14</t>
    </r>
    <r>
      <rPr>
        <sz val="8"/>
        <color indexed="8"/>
        <rFont val="華康中黑體"/>
        <family val="3"/>
      </rPr>
      <t>歲年底人口數</t>
    </r>
    <r>
      <rPr>
        <sz val="8"/>
        <color indexed="8"/>
        <rFont val="Arial Narrow"/>
        <family val="2"/>
      </rPr>
      <t>*100</t>
    </r>
    <r>
      <rPr>
        <sz val="8"/>
        <color indexed="8"/>
        <rFont val="華康中黑體"/>
        <family val="3"/>
      </rPr>
      <t>。</t>
    </r>
  </si>
  <si>
    <r>
      <rPr>
        <sz val="12"/>
        <rFont val="華康粗圓體"/>
        <family val="3"/>
      </rPr>
      <t>表</t>
    </r>
    <r>
      <rPr>
        <sz val="12"/>
        <rFont val="Arial"/>
        <family val="2"/>
      </rPr>
      <t>2-4</t>
    </r>
    <r>
      <rPr>
        <sz val="12"/>
        <rFont val="華康粗圓體"/>
        <family val="3"/>
      </rPr>
      <t>、現住人口之年齡結構</t>
    </r>
  </si>
  <si>
    <t xml:space="preserve">           Dependency Ratio = (Year-end Population of Persons Aged 0 to 14 + Year-end Population of Persons Aged 65 or Older) /  </t>
  </si>
  <si>
    <t xml:space="preserve">                                             (Year-end Population of Persons Aged 15 to 64 x 100 )</t>
  </si>
  <si>
    <r>
      <rPr>
        <sz val="8"/>
        <rFont val="華康中黑體"/>
        <family val="3"/>
      </rPr>
      <t>單位：人</t>
    </r>
  </si>
  <si>
    <r>
      <rPr>
        <sz val="7.5"/>
        <rFont val="華康粗圓體"/>
        <family val="3"/>
      </rPr>
      <t>識字者</t>
    </r>
  </si>
  <si>
    <r>
      <rPr>
        <sz val="7"/>
        <rFont val="華康粗圓體"/>
        <family val="3"/>
      </rPr>
      <t>年底別</t>
    </r>
  </si>
  <si>
    <r>
      <rPr>
        <sz val="7"/>
        <rFont val="華康粗圓體"/>
        <family val="3"/>
      </rPr>
      <t>性別</t>
    </r>
  </si>
  <si>
    <r>
      <rPr>
        <sz val="7"/>
        <rFont val="華康粗圓體"/>
        <family val="3"/>
      </rPr>
      <t>總　計</t>
    </r>
  </si>
  <si>
    <r>
      <rPr>
        <sz val="7"/>
        <rFont val="華康粗圓體"/>
        <family val="3"/>
      </rPr>
      <t>合　計</t>
    </r>
  </si>
  <si>
    <r>
      <rPr>
        <sz val="7"/>
        <rFont val="華康粗圓體"/>
        <family val="3"/>
      </rPr>
      <t xml:space="preserve">研究所
</t>
    </r>
    <r>
      <rPr>
        <sz val="7"/>
        <rFont val="Arial Narrow"/>
        <family val="2"/>
      </rPr>
      <t>Graduate School</t>
    </r>
  </si>
  <si>
    <r>
      <rPr>
        <sz val="7"/>
        <rFont val="華康粗圓體"/>
        <family val="3"/>
      </rPr>
      <t>大學</t>
    </r>
    <r>
      <rPr>
        <sz val="7"/>
        <rFont val="Arial Narrow"/>
        <family val="2"/>
      </rPr>
      <t>(</t>
    </r>
    <r>
      <rPr>
        <sz val="7"/>
        <rFont val="華康粗圓體"/>
        <family val="3"/>
      </rPr>
      <t>含獨立學院</t>
    </r>
    <r>
      <rPr>
        <sz val="7"/>
        <rFont val="Arial Narrow"/>
        <family val="2"/>
      </rPr>
      <t>)
University &amp; College</t>
    </r>
  </si>
  <si>
    <r>
      <rPr>
        <sz val="7"/>
        <rFont val="華康粗圓體"/>
        <family val="3"/>
      </rPr>
      <t>專科</t>
    </r>
    <r>
      <rPr>
        <sz val="7"/>
        <rFont val="Arial Narrow"/>
        <family val="2"/>
      </rPr>
      <t xml:space="preserve"> </t>
    </r>
    <r>
      <rPr>
        <sz val="7"/>
        <rFont val="華康粗圓體"/>
        <family val="3"/>
      </rPr>
      <t>　　</t>
    </r>
  </si>
  <si>
    <r>
      <rPr>
        <sz val="7"/>
        <rFont val="華康粗圓體"/>
        <family val="3"/>
      </rPr>
      <t xml:space="preserve">高　　　中
</t>
    </r>
    <r>
      <rPr>
        <sz val="7"/>
        <rFont val="Arial Narrow"/>
        <family val="2"/>
      </rPr>
      <t>Senior High
School</t>
    </r>
  </si>
  <si>
    <r>
      <rPr>
        <sz val="7"/>
        <rFont val="華康粗圓體"/>
        <family val="3"/>
      </rPr>
      <t xml:space="preserve">高　　　職
</t>
    </r>
    <r>
      <rPr>
        <sz val="7"/>
        <rFont val="Arial Narrow"/>
        <family val="2"/>
      </rPr>
      <t xml:space="preserve"> Vocational High School</t>
    </r>
  </si>
  <si>
    <r>
      <rPr>
        <sz val="7"/>
        <rFont val="華康粗圓體"/>
        <family val="3"/>
      </rPr>
      <t>國　</t>
    </r>
    <r>
      <rPr>
        <sz val="7"/>
        <rFont val="Arial Narrow"/>
        <family val="2"/>
      </rPr>
      <t>(</t>
    </r>
    <r>
      <rPr>
        <sz val="7"/>
        <rFont val="華康粗圓體"/>
        <family val="3"/>
      </rPr>
      <t>初</t>
    </r>
    <r>
      <rPr>
        <sz val="7"/>
        <rFont val="Arial Narrow"/>
        <family val="2"/>
      </rPr>
      <t>)</t>
    </r>
    <r>
      <rPr>
        <sz val="7"/>
        <rFont val="華康粗圓體"/>
        <family val="3"/>
      </rPr>
      <t xml:space="preserve">　中
</t>
    </r>
    <r>
      <rPr>
        <sz val="7"/>
        <rFont val="Arial Narrow"/>
        <family val="2"/>
      </rPr>
      <t>Junior High
School</t>
    </r>
  </si>
  <si>
    <r>
      <rPr>
        <sz val="7"/>
        <rFont val="華康粗圓體"/>
        <family val="3"/>
      </rPr>
      <t xml:space="preserve">初　　　職
</t>
    </r>
    <r>
      <rPr>
        <sz val="7"/>
        <rFont val="Arial Narrow"/>
        <family val="2"/>
      </rPr>
      <t>Junior Vocational School</t>
    </r>
  </si>
  <si>
    <r>
      <rPr>
        <sz val="7"/>
        <rFont val="華康粗圓體"/>
        <family val="3"/>
      </rPr>
      <t xml:space="preserve">小　　　學
</t>
    </r>
    <r>
      <rPr>
        <sz val="7"/>
        <rFont val="Arial Narrow"/>
        <family val="2"/>
      </rPr>
      <t>Primary
School</t>
    </r>
  </si>
  <si>
    <r>
      <rPr>
        <sz val="7"/>
        <rFont val="華康粗圓體"/>
        <family val="3"/>
      </rPr>
      <t>自修</t>
    </r>
  </si>
  <si>
    <r>
      <rPr>
        <sz val="7"/>
        <rFont val="華康粗圓體"/>
        <family val="3"/>
      </rPr>
      <t>不識
字者</t>
    </r>
  </si>
  <si>
    <r>
      <rPr>
        <sz val="7"/>
        <rFont val="華康粗圓體"/>
        <family val="3"/>
      </rPr>
      <t xml:space="preserve">二、三年制
</t>
    </r>
    <r>
      <rPr>
        <sz val="7"/>
        <rFont val="Arial Narrow"/>
        <family val="2"/>
      </rPr>
      <t>2 or 3 Years System</t>
    </r>
  </si>
  <si>
    <r>
      <rPr>
        <sz val="7"/>
        <rFont val="華康粗圓體"/>
        <family val="3"/>
      </rPr>
      <t xml:space="preserve">五年制
</t>
    </r>
    <r>
      <rPr>
        <sz val="7"/>
        <rFont val="Arial Narrow"/>
        <family val="2"/>
      </rPr>
      <t>5 Years System</t>
    </r>
  </si>
  <si>
    <r>
      <rPr>
        <sz val="7"/>
        <rFont val="華康粗圓體"/>
        <family val="3"/>
      </rPr>
      <t>畢業</t>
    </r>
  </si>
  <si>
    <r>
      <rPr>
        <sz val="7"/>
        <rFont val="華康粗圓體"/>
        <family val="3"/>
      </rPr>
      <t>肄業</t>
    </r>
  </si>
  <si>
    <r>
      <rPr>
        <sz val="7"/>
        <rFont val="華康粗圓體"/>
        <family val="3"/>
      </rPr>
      <t xml:space="preserve">後二年
</t>
    </r>
    <r>
      <rPr>
        <sz val="7"/>
        <rFont val="Arial Narrow"/>
        <family val="2"/>
      </rPr>
      <t>Last 2 Years</t>
    </r>
  </si>
  <si>
    <r>
      <rPr>
        <sz val="7"/>
        <rFont val="華康粗圓體"/>
        <family val="3"/>
      </rPr>
      <t xml:space="preserve">前三年
</t>
    </r>
    <r>
      <rPr>
        <sz val="7"/>
        <rFont val="Arial Narrow"/>
        <family val="2"/>
      </rPr>
      <t>First 3 Years</t>
    </r>
  </si>
  <si>
    <r>
      <rPr>
        <sz val="7"/>
        <rFont val="華康粗圓體"/>
        <family val="3"/>
      </rPr>
      <t>民國</t>
    </r>
    <r>
      <rPr>
        <sz val="7"/>
        <rFont val="Arial Narrow"/>
        <family val="2"/>
      </rPr>
      <t>94</t>
    </r>
    <r>
      <rPr>
        <sz val="7"/>
        <rFont val="華康粗圓體"/>
        <family val="3"/>
      </rPr>
      <t xml:space="preserve">年底
</t>
    </r>
    <r>
      <rPr>
        <sz val="7"/>
        <rFont val="Arial Narrow"/>
        <family val="2"/>
      </rPr>
      <t>End of 2005</t>
    </r>
  </si>
  <si>
    <r>
      <rPr>
        <sz val="7"/>
        <color indexed="8"/>
        <rFont val="華康粗圓體"/>
        <family val="3"/>
      </rPr>
      <t>計</t>
    </r>
    <r>
      <rPr>
        <sz val="7"/>
        <color indexed="8"/>
        <rFont val="Arial Narrow"/>
        <family val="2"/>
      </rPr>
      <t>Total</t>
    </r>
  </si>
  <si>
    <r>
      <rPr>
        <sz val="7"/>
        <color indexed="8"/>
        <rFont val="華康粗圓體"/>
        <family val="3"/>
      </rPr>
      <t>男</t>
    </r>
    <r>
      <rPr>
        <sz val="7"/>
        <color indexed="8"/>
        <rFont val="Arial Narrow"/>
        <family val="2"/>
      </rPr>
      <t>Male</t>
    </r>
  </si>
  <si>
    <r>
      <rPr>
        <sz val="7"/>
        <color indexed="8"/>
        <rFont val="華康粗圓體"/>
        <family val="3"/>
      </rPr>
      <t>女</t>
    </r>
    <r>
      <rPr>
        <sz val="7"/>
        <color indexed="8"/>
        <rFont val="Arial Narrow"/>
        <family val="2"/>
      </rPr>
      <t>Female</t>
    </r>
  </si>
  <si>
    <r>
      <rPr>
        <sz val="7"/>
        <rFont val="華康粗圓體"/>
        <family val="3"/>
      </rPr>
      <t>民國</t>
    </r>
    <r>
      <rPr>
        <sz val="7"/>
        <rFont val="Arial Narrow"/>
        <family val="2"/>
      </rPr>
      <t>95</t>
    </r>
    <r>
      <rPr>
        <sz val="7"/>
        <rFont val="華康粗圓體"/>
        <family val="3"/>
      </rPr>
      <t xml:space="preserve">年底
</t>
    </r>
    <r>
      <rPr>
        <sz val="7"/>
        <rFont val="Arial Narrow"/>
        <family val="2"/>
      </rPr>
      <t>End of 2006</t>
    </r>
  </si>
  <si>
    <r>
      <rPr>
        <sz val="7"/>
        <rFont val="華康粗圓體"/>
        <family val="3"/>
      </rPr>
      <t>民國</t>
    </r>
    <r>
      <rPr>
        <sz val="7"/>
        <rFont val="Arial Narrow"/>
        <family val="2"/>
      </rPr>
      <t>96</t>
    </r>
    <r>
      <rPr>
        <sz val="7"/>
        <rFont val="華康粗圓體"/>
        <family val="3"/>
      </rPr>
      <t xml:space="preserve">年底
</t>
    </r>
    <r>
      <rPr>
        <sz val="7"/>
        <rFont val="Arial Narrow"/>
        <family val="2"/>
      </rPr>
      <t>End of 2007</t>
    </r>
  </si>
  <si>
    <r>
      <rPr>
        <sz val="7"/>
        <rFont val="華康粗圓體"/>
        <family val="3"/>
      </rPr>
      <t>民國</t>
    </r>
    <r>
      <rPr>
        <sz val="7"/>
        <rFont val="Arial Narrow"/>
        <family val="2"/>
      </rPr>
      <t>97</t>
    </r>
    <r>
      <rPr>
        <sz val="7"/>
        <rFont val="華康粗圓體"/>
        <family val="3"/>
      </rPr>
      <t xml:space="preserve">年底
</t>
    </r>
    <r>
      <rPr>
        <sz val="7"/>
        <rFont val="Arial Narrow"/>
        <family val="2"/>
      </rPr>
      <t>End of 2008</t>
    </r>
  </si>
  <si>
    <r>
      <rPr>
        <sz val="7"/>
        <rFont val="華康粗圓體"/>
        <family val="3"/>
      </rPr>
      <t>識字者</t>
    </r>
  </si>
  <si>
    <r>
      <rPr>
        <sz val="7"/>
        <rFont val="華康粗圓體"/>
        <family val="3"/>
      </rPr>
      <t xml:space="preserve">博士
</t>
    </r>
    <r>
      <rPr>
        <sz val="7"/>
        <rFont val="Arial Narrow"/>
        <family val="2"/>
      </rPr>
      <t>Doctor</t>
    </r>
  </si>
  <si>
    <r>
      <rPr>
        <sz val="7"/>
        <rFont val="華康粗圓體"/>
        <family val="3"/>
      </rPr>
      <t xml:space="preserve">碩士
</t>
    </r>
    <r>
      <rPr>
        <sz val="7"/>
        <rFont val="Arial Narrow"/>
        <family val="2"/>
      </rPr>
      <t>Master</t>
    </r>
  </si>
  <si>
    <r>
      <rPr>
        <sz val="7"/>
        <rFont val="華康粗圓體"/>
        <family val="3"/>
      </rPr>
      <t>專　　</t>
    </r>
  </si>
  <si>
    <r>
      <rPr>
        <sz val="7"/>
        <rFont val="華康粗圓體"/>
        <family val="3"/>
      </rPr>
      <t>科</t>
    </r>
  </si>
  <si>
    <r>
      <rPr>
        <sz val="7"/>
        <rFont val="華康粗圓體"/>
        <family val="3"/>
      </rPr>
      <t>民國</t>
    </r>
    <r>
      <rPr>
        <sz val="7"/>
        <rFont val="Arial Narrow"/>
        <family val="2"/>
      </rPr>
      <t>98</t>
    </r>
    <r>
      <rPr>
        <sz val="7"/>
        <rFont val="華康粗圓體"/>
        <family val="3"/>
      </rPr>
      <t xml:space="preserve">年底
</t>
    </r>
    <r>
      <rPr>
        <sz val="7"/>
        <rFont val="Arial Narrow"/>
        <family val="2"/>
      </rPr>
      <t>End of 2009</t>
    </r>
  </si>
  <si>
    <r>
      <rPr>
        <sz val="7"/>
        <rFont val="華康粗圓體"/>
        <family val="3"/>
      </rPr>
      <t>計</t>
    </r>
    <r>
      <rPr>
        <sz val="7"/>
        <rFont val="Arial Narrow"/>
        <family val="2"/>
      </rPr>
      <t>Total</t>
    </r>
  </si>
  <si>
    <r>
      <rPr>
        <sz val="7"/>
        <rFont val="華康粗圓體"/>
        <family val="3"/>
      </rPr>
      <t>男</t>
    </r>
    <r>
      <rPr>
        <sz val="7"/>
        <rFont val="Arial Narrow"/>
        <family val="2"/>
      </rPr>
      <t>Male</t>
    </r>
  </si>
  <si>
    <r>
      <rPr>
        <sz val="7"/>
        <rFont val="華康粗圓體"/>
        <family val="3"/>
      </rPr>
      <t>女</t>
    </r>
    <r>
      <rPr>
        <sz val="7"/>
        <rFont val="Arial Narrow"/>
        <family val="2"/>
      </rPr>
      <t>Female</t>
    </r>
  </si>
  <si>
    <r>
      <rPr>
        <sz val="7"/>
        <rFont val="華康粗圓體"/>
        <family val="3"/>
      </rPr>
      <t>民國</t>
    </r>
    <r>
      <rPr>
        <sz val="7"/>
        <rFont val="Arial Narrow"/>
        <family val="2"/>
      </rPr>
      <t>99</t>
    </r>
    <r>
      <rPr>
        <sz val="7"/>
        <rFont val="華康粗圓體"/>
        <family val="3"/>
      </rPr>
      <t xml:space="preserve">年底
</t>
    </r>
    <r>
      <rPr>
        <sz val="7"/>
        <rFont val="Arial Narrow"/>
        <family val="2"/>
      </rPr>
      <t>End of 2010</t>
    </r>
  </si>
  <si>
    <r>
      <rPr>
        <sz val="7"/>
        <rFont val="華康粗圓體"/>
        <family val="3"/>
      </rPr>
      <t>民國</t>
    </r>
    <r>
      <rPr>
        <sz val="7"/>
        <rFont val="Arial Narrow"/>
        <family val="2"/>
      </rPr>
      <t>100</t>
    </r>
    <r>
      <rPr>
        <sz val="7"/>
        <rFont val="華康粗圓體"/>
        <family val="3"/>
      </rPr>
      <t xml:space="preserve">年底
</t>
    </r>
    <r>
      <rPr>
        <sz val="7"/>
        <rFont val="Arial Narrow"/>
        <family val="2"/>
      </rPr>
      <t>End of 2011</t>
    </r>
  </si>
  <si>
    <r>
      <rPr>
        <sz val="7"/>
        <rFont val="華康粗圓體"/>
        <family val="3"/>
      </rPr>
      <t>民國</t>
    </r>
    <r>
      <rPr>
        <sz val="7"/>
        <rFont val="Arial Narrow"/>
        <family val="2"/>
      </rPr>
      <t>101</t>
    </r>
    <r>
      <rPr>
        <sz val="7"/>
        <rFont val="華康粗圓體"/>
        <family val="3"/>
      </rPr>
      <t xml:space="preserve">年底
</t>
    </r>
    <r>
      <rPr>
        <sz val="7"/>
        <rFont val="Arial Narrow"/>
        <family val="2"/>
      </rPr>
      <t>End of 2012</t>
    </r>
  </si>
  <si>
    <r>
      <rPr>
        <sz val="7"/>
        <rFont val="華康粗圓體"/>
        <family val="3"/>
      </rPr>
      <t>民國</t>
    </r>
    <r>
      <rPr>
        <sz val="7"/>
        <rFont val="Arial Narrow"/>
        <family val="2"/>
      </rPr>
      <t>102</t>
    </r>
    <r>
      <rPr>
        <sz val="7"/>
        <rFont val="華康粗圓體"/>
        <family val="3"/>
      </rPr>
      <t xml:space="preserve">年底
</t>
    </r>
    <r>
      <rPr>
        <sz val="7"/>
        <rFont val="Arial Narrow"/>
        <family val="2"/>
      </rPr>
      <t>End of 2013</t>
    </r>
  </si>
  <si>
    <t>畢業</t>
  </si>
  <si>
    <r>
      <rPr>
        <sz val="12"/>
        <rFont val="華康粗圓體"/>
        <family val="3"/>
      </rPr>
      <t>表</t>
    </r>
    <r>
      <rPr>
        <sz val="12"/>
        <rFont val="Arial"/>
        <family val="2"/>
      </rPr>
      <t>2-5</t>
    </r>
    <r>
      <rPr>
        <sz val="12"/>
        <rFont val="華康粗圓體"/>
        <family val="3"/>
      </rPr>
      <t>、</t>
    </r>
    <r>
      <rPr>
        <sz val="12"/>
        <rFont val="Arial"/>
        <family val="2"/>
      </rPr>
      <t>15</t>
    </r>
    <r>
      <rPr>
        <sz val="12"/>
        <rFont val="華康粗圓體"/>
        <family val="3"/>
      </rPr>
      <t>歲以上現住人口之教育程度－按年齡別分</t>
    </r>
    <r>
      <rPr>
        <sz val="12"/>
        <rFont val="Arial"/>
        <family val="2"/>
      </rPr>
      <t xml:space="preserve">                                           </t>
    </r>
  </si>
  <si>
    <r>
      <rPr>
        <sz val="7"/>
        <rFont val="華康粗圓體"/>
        <family val="3"/>
      </rPr>
      <t>不識
字者</t>
    </r>
  </si>
  <si>
    <r>
      <rPr>
        <sz val="7"/>
        <rFont val="華康粗圓體"/>
        <family val="3"/>
      </rPr>
      <t>年底及
年齡組別</t>
    </r>
  </si>
  <si>
    <r>
      <rPr>
        <sz val="7"/>
        <rFont val="華康粗圓體"/>
        <family val="3"/>
      </rPr>
      <t>專科　　</t>
    </r>
  </si>
  <si>
    <r>
      <rPr>
        <sz val="7"/>
        <rFont val="華康粗圓體"/>
        <family val="3"/>
      </rPr>
      <t xml:space="preserve">高　　　職
</t>
    </r>
    <r>
      <rPr>
        <sz val="7"/>
        <rFont val="Arial Narrow"/>
        <family val="2"/>
      </rPr>
      <t xml:space="preserve">  Vocational High
School</t>
    </r>
  </si>
  <si>
    <r>
      <rPr>
        <sz val="7"/>
        <rFont val="華康粗圓體"/>
        <family val="3"/>
      </rPr>
      <t>國</t>
    </r>
    <r>
      <rPr>
        <sz val="7"/>
        <rFont val="Arial Narrow"/>
        <family val="2"/>
      </rPr>
      <t xml:space="preserve"> (</t>
    </r>
    <r>
      <rPr>
        <sz val="7"/>
        <rFont val="華康粗圓體"/>
        <family val="3"/>
      </rPr>
      <t>初</t>
    </r>
    <r>
      <rPr>
        <sz val="7"/>
        <rFont val="Arial Narrow"/>
        <family val="2"/>
      </rPr>
      <t xml:space="preserve">) </t>
    </r>
    <r>
      <rPr>
        <sz val="7"/>
        <rFont val="華康粗圓體"/>
        <family val="3"/>
      </rPr>
      <t xml:space="preserve">中
</t>
    </r>
    <r>
      <rPr>
        <sz val="7"/>
        <rFont val="Arial Narrow"/>
        <family val="2"/>
      </rPr>
      <t>Junior High
School</t>
    </r>
  </si>
  <si>
    <r>
      <rPr>
        <sz val="7"/>
        <rFont val="華康粗圓體"/>
        <family val="3"/>
      </rPr>
      <t xml:space="preserve">初　　　職
</t>
    </r>
    <r>
      <rPr>
        <sz val="7"/>
        <rFont val="Arial Narrow"/>
        <family val="2"/>
      </rPr>
      <t>Junior Vocational
School</t>
    </r>
  </si>
  <si>
    <r>
      <rPr>
        <sz val="7"/>
        <rFont val="華康粗圓體"/>
        <family val="3"/>
      </rPr>
      <t>五年制</t>
    </r>
  </si>
  <si>
    <r>
      <rPr>
        <sz val="7"/>
        <rFont val="華康粗圓體"/>
        <family val="3"/>
      </rPr>
      <t>民國</t>
    </r>
    <r>
      <rPr>
        <sz val="7"/>
        <rFont val="Arial Narrow"/>
        <family val="2"/>
      </rPr>
      <t>103</t>
    </r>
    <r>
      <rPr>
        <sz val="7"/>
        <rFont val="華康粗圓體"/>
        <family val="3"/>
      </rPr>
      <t xml:space="preserve">年底
</t>
    </r>
    <r>
      <rPr>
        <sz val="7"/>
        <rFont val="Arial Narrow"/>
        <family val="2"/>
      </rPr>
      <t>End of 2014</t>
    </r>
  </si>
  <si>
    <r>
      <rPr>
        <sz val="7"/>
        <rFont val="華康粗圓體"/>
        <family val="3"/>
      </rPr>
      <t>　</t>
    </r>
    <r>
      <rPr>
        <sz val="7"/>
        <rFont val="Arial Narrow"/>
        <family val="2"/>
      </rPr>
      <t>15-19</t>
    </r>
    <r>
      <rPr>
        <sz val="7"/>
        <rFont val="華康粗圓體"/>
        <family val="3"/>
      </rPr>
      <t>歲
　</t>
    </r>
    <r>
      <rPr>
        <sz val="7"/>
        <rFont val="Arial Narrow"/>
        <family val="2"/>
      </rPr>
      <t>15~19 Years</t>
    </r>
  </si>
  <si>
    <r>
      <rPr>
        <sz val="7"/>
        <rFont val="華康粗圓體"/>
        <family val="3"/>
      </rPr>
      <t>　</t>
    </r>
    <r>
      <rPr>
        <sz val="7"/>
        <rFont val="Arial Narrow"/>
        <family val="2"/>
      </rPr>
      <t>20-24</t>
    </r>
    <r>
      <rPr>
        <sz val="7"/>
        <rFont val="華康粗圓體"/>
        <family val="3"/>
      </rPr>
      <t>歲
　</t>
    </r>
    <r>
      <rPr>
        <sz val="7"/>
        <rFont val="Arial Narrow"/>
        <family val="2"/>
      </rPr>
      <t>20~24 Years</t>
    </r>
  </si>
  <si>
    <r>
      <rPr>
        <sz val="7"/>
        <rFont val="華康粗圓體"/>
        <family val="3"/>
      </rPr>
      <t>　</t>
    </r>
    <r>
      <rPr>
        <sz val="7"/>
        <rFont val="Arial Narrow"/>
        <family val="2"/>
      </rPr>
      <t>25-29</t>
    </r>
    <r>
      <rPr>
        <sz val="7"/>
        <rFont val="華康粗圓體"/>
        <family val="3"/>
      </rPr>
      <t>歲
　</t>
    </r>
    <r>
      <rPr>
        <sz val="7"/>
        <rFont val="Arial Narrow"/>
        <family val="2"/>
      </rPr>
      <t>25~29 Years</t>
    </r>
  </si>
  <si>
    <r>
      <rPr>
        <sz val="7"/>
        <rFont val="華康粗圓體"/>
        <family val="3"/>
      </rPr>
      <t>　</t>
    </r>
    <r>
      <rPr>
        <sz val="7"/>
        <rFont val="Arial Narrow"/>
        <family val="2"/>
      </rPr>
      <t>30-34</t>
    </r>
    <r>
      <rPr>
        <sz val="7"/>
        <rFont val="華康粗圓體"/>
        <family val="3"/>
      </rPr>
      <t>歲
　</t>
    </r>
    <r>
      <rPr>
        <sz val="7"/>
        <rFont val="Arial Narrow"/>
        <family val="2"/>
      </rPr>
      <t>30~34 Years</t>
    </r>
  </si>
  <si>
    <r>
      <rPr>
        <sz val="7"/>
        <rFont val="華康粗圓體"/>
        <family val="3"/>
      </rPr>
      <t>　</t>
    </r>
    <r>
      <rPr>
        <sz val="7"/>
        <rFont val="Arial Narrow"/>
        <family val="2"/>
      </rPr>
      <t>35-39</t>
    </r>
    <r>
      <rPr>
        <sz val="7"/>
        <rFont val="華康粗圓體"/>
        <family val="3"/>
      </rPr>
      <t>歲
　</t>
    </r>
    <r>
      <rPr>
        <sz val="7"/>
        <rFont val="Arial Narrow"/>
        <family val="2"/>
      </rPr>
      <t>35~39 Years</t>
    </r>
  </si>
  <si>
    <r>
      <rPr>
        <sz val="7"/>
        <rFont val="華康粗圓體"/>
        <family val="3"/>
      </rPr>
      <t>　</t>
    </r>
    <r>
      <rPr>
        <sz val="7"/>
        <rFont val="Arial Narrow"/>
        <family val="2"/>
      </rPr>
      <t>40-44</t>
    </r>
    <r>
      <rPr>
        <sz val="7"/>
        <rFont val="華康粗圓體"/>
        <family val="3"/>
      </rPr>
      <t>歲
　</t>
    </r>
    <r>
      <rPr>
        <sz val="7"/>
        <rFont val="Arial Narrow"/>
        <family val="2"/>
      </rPr>
      <t>40~44 Years</t>
    </r>
  </si>
  <si>
    <r>
      <rPr>
        <sz val="7"/>
        <rFont val="華康粗圓體"/>
        <family val="3"/>
      </rPr>
      <t>　</t>
    </r>
    <r>
      <rPr>
        <sz val="7"/>
        <rFont val="Arial Narrow"/>
        <family val="2"/>
      </rPr>
      <t>45-49</t>
    </r>
    <r>
      <rPr>
        <sz val="7"/>
        <rFont val="華康粗圓體"/>
        <family val="3"/>
      </rPr>
      <t>歲
　</t>
    </r>
    <r>
      <rPr>
        <sz val="7"/>
        <rFont val="Arial Narrow"/>
        <family val="2"/>
      </rPr>
      <t>45~49 Years</t>
    </r>
  </si>
  <si>
    <r>
      <rPr>
        <sz val="7"/>
        <rFont val="華康粗圓體"/>
        <family val="3"/>
      </rPr>
      <t>　</t>
    </r>
    <r>
      <rPr>
        <sz val="7"/>
        <rFont val="Arial Narrow"/>
        <family val="2"/>
      </rPr>
      <t>50-54</t>
    </r>
    <r>
      <rPr>
        <sz val="7"/>
        <rFont val="華康粗圓體"/>
        <family val="3"/>
      </rPr>
      <t>歲
　</t>
    </r>
    <r>
      <rPr>
        <sz val="7"/>
        <rFont val="Arial Narrow"/>
        <family val="2"/>
      </rPr>
      <t>50~54 Years</t>
    </r>
  </si>
  <si>
    <r>
      <rPr>
        <sz val="7"/>
        <rFont val="華康粗圓體"/>
        <family val="3"/>
      </rPr>
      <t>　</t>
    </r>
    <r>
      <rPr>
        <sz val="7"/>
        <rFont val="Arial Narrow"/>
        <family val="2"/>
      </rPr>
      <t>55-59</t>
    </r>
    <r>
      <rPr>
        <sz val="7"/>
        <rFont val="華康粗圓體"/>
        <family val="3"/>
      </rPr>
      <t>歲
　</t>
    </r>
    <r>
      <rPr>
        <sz val="7"/>
        <rFont val="Arial Narrow"/>
        <family val="2"/>
      </rPr>
      <t>55~59 Years</t>
    </r>
  </si>
  <si>
    <r>
      <rPr>
        <sz val="7"/>
        <rFont val="華康粗圓體"/>
        <family val="3"/>
      </rPr>
      <t>　</t>
    </r>
    <r>
      <rPr>
        <sz val="7"/>
        <rFont val="Arial Narrow"/>
        <family val="2"/>
      </rPr>
      <t>60-64</t>
    </r>
    <r>
      <rPr>
        <sz val="7"/>
        <rFont val="華康粗圓體"/>
        <family val="3"/>
      </rPr>
      <t>歲
　</t>
    </r>
    <r>
      <rPr>
        <sz val="7"/>
        <rFont val="Arial Narrow"/>
        <family val="2"/>
      </rPr>
      <t>60~64 Years</t>
    </r>
  </si>
  <si>
    <r>
      <rPr>
        <sz val="12"/>
        <rFont val="華康粗圓體"/>
        <family val="3"/>
      </rPr>
      <t>表</t>
    </r>
    <r>
      <rPr>
        <sz val="12"/>
        <rFont val="Arial"/>
        <family val="2"/>
      </rPr>
      <t>2-5</t>
    </r>
    <r>
      <rPr>
        <sz val="12"/>
        <rFont val="華康粗圓體"/>
        <family val="3"/>
      </rPr>
      <t>、</t>
    </r>
    <r>
      <rPr>
        <sz val="12"/>
        <rFont val="Arial"/>
        <family val="2"/>
      </rPr>
      <t>15</t>
    </r>
    <r>
      <rPr>
        <sz val="12"/>
        <rFont val="華康粗圓體"/>
        <family val="3"/>
      </rPr>
      <t>歲以上現住人口之教育程度－按年齡別分（續）</t>
    </r>
  </si>
  <si>
    <r>
      <rPr>
        <sz val="7.5"/>
        <rFont val="華康中黑體"/>
        <family val="3"/>
      </rPr>
      <t>單位：人</t>
    </r>
  </si>
  <si>
    <r>
      <rPr>
        <sz val="7"/>
        <rFont val="華康粗圓體"/>
        <family val="3"/>
      </rPr>
      <t>年底及區別</t>
    </r>
  </si>
  <si>
    <r>
      <rPr>
        <sz val="7"/>
        <rFont val="華康粗圓體"/>
        <family val="3"/>
      </rPr>
      <t>博</t>
    </r>
    <r>
      <rPr>
        <sz val="7"/>
        <rFont val="Arial Narrow"/>
        <family val="2"/>
      </rPr>
      <t xml:space="preserve">     </t>
    </r>
    <r>
      <rPr>
        <sz val="7"/>
        <rFont val="華康粗圓體"/>
        <family val="3"/>
      </rPr>
      <t xml:space="preserve">士
</t>
    </r>
    <r>
      <rPr>
        <sz val="7"/>
        <rFont val="Arial Narrow"/>
        <family val="2"/>
      </rPr>
      <t>Doctor</t>
    </r>
  </si>
  <si>
    <r>
      <rPr>
        <sz val="7"/>
        <rFont val="華康粗圓體"/>
        <family val="3"/>
      </rPr>
      <t>碩</t>
    </r>
    <r>
      <rPr>
        <sz val="7"/>
        <rFont val="Arial Narrow"/>
        <family val="2"/>
      </rPr>
      <t xml:space="preserve">     </t>
    </r>
    <r>
      <rPr>
        <sz val="7"/>
        <rFont val="華康粗圓體"/>
        <family val="3"/>
      </rPr>
      <t xml:space="preserve">士
</t>
    </r>
    <r>
      <rPr>
        <sz val="7"/>
        <rFont val="Arial Narrow"/>
        <family val="2"/>
      </rPr>
      <t>Master</t>
    </r>
  </si>
  <si>
    <r>
      <rPr>
        <sz val="7"/>
        <rFont val="華康粗圓體"/>
        <family val="3"/>
      </rPr>
      <t>專科</t>
    </r>
    <r>
      <rPr>
        <sz val="7"/>
        <rFont val="Arial Narrow"/>
        <family val="2"/>
      </rPr>
      <t xml:space="preserve">                       </t>
    </r>
  </si>
  <si>
    <r>
      <rPr>
        <sz val="7"/>
        <rFont val="華康粗圓體"/>
        <family val="3"/>
      </rPr>
      <t xml:space="preserve">高　　　職
</t>
    </r>
    <r>
      <rPr>
        <sz val="7"/>
        <rFont val="Arial Narrow"/>
        <family val="2"/>
      </rPr>
      <t xml:space="preserve"> Vocational High
School</t>
    </r>
  </si>
  <si>
    <r>
      <rPr>
        <sz val="7"/>
        <rFont val="華康粗圓體"/>
        <family val="3"/>
      </rPr>
      <t>國</t>
    </r>
    <r>
      <rPr>
        <sz val="7"/>
        <rFont val="Arial Narrow"/>
        <family val="2"/>
      </rPr>
      <t xml:space="preserve">       (</t>
    </r>
    <r>
      <rPr>
        <sz val="7"/>
        <rFont val="華康粗圓體"/>
        <family val="3"/>
      </rPr>
      <t>初</t>
    </r>
    <r>
      <rPr>
        <sz val="7"/>
        <rFont val="Arial Narrow"/>
        <family val="2"/>
      </rPr>
      <t>)</t>
    </r>
    <r>
      <rPr>
        <sz val="7"/>
        <rFont val="華康粗圓體"/>
        <family val="3"/>
      </rPr>
      <t xml:space="preserve">　　中
</t>
    </r>
    <r>
      <rPr>
        <sz val="7"/>
        <rFont val="Arial Narrow"/>
        <family val="2"/>
      </rPr>
      <t>Junior High
School</t>
    </r>
  </si>
  <si>
    <r>
      <rPr>
        <sz val="7"/>
        <rFont val="華康粗圓體"/>
        <family val="3"/>
      </rPr>
      <t xml:space="preserve">　桃園區
</t>
    </r>
    <r>
      <rPr>
        <sz val="7"/>
        <rFont val="Arial Narrow"/>
        <family val="2"/>
      </rPr>
      <t xml:space="preserve">    Taoyuan District</t>
    </r>
  </si>
  <si>
    <r>
      <rPr>
        <sz val="7"/>
        <rFont val="華康粗圓體"/>
        <family val="3"/>
      </rPr>
      <t xml:space="preserve">　中壢區
</t>
    </r>
    <r>
      <rPr>
        <sz val="7"/>
        <rFont val="Arial Narrow"/>
        <family val="2"/>
      </rPr>
      <t xml:space="preserve">    Zhongli District </t>
    </r>
  </si>
  <si>
    <r>
      <rPr>
        <sz val="7"/>
        <rFont val="華康粗圓體"/>
        <family val="3"/>
      </rPr>
      <t xml:space="preserve">　大溪區
</t>
    </r>
    <r>
      <rPr>
        <sz val="7"/>
        <rFont val="Arial Narrow"/>
        <family val="2"/>
      </rPr>
      <t xml:space="preserve">    Daxi District</t>
    </r>
  </si>
  <si>
    <r>
      <rPr>
        <sz val="7"/>
        <rFont val="華康粗圓體"/>
        <family val="3"/>
      </rPr>
      <t xml:space="preserve">　楊梅區
</t>
    </r>
    <r>
      <rPr>
        <sz val="7"/>
        <rFont val="Arial Narrow"/>
        <family val="2"/>
      </rPr>
      <t xml:space="preserve">    Yangmei District</t>
    </r>
  </si>
  <si>
    <r>
      <rPr>
        <sz val="7"/>
        <rFont val="華康粗圓體"/>
        <family val="3"/>
      </rPr>
      <t xml:space="preserve">　蘆竹區
</t>
    </r>
    <r>
      <rPr>
        <sz val="7"/>
        <rFont val="Arial Narrow"/>
        <family val="2"/>
      </rPr>
      <t xml:space="preserve">    Luzhu District</t>
    </r>
  </si>
  <si>
    <r>
      <rPr>
        <sz val="7"/>
        <rFont val="華康粗圓體"/>
        <family val="3"/>
      </rPr>
      <t xml:space="preserve">　大園區
</t>
    </r>
    <r>
      <rPr>
        <sz val="7"/>
        <rFont val="Arial Narrow"/>
        <family val="2"/>
      </rPr>
      <t xml:space="preserve">    Dayuan District</t>
    </r>
  </si>
  <si>
    <r>
      <rPr>
        <sz val="7"/>
        <rFont val="華康粗圓體"/>
        <family val="3"/>
      </rPr>
      <t xml:space="preserve">　龜山區
</t>
    </r>
    <r>
      <rPr>
        <sz val="7"/>
        <rFont val="Arial Narrow"/>
        <family val="2"/>
      </rPr>
      <t xml:space="preserve">    Guishan District</t>
    </r>
  </si>
  <si>
    <r>
      <rPr>
        <sz val="7"/>
        <rFont val="華康粗圓體"/>
        <family val="3"/>
      </rPr>
      <t xml:space="preserve">　八德區
</t>
    </r>
    <r>
      <rPr>
        <sz val="7"/>
        <rFont val="Arial Narrow"/>
        <family val="2"/>
      </rPr>
      <t xml:space="preserve">    Bade District </t>
    </r>
  </si>
  <si>
    <r>
      <rPr>
        <sz val="7"/>
        <rFont val="華康粗圓體"/>
        <family val="3"/>
      </rPr>
      <t xml:space="preserve">　龍潭區
</t>
    </r>
    <r>
      <rPr>
        <sz val="7"/>
        <rFont val="Arial Narrow"/>
        <family val="2"/>
      </rPr>
      <t xml:space="preserve">    Longtan District</t>
    </r>
  </si>
  <si>
    <r>
      <rPr>
        <sz val="7"/>
        <rFont val="華康粗圓體"/>
        <family val="3"/>
      </rPr>
      <t xml:space="preserve">　平鎮區
</t>
    </r>
    <r>
      <rPr>
        <sz val="7"/>
        <rFont val="Arial Narrow"/>
        <family val="2"/>
      </rPr>
      <t xml:space="preserve">    Pingzhen District</t>
    </r>
  </si>
  <si>
    <r>
      <rPr>
        <sz val="7"/>
        <rFont val="華康粗圓體"/>
        <family val="3"/>
      </rPr>
      <t xml:space="preserve">　新屋區
</t>
    </r>
    <r>
      <rPr>
        <sz val="7"/>
        <rFont val="Arial Narrow"/>
        <family val="2"/>
      </rPr>
      <t xml:space="preserve">    Xinwu District </t>
    </r>
  </si>
  <si>
    <r>
      <rPr>
        <sz val="7"/>
        <rFont val="華康粗圓體"/>
        <family val="3"/>
      </rPr>
      <t xml:space="preserve">　觀音區
</t>
    </r>
    <r>
      <rPr>
        <sz val="7"/>
        <rFont val="Arial Narrow"/>
        <family val="2"/>
      </rPr>
      <t xml:space="preserve">    Guanyin District</t>
    </r>
  </si>
  <si>
    <r>
      <rPr>
        <sz val="7"/>
        <rFont val="華康粗圓體"/>
        <family val="3"/>
      </rPr>
      <t xml:space="preserve">　復興區
</t>
    </r>
    <r>
      <rPr>
        <sz val="7"/>
        <rFont val="Arial Narrow"/>
        <family val="2"/>
      </rPr>
      <t xml:space="preserve">    Fuxing District</t>
    </r>
  </si>
  <si>
    <r>
      <rPr>
        <sz val="7.5"/>
        <rFont val="華康中黑體"/>
        <family val="3"/>
      </rPr>
      <t>資料來源：本府民政局。</t>
    </r>
  </si>
  <si>
    <r>
      <rPr>
        <sz val="12"/>
        <rFont val="華康粗圓體"/>
        <family val="3"/>
      </rPr>
      <t>表</t>
    </r>
    <r>
      <rPr>
        <sz val="12"/>
        <rFont val="Arial"/>
        <family val="2"/>
      </rPr>
      <t>2-6</t>
    </r>
    <r>
      <rPr>
        <sz val="12"/>
        <rFont val="華康粗圓體"/>
        <family val="3"/>
      </rPr>
      <t>、</t>
    </r>
    <r>
      <rPr>
        <sz val="12"/>
        <rFont val="Arial"/>
        <family val="2"/>
      </rPr>
      <t>15</t>
    </r>
    <r>
      <rPr>
        <sz val="12"/>
        <rFont val="華康粗圓體"/>
        <family val="3"/>
      </rPr>
      <t>歲以上現住人口之教育程度－按區別分</t>
    </r>
  </si>
  <si>
    <r>
      <rPr>
        <sz val="9"/>
        <rFont val="華康粗圓體"/>
        <family val="3"/>
      </rPr>
      <t>年底及年齡組別</t>
    </r>
  </si>
  <si>
    <r>
      <rPr>
        <sz val="9"/>
        <rFont val="華康粗圓體"/>
        <family val="3"/>
      </rPr>
      <t>總　　　計　</t>
    </r>
    <r>
      <rPr>
        <sz val="9"/>
        <rFont val="Arial Narrow"/>
        <family val="2"/>
      </rPr>
      <t>Grand Total</t>
    </r>
  </si>
  <si>
    <r>
      <rPr>
        <sz val="9"/>
        <rFont val="華康粗圓體"/>
        <family val="3"/>
      </rPr>
      <t>未　　婚　</t>
    </r>
    <r>
      <rPr>
        <sz val="9"/>
        <rFont val="Arial Narrow"/>
        <family val="2"/>
      </rPr>
      <t>Unmarried</t>
    </r>
  </si>
  <si>
    <r>
      <rPr>
        <sz val="9"/>
        <rFont val="華康粗圓體"/>
        <family val="3"/>
      </rPr>
      <t>有　偶</t>
    </r>
  </si>
  <si>
    <r>
      <rPr>
        <sz val="9"/>
        <rFont val="華康粗圓體"/>
        <family val="3"/>
      </rPr>
      <t>離　　　婚　</t>
    </r>
    <r>
      <rPr>
        <sz val="9"/>
        <rFont val="Arial Narrow"/>
        <family val="2"/>
      </rPr>
      <t>Divorced</t>
    </r>
  </si>
  <si>
    <r>
      <rPr>
        <sz val="9"/>
        <rFont val="華康粗圓體"/>
        <family val="3"/>
      </rPr>
      <t>喪　　　偶　</t>
    </r>
    <r>
      <rPr>
        <sz val="9"/>
        <rFont val="Arial Narrow"/>
        <family val="2"/>
      </rPr>
      <t>Widowed</t>
    </r>
  </si>
  <si>
    <r>
      <rPr>
        <sz val="9"/>
        <rFont val="華康粗圓體"/>
        <family val="3"/>
      </rPr>
      <t xml:space="preserve">計
</t>
    </r>
    <r>
      <rPr>
        <sz val="9"/>
        <rFont val="Arial Narrow"/>
        <family val="2"/>
      </rPr>
      <t>Total</t>
    </r>
  </si>
  <si>
    <r>
      <rPr>
        <sz val="9"/>
        <rFont val="華康粗圓體"/>
        <family val="3"/>
      </rPr>
      <t>民國</t>
    </r>
    <r>
      <rPr>
        <sz val="9"/>
        <rFont val="Arial Narrow"/>
        <family val="2"/>
      </rPr>
      <t>94</t>
    </r>
    <r>
      <rPr>
        <sz val="9"/>
        <rFont val="華康粗圓體"/>
        <family val="3"/>
      </rPr>
      <t>年底</t>
    </r>
    <r>
      <rPr>
        <sz val="9"/>
        <rFont val="Arial Narrow"/>
        <family val="2"/>
      </rPr>
      <t xml:space="preserve"> End of 2005</t>
    </r>
  </si>
  <si>
    <r>
      <rPr>
        <sz val="9"/>
        <rFont val="華康粗圓體"/>
        <family val="3"/>
      </rPr>
      <t>民國</t>
    </r>
    <r>
      <rPr>
        <sz val="9"/>
        <rFont val="Arial Narrow"/>
        <family val="2"/>
      </rPr>
      <t>103</t>
    </r>
    <r>
      <rPr>
        <sz val="9"/>
        <rFont val="華康粗圓體"/>
        <family val="3"/>
      </rPr>
      <t>年底</t>
    </r>
    <r>
      <rPr>
        <sz val="9"/>
        <rFont val="Arial Narrow"/>
        <family val="2"/>
      </rPr>
      <t xml:space="preserve"> End of 2014</t>
    </r>
  </si>
  <si>
    <r>
      <t xml:space="preserve"> </t>
    </r>
    <r>
      <rPr>
        <sz val="9"/>
        <rFont val="華康粗圓體"/>
        <family val="3"/>
      </rPr>
      <t>未滿</t>
    </r>
    <r>
      <rPr>
        <sz val="9"/>
        <rFont val="Arial Narrow"/>
        <family val="2"/>
      </rPr>
      <t xml:space="preserve"> 15 </t>
    </r>
    <r>
      <rPr>
        <sz val="9"/>
        <rFont val="華康粗圓體"/>
        <family val="3"/>
      </rPr>
      <t>歲</t>
    </r>
    <r>
      <rPr>
        <sz val="9"/>
        <rFont val="Arial Narrow"/>
        <family val="2"/>
      </rPr>
      <t xml:space="preserve">  Under 15 Years</t>
    </r>
  </si>
  <si>
    <r>
      <t xml:space="preserve">    15-19</t>
    </r>
    <r>
      <rPr>
        <sz val="9"/>
        <rFont val="華康粗圓體"/>
        <family val="3"/>
      </rPr>
      <t>歲</t>
    </r>
    <r>
      <rPr>
        <sz val="9"/>
        <rFont val="Arial Narrow"/>
        <family val="2"/>
      </rPr>
      <t xml:space="preserve">   15~19 Years</t>
    </r>
  </si>
  <si>
    <r>
      <t xml:space="preserve">    20-24</t>
    </r>
    <r>
      <rPr>
        <sz val="9"/>
        <rFont val="華康粗圓體"/>
        <family val="3"/>
      </rPr>
      <t>歲</t>
    </r>
    <r>
      <rPr>
        <sz val="9"/>
        <rFont val="Arial Narrow"/>
        <family val="2"/>
      </rPr>
      <t xml:space="preserve">   20~24 Years</t>
    </r>
  </si>
  <si>
    <r>
      <t xml:space="preserve">    25-29</t>
    </r>
    <r>
      <rPr>
        <sz val="9"/>
        <rFont val="華康粗圓體"/>
        <family val="3"/>
      </rPr>
      <t>歲</t>
    </r>
    <r>
      <rPr>
        <sz val="9"/>
        <rFont val="Arial Narrow"/>
        <family val="2"/>
      </rPr>
      <t xml:space="preserve">   25~29 Years</t>
    </r>
  </si>
  <si>
    <r>
      <t xml:space="preserve">    30-34</t>
    </r>
    <r>
      <rPr>
        <sz val="9"/>
        <rFont val="華康粗圓體"/>
        <family val="3"/>
      </rPr>
      <t>歲</t>
    </r>
    <r>
      <rPr>
        <sz val="9"/>
        <rFont val="Arial Narrow"/>
        <family val="2"/>
      </rPr>
      <t xml:space="preserve">   30~34 Years</t>
    </r>
  </si>
  <si>
    <r>
      <t xml:space="preserve">    35-39</t>
    </r>
    <r>
      <rPr>
        <sz val="9"/>
        <rFont val="華康粗圓體"/>
        <family val="3"/>
      </rPr>
      <t>歲</t>
    </r>
    <r>
      <rPr>
        <sz val="9"/>
        <rFont val="Arial Narrow"/>
        <family val="2"/>
      </rPr>
      <t xml:space="preserve">   35~39 Years</t>
    </r>
  </si>
  <si>
    <r>
      <t xml:space="preserve">    40-44</t>
    </r>
    <r>
      <rPr>
        <sz val="9"/>
        <rFont val="華康粗圓體"/>
        <family val="3"/>
      </rPr>
      <t>歲</t>
    </r>
    <r>
      <rPr>
        <sz val="9"/>
        <rFont val="Arial Narrow"/>
        <family val="2"/>
      </rPr>
      <t xml:space="preserve">   40~44 Years</t>
    </r>
  </si>
  <si>
    <r>
      <t xml:space="preserve">    45-49</t>
    </r>
    <r>
      <rPr>
        <sz val="9"/>
        <rFont val="華康粗圓體"/>
        <family val="3"/>
      </rPr>
      <t>歲</t>
    </r>
    <r>
      <rPr>
        <sz val="9"/>
        <rFont val="Arial Narrow"/>
        <family val="2"/>
      </rPr>
      <t xml:space="preserve">   45~49 Years</t>
    </r>
  </si>
  <si>
    <r>
      <t xml:space="preserve">    50-54</t>
    </r>
    <r>
      <rPr>
        <sz val="9"/>
        <rFont val="華康粗圓體"/>
        <family val="3"/>
      </rPr>
      <t>歲</t>
    </r>
    <r>
      <rPr>
        <sz val="9"/>
        <rFont val="Arial Narrow"/>
        <family val="2"/>
      </rPr>
      <t xml:space="preserve">   50~54 Years</t>
    </r>
  </si>
  <si>
    <r>
      <t xml:space="preserve">    55-59</t>
    </r>
    <r>
      <rPr>
        <sz val="9"/>
        <rFont val="華康粗圓體"/>
        <family val="3"/>
      </rPr>
      <t>歲</t>
    </r>
    <r>
      <rPr>
        <sz val="9"/>
        <rFont val="Arial Narrow"/>
        <family val="2"/>
      </rPr>
      <t xml:space="preserve">   55~59 Years</t>
    </r>
  </si>
  <si>
    <r>
      <t xml:space="preserve">    60-64</t>
    </r>
    <r>
      <rPr>
        <sz val="9"/>
        <rFont val="華康粗圓體"/>
        <family val="3"/>
      </rPr>
      <t>歲</t>
    </r>
    <r>
      <rPr>
        <sz val="9"/>
        <rFont val="Arial Narrow"/>
        <family val="2"/>
      </rPr>
      <t xml:space="preserve">   60~64 Years</t>
    </r>
  </si>
  <si>
    <r>
      <t xml:space="preserve">    65-69</t>
    </r>
    <r>
      <rPr>
        <sz val="9"/>
        <rFont val="華康粗圓體"/>
        <family val="3"/>
      </rPr>
      <t>歲</t>
    </r>
    <r>
      <rPr>
        <sz val="9"/>
        <rFont val="Arial Narrow"/>
        <family val="2"/>
      </rPr>
      <t xml:space="preserve">   65~69 Years</t>
    </r>
  </si>
  <si>
    <r>
      <t xml:space="preserve">    70-74</t>
    </r>
    <r>
      <rPr>
        <sz val="9"/>
        <rFont val="華康粗圓體"/>
        <family val="3"/>
      </rPr>
      <t>歲</t>
    </r>
    <r>
      <rPr>
        <sz val="9"/>
        <rFont val="Arial Narrow"/>
        <family val="2"/>
      </rPr>
      <t xml:space="preserve">   70~74 Years</t>
    </r>
  </si>
  <si>
    <r>
      <t xml:space="preserve">    75-79</t>
    </r>
    <r>
      <rPr>
        <sz val="9"/>
        <rFont val="華康粗圓體"/>
        <family val="3"/>
      </rPr>
      <t>歲</t>
    </r>
    <r>
      <rPr>
        <sz val="9"/>
        <rFont val="Arial Narrow"/>
        <family val="2"/>
      </rPr>
      <t xml:space="preserve">   75~79 Years</t>
    </r>
  </si>
  <si>
    <r>
      <t xml:space="preserve">    80-84</t>
    </r>
    <r>
      <rPr>
        <sz val="9"/>
        <rFont val="華康粗圓體"/>
        <family val="3"/>
      </rPr>
      <t>歲</t>
    </r>
    <r>
      <rPr>
        <sz val="9"/>
        <rFont val="Arial Narrow"/>
        <family val="2"/>
      </rPr>
      <t xml:space="preserve">   80~84 Years</t>
    </r>
  </si>
  <si>
    <r>
      <t xml:space="preserve">    85-89</t>
    </r>
    <r>
      <rPr>
        <sz val="9"/>
        <rFont val="華康粗圓體"/>
        <family val="3"/>
      </rPr>
      <t>歲</t>
    </r>
    <r>
      <rPr>
        <sz val="9"/>
        <rFont val="Arial Narrow"/>
        <family val="2"/>
      </rPr>
      <t xml:space="preserve">   85~89 Years</t>
    </r>
  </si>
  <si>
    <r>
      <t xml:space="preserve">    90-94</t>
    </r>
    <r>
      <rPr>
        <sz val="9"/>
        <rFont val="華康粗圓體"/>
        <family val="3"/>
      </rPr>
      <t>歲</t>
    </r>
    <r>
      <rPr>
        <sz val="9"/>
        <rFont val="Arial Narrow"/>
        <family val="2"/>
      </rPr>
      <t xml:space="preserve">   90~94 Years</t>
    </r>
  </si>
  <si>
    <r>
      <t xml:space="preserve">    95-99</t>
    </r>
    <r>
      <rPr>
        <sz val="9"/>
        <rFont val="華康粗圓體"/>
        <family val="3"/>
      </rPr>
      <t>歲</t>
    </r>
    <r>
      <rPr>
        <sz val="9"/>
        <rFont val="Arial Narrow"/>
        <family val="2"/>
      </rPr>
      <t xml:space="preserve">   95~99 Years</t>
    </r>
  </si>
  <si>
    <r>
      <t>100</t>
    </r>
    <r>
      <rPr>
        <sz val="9"/>
        <rFont val="華康粗圓體"/>
        <family val="3"/>
      </rPr>
      <t>歲以上</t>
    </r>
    <r>
      <rPr>
        <sz val="9"/>
        <rFont val="Arial Narrow"/>
        <family val="2"/>
      </rPr>
      <t xml:space="preserve">  Over 100 Years</t>
    </r>
  </si>
  <si>
    <r>
      <rPr>
        <sz val="12"/>
        <rFont val="華康粗圓體"/>
        <family val="3"/>
      </rPr>
      <t>表</t>
    </r>
    <r>
      <rPr>
        <sz val="12"/>
        <rFont val="Arial"/>
        <family val="2"/>
      </rPr>
      <t>2-7</t>
    </r>
    <r>
      <rPr>
        <sz val="12"/>
        <rFont val="華康粗圓體"/>
        <family val="3"/>
      </rPr>
      <t>、現住人口之婚姻狀況－按年齡別分</t>
    </r>
  </si>
  <si>
    <t>人口</t>
  </si>
  <si>
    <r>
      <rPr>
        <sz val="9"/>
        <rFont val="華康粗圓體"/>
        <family val="3"/>
      </rPr>
      <t xml:space="preserve">總　　　計
</t>
    </r>
    <r>
      <rPr>
        <sz val="9"/>
        <rFont val="Arial Narrow"/>
        <family val="2"/>
      </rPr>
      <t>Grand Total</t>
    </r>
  </si>
  <si>
    <r>
      <rPr>
        <sz val="9"/>
        <rFont val="華康粗圓體"/>
        <family val="3"/>
      </rPr>
      <t xml:space="preserve">未　　　婚
</t>
    </r>
    <r>
      <rPr>
        <sz val="9"/>
        <rFont val="Arial Narrow"/>
        <family val="2"/>
      </rPr>
      <t>Unmarried</t>
    </r>
  </si>
  <si>
    <r>
      <rPr>
        <sz val="9"/>
        <rFont val="華康粗圓體"/>
        <family val="3"/>
      </rPr>
      <t xml:space="preserve">有　　　偶
</t>
    </r>
    <r>
      <rPr>
        <sz val="9"/>
        <rFont val="Arial Narrow"/>
        <family val="2"/>
      </rPr>
      <t>Currently Married</t>
    </r>
  </si>
  <si>
    <r>
      <rPr>
        <sz val="9"/>
        <rFont val="華康粗圓體"/>
        <family val="3"/>
      </rPr>
      <t xml:space="preserve">離　　　婚
</t>
    </r>
    <r>
      <rPr>
        <sz val="9"/>
        <rFont val="Arial Narrow"/>
        <family val="2"/>
      </rPr>
      <t>Divorced</t>
    </r>
  </si>
  <si>
    <r>
      <rPr>
        <sz val="9"/>
        <rFont val="華康粗圓體"/>
        <family val="3"/>
      </rPr>
      <t xml:space="preserve">喪　　　偶
</t>
    </r>
    <r>
      <rPr>
        <sz val="9"/>
        <rFont val="Arial Narrow"/>
        <family val="2"/>
      </rPr>
      <t>Widowed</t>
    </r>
  </si>
  <si>
    <r>
      <rPr>
        <sz val="9"/>
        <rFont val="華康粗圓體"/>
        <family val="3"/>
      </rPr>
      <t>民國</t>
    </r>
    <r>
      <rPr>
        <sz val="9"/>
        <rFont val="Arial Narrow"/>
        <family val="2"/>
      </rPr>
      <t>103</t>
    </r>
    <r>
      <rPr>
        <sz val="9"/>
        <rFont val="華康粗圓體"/>
        <family val="3"/>
      </rPr>
      <t>年底</t>
    </r>
    <r>
      <rPr>
        <sz val="9"/>
        <rFont val="Arial Narrow"/>
        <family val="2"/>
      </rPr>
      <t xml:space="preserve"> End of 2014</t>
    </r>
  </si>
  <si>
    <r>
      <rPr>
        <sz val="12"/>
        <rFont val="華康粗圓體"/>
        <family val="3"/>
      </rPr>
      <t>表</t>
    </r>
    <r>
      <rPr>
        <sz val="12"/>
        <rFont val="Arial"/>
        <family val="2"/>
      </rPr>
      <t>2-8</t>
    </r>
    <r>
      <rPr>
        <sz val="12"/>
        <rFont val="華康粗圓體"/>
        <family val="3"/>
      </rPr>
      <t>、現住人口之婚姻狀況－按區別分</t>
    </r>
  </si>
  <si>
    <r>
      <rPr>
        <sz val="9"/>
        <rFont val="華康粗圓體"/>
        <family val="3"/>
      </rPr>
      <t xml:space="preserve">年底及區別
</t>
    </r>
    <r>
      <rPr>
        <sz val="9"/>
        <rFont val="Arial Narrow"/>
        <family val="2"/>
      </rPr>
      <t>End of Year &amp; District</t>
    </r>
  </si>
  <si>
    <r>
      <rPr>
        <sz val="9"/>
        <rFont val="華康粗圓體"/>
        <family val="3"/>
      </rPr>
      <t>戶　數</t>
    </r>
    <r>
      <rPr>
        <sz val="9"/>
        <rFont val="Arial Narrow"/>
        <family val="2"/>
      </rPr>
      <t xml:space="preserve"> (</t>
    </r>
    <r>
      <rPr>
        <sz val="9"/>
        <rFont val="華康粗圓體"/>
        <family val="3"/>
      </rPr>
      <t>戶</t>
    </r>
    <r>
      <rPr>
        <sz val="9"/>
        <rFont val="Arial Narrow"/>
        <family val="2"/>
      </rPr>
      <t>)</t>
    </r>
    <r>
      <rPr>
        <sz val="9"/>
        <rFont val="華康粗圓體"/>
        <family val="3"/>
      </rPr>
      <t>　</t>
    </r>
    <r>
      <rPr>
        <sz val="9"/>
        <rFont val="Arial Narrow"/>
        <family val="2"/>
      </rPr>
      <t>No. of Households (Households)</t>
    </r>
  </si>
  <si>
    <r>
      <rPr>
        <sz val="9"/>
        <rFont val="華康粗圓體"/>
        <family val="3"/>
      </rPr>
      <t>人</t>
    </r>
    <r>
      <rPr>
        <sz val="9"/>
        <rFont val="Arial Narrow"/>
        <family val="2"/>
      </rPr>
      <t xml:space="preserve"> </t>
    </r>
    <r>
      <rPr>
        <sz val="9"/>
        <rFont val="華康粗圓體"/>
        <family val="3"/>
      </rPr>
      <t>口</t>
    </r>
    <r>
      <rPr>
        <sz val="9"/>
        <rFont val="Arial Narrow"/>
        <family val="2"/>
      </rPr>
      <t xml:space="preserve"> </t>
    </r>
    <r>
      <rPr>
        <sz val="9"/>
        <rFont val="華康粗圓體"/>
        <family val="3"/>
      </rPr>
      <t>數</t>
    </r>
    <r>
      <rPr>
        <sz val="9"/>
        <rFont val="Arial Narrow"/>
        <family val="2"/>
      </rPr>
      <t xml:space="preserve"> (</t>
    </r>
    <r>
      <rPr>
        <sz val="9"/>
        <rFont val="華康粗圓體"/>
        <family val="3"/>
      </rPr>
      <t>人</t>
    </r>
    <r>
      <rPr>
        <sz val="9"/>
        <rFont val="Arial Narrow"/>
        <family val="2"/>
      </rPr>
      <t>)</t>
    </r>
  </si>
  <si>
    <r>
      <rPr>
        <sz val="9"/>
        <rFont val="華康粗圓體"/>
        <family val="3"/>
      </rPr>
      <t>合　　計</t>
    </r>
  </si>
  <si>
    <r>
      <rPr>
        <sz val="9"/>
        <rFont val="華康粗圓體"/>
        <family val="3"/>
      </rPr>
      <t>平地原住民</t>
    </r>
  </si>
  <si>
    <r>
      <rPr>
        <sz val="9"/>
        <rFont val="華康粗圓體"/>
        <family val="3"/>
      </rPr>
      <t>山地原住民</t>
    </r>
  </si>
  <si>
    <r>
      <rPr>
        <sz val="9"/>
        <rFont val="華康粗圓體"/>
        <family val="3"/>
      </rPr>
      <t>合</t>
    </r>
  </si>
  <si>
    <r>
      <rPr>
        <sz val="9"/>
        <rFont val="華康粗圓體"/>
        <family val="3"/>
      </rPr>
      <t>平</t>
    </r>
    <r>
      <rPr>
        <sz val="9"/>
        <rFont val="Arial Narrow"/>
        <family val="2"/>
      </rPr>
      <t xml:space="preserve"> </t>
    </r>
    <r>
      <rPr>
        <sz val="9"/>
        <rFont val="華康粗圓體"/>
        <family val="3"/>
      </rPr>
      <t>地</t>
    </r>
    <r>
      <rPr>
        <sz val="9"/>
        <rFont val="Arial Narrow"/>
        <family val="2"/>
      </rPr>
      <t xml:space="preserve"> </t>
    </r>
    <r>
      <rPr>
        <sz val="9"/>
        <rFont val="華康粗圓體"/>
        <family val="3"/>
      </rPr>
      <t>原</t>
    </r>
    <r>
      <rPr>
        <sz val="9"/>
        <rFont val="Arial Narrow"/>
        <family val="2"/>
      </rPr>
      <t xml:space="preserve"> </t>
    </r>
    <r>
      <rPr>
        <sz val="9"/>
        <rFont val="華康粗圓體"/>
        <family val="3"/>
      </rPr>
      <t>住</t>
    </r>
    <r>
      <rPr>
        <sz val="9"/>
        <rFont val="Arial Narrow"/>
        <family val="2"/>
      </rPr>
      <t xml:space="preserve"> </t>
    </r>
    <r>
      <rPr>
        <sz val="9"/>
        <rFont val="華康粗圓體"/>
        <family val="3"/>
      </rPr>
      <t>民　</t>
    </r>
    <r>
      <rPr>
        <sz val="9"/>
        <rFont val="Arial Narrow"/>
        <family val="2"/>
      </rPr>
      <t>Indigene of Plain-land</t>
    </r>
  </si>
  <si>
    <r>
      <rPr>
        <sz val="9"/>
        <rFont val="華康粗圓體"/>
        <family val="3"/>
      </rPr>
      <t>山</t>
    </r>
    <r>
      <rPr>
        <sz val="9"/>
        <rFont val="Arial Narrow"/>
        <family val="2"/>
      </rPr>
      <t xml:space="preserve"> </t>
    </r>
    <r>
      <rPr>
        <sz val="9"/>
        <rFont val="華康粗圓體"/>
        <family val="3"/>
      </rPr>
      <t>地</t>
    </r>
    <r>
      <rPr>
        <sz val="9"/>
        <rFont val="Arial Narrow"/>
        <family val="2"/>
      </rPr>
      <t xml:space="preserve"> </t>
    </r>
    <r>
      <rPr>
        <sz val="9"/>
        <rFont val="華康粗圓體"/>
        <family val="3"/>
      </rPr>
      <t>原</t>
    </r>
    <r>
      <rPr>
        <sz val="9"/>
        <rFont val="Arial Narrow"/>
        <family val="2"/>
      </rPr>
      <t xml:space="preserve"> </t>
    </r>
    <r>
      <rPr>
        <sz val="9"/>
        <rFont val="華康粗圓體"/>
        <family val="3"/>
      </rPr>
      <t>住</t>
    </r>
    <r>
      <rPr>
        <sz val="9"/>
        <rFont val="Arial Narrow"/>
        <family val="2"/>
      </rPr>
      <t xml:space="preserve"> </t>
    </r>
    <r>
      <rPr>
        <sz val="9"/>
        <rFont val="華康粗圓體"/>
        <family val="3"/>
      </rPr>
      <t>民　</t>
    </r>
    <r>
      <rPr>
        <sz val="9"/>
        <rFont val="Arial Narrow"/>
        <family val="2"/>
      </rPr>
      <t>Indigene of Mountain</t>
    </r>
  </si>
  <si>
    <r>
      <rPr>
        <sz val="9"/>
        <rFont val="華康粗圓體"/>
        <family val="3"/>
      </rPr>
      <t>民國</t>
    </r>
    <r>
      <rPr>
        <sz val="9"/>
        <rFont val="Arial Narrow"/>
        <family val="2"/>
      </rPr>
      <t>103</t>
    </r>
    <r>
      <rPr>
        <sz val="9"/>
        <rFont val="華康粗圓體"/>
        <family val="3"/>
      </rPr>
      <t>年底</t>
    </r>
    <r>
      <rPr>
        <sz val="9"/>
        <rFont val="Arial Narrow"/>
        <family val="2"/>
      </rPr>
      <t xml:space="preserve"> End of 2014</t>
    </r>
  </si>
  <si>
    <r>
      <rPr>
        <sz val="12"/>
        <rFont val="華康粗圓體"/>
        <family val="3"/>
      </rPr>
      <t>表</t>
    </r>
    <r>
      <rPr>
        <sz val="12"/>
        <rFont val="Arial"/>
        <family val="2"/>
      </rPr>
      <t>2-9</t>
    </r>
    <r>
      <rPr>
        <sz val="12"/>
        <rFont val="華康粗圓體"/>
        <family val="3"/>
      </rPr>
      <t>、現住原住民戶口數</t>
    </r>
  </si>
  <si>
    <r>
      <rPr>
        <sz val="9"/>
        <rFont val="華康中黑體"/>
        <family val="3"/>
      </rPr>
      <t>單位：人</t>
    </r>
  </si>
  <si>
    <r>
      <rPr>
        <sz val="9"/>
        <rFont val="華康粗圓體"/>
        <family val="3"/>
      </rPr>
      <t>年底別</t>
    </r>
  </si>
  <si>
    <r>
      <rPr>
        <sz val="9"/>
        <rFont val="華康粗圓體"/>
        <family val="3"/>
      </rPr>
      <t>性別</t>
    </r>
  </si>
  <si>
    <r>
      <t>0-4</t>
    </r>
    <r>
      <rPr>
        <sz val="9"/>
        <rFont val="華康粗圓體"/>
        <family val="3"/>
      </rPr>
      <t>歲</t>
    </r>
  </si>
  <si>
    <r>
      <t>5-9</t>
    </r>
    <r>
      <rPr>
        <sz val="9"/>
        <rFont val="華康粗圓體"/>
        <family val="3"/>
      </rPr>
      <t>歲</t>
    </r>
  </si>
  <si>
    <r>
      <t>10-14</t>
    </r>
    <r>
      <rPr>
        <sz val="9"/>
        <rFont val="華康粗圓體"/>
        <family val="3"/>
      </rPr>
      <t>歲</t>
    </r>
  </si>
  <si>
    <r>
      <t>15-19</t>
    </r>
    <r>
      <rPr>
        <sz val="9"/>
        <rFont val="華康粗圓體"/>
        <family val="3"/>
      </rPr>
      <t>歲</t>
    </r>
  </si>
  <si>
    <r>
      <t>20-24</t>
    </r>
    <r>
      <rPr>
        <sz val="9"/>
        <rFont val="華康粗圓體"/>
        <family val="3"/>
      </rPr>
      <t>歲</t>
    </r>
  </si>
  <si>
    <r>
      <t>25-29</t>
    </r>
    <r>
      <rPr>
        <sz val="9"/>
        <rFont val="華康粗圓體"/>
        <family val="3"/>
      </rPr>
      <t>歲</t>
    </r>
  </si>
  <si>
    <r>
      <t>30-34</t>
    </r>
    <r>
      <rPr>
        <sz val="9"/>
        <rFont val="華康粗圓體"/>
        <family val="3"/>
      </rPr>
      <t>歲</t>
    </r>
  </si>
  <si>
    <r>
      <t>35-39</t>
    </r>
    <r>
      <rPr>
        <sz val="9"/>
        <rFont val="華康粗圓體"/>
        <family val="3"/>
      </rPr>
      <t>歲</t>
    </r>
  </si>
  <si>
    <r>
      <t>40-44</t>
    </r>
    <r>
      <rPr>
        <sz val="9"/>
        <rFont val="華康粗圓體"/>
        <family val="3"/>
      </rPr>
      <t>歲</t>
    </r>
  </si>
  <si>
    <r>
      <t>45-49</t>
    </r>
    <r>
      <rPr>
        <sz val="9"/>
        <rFont val="華康粗圓體"/>
        <family val="3"/>
      </rPr>
      <t>歲</t>
    </r>
  </si>
  <si>
    <r>
      <t>50-54</t>
    </r>
    <r>
      <rPr>
        <sz val="9"/>
        <rFont val="華康粗圓體"/>
        <family val="3"/>
      </rPr>
      <t>歲</t>
    </r>
  </si>
  <si>
    <r>
      <t>55-59</t>
    </r>
    <r>
      <rPr>
        <sz val="9"/>
        <rFont val="華康粗圓體"/>
        <family val="3"/>
      </rPr>
      <t>歲</t>
    </r>
  </si>
  <si>
    <r>
      <t>60-64</t>
    </r>
    <r>
      <rPr>
        <sz val="9"/>
        <rFont val="華康粗圓體"/>
        <family val="3"/>
      </rPr>
      <t>歲</t>
    </r>
  </si>
  <si>
    <r>
      <t>65-69</t>
    </r>
    <r>
      <rPr>
        <sz val="9"/>
        <rFont val="華康粗圓體"/>
        <family val="3"/>
      </rPr>
      <t>歲</t>
    </r>
  </si>
  <si>
    <r>
      <t>70-74</t>
    </r>
    <r>
      <rPr>
        <sz val="9"/>
        <rFont val="華康粗圓體"/>
        <family val="3"/>
      </rPr>
      <t>歲</t>
    </r>
  </si>
  <si>
    <r>
      <t>75-79</t>
    </r>
    <r>
      <rPr>
        <sz val="9"/>
        <rFont val="華康粗圓體"/>
        <family val="3"/>
      </rPr>
      <t>歲</t>
    </r>
  </si>
  <si>
    <r>
      <t>80-84</t>
    </r>
    <r>
      <rPr>
        <sz val="9"/>
        <rFont val="華康粗圓體"/>
        <family val="3"/>
      </rPr>
      <t>歲</t>
    </r>
  </si>
  <si>
    <r>
      <t>85-89</t>
    </r>
    <r>
      <rPr>
        <sz val="9"/>
        <rFont val="華康粗圓體"/>
        <family val="3"/>
      </rPr>
      <t>歲</t>
    </r>
  </si>
  <si>
    <r>
      <t>90</t>
    </r>
    <r>
      <rPr>
        <sz val="9"/>
        <rFont val="華康粗圓體"/>
        <family val="3"/>
      </rPr>
      <t>歲以上</t>
    </r>
  </si>
  <si>
    <r>
      <rPr>
        <sz val="9"/>
        <rFont val="華康粗圓體"/>
        <family val="3"/>
      </rPr>
      <t>民國</t>
    </r>
    <r>
      <rPr>
        <sz val="9"/>
        <rFont val="Arial Narrow"/>
        <family val="2"/>
      </rPr>
      <t>94</t>
    </r>
    <r>
      <rPr>
        <sz val="9"/>
        <rFont val="華康粗圓體"/>
        <family val="3"/>
      </rPr>
      <t xml:space="preserve">年底
</t>
    </r>
    <r>
      <rPr>
        <sz val="9"/>
        <rFont val="Arial Narrow"/>
        <family val="2"/>
      </rPr>
      <t>End of 2005</t>
    </r>
  </si>
  <si>
    <r>
      <rPr>
        <sz val="9"/>
        <color indexed="8"/>
        <rFont val="華康粗圓體"/>
        <family val="3"/>
      </rPr>
      <t xml:space="preserve">計
</t>
    </r>
    <r>
      <rPr>
        <sz val="9"/>
        <color indexed="8"/>
        <rFont val="Arial Narrow"/>
        <family val="2"/>
      </rPr>
      <t>Total</t>
    </r>
  </si>
  <si>
    <r>
      <rPr>
        <sz val="9"/>
        <color indexed="8"/>
        <rFont val="華康粗圓體"/>
        <family val="3"/>
      </rPr>
      <t xml:space="preserve">男
</t>
    </r>
    <r>
      <rPr>
        <sz val="9"/>
        <color indexed="8"/>
        <rFont val="Arial Narrow"/>
        <family val="2"/>
      </rPr>
      <t>Male</t>
    </r>
  </si>
  <si>
    <r>
      <rPr>
        <sz val="9"/>
        <color indexed="8"/>
        <rFont val="華康粗圓體"/>
        <family val="3"/>
      </rPr>
      <t xml:space="preserve">女
</t>
    </r>
    <r>
      <rPr>
        <sz val="9"/>
        <color indexed="8"/>
        <rFont val="Arial Narrow"/>
        <family val="2"/>
      </rPr>
      <t>Female</t>
    </r>
  </si>
  <si>
    <r>
      <rPr>
        <sz val="9"/>
        <rFont val="華康粗圓體"/>
        <family val="3"/>
      </rPr>
      <t xml:space="preserve">原住民身分別
</t>
    </r>
    <r>
      <rPr>
        <sz val="9"/>
        <rFont val="Arial Narrow"/>
        <family val="2"/>
      </rPr>
      <t>(</t>
    </r>
    <r>
      <rPr>
        <sz val="9"/>
        <rFont val="華康粗圓體"/>
        <family val="3"/>
      </rPr>
      <t>平地或山地</t>
    </r>
    <r>
      <rPr>
        <sz val="9"/>
        <rFont val="Arial Narrow"/>
        <family val="2"/>
      </rPr>
      <t>)</t>
    </r>
  </si>
  <si>
    <r>
      <rPr>
        <sz val="9"/>
        <rFont val="華康粗圓體"/>
        <family val="3"/>
      </rPr>
      <t>民國</t>
    </r>
    <r>
      <rPr>
        <sz val="9"/>
        <rFont val="Arial Narrow"/>
        <family val="2"/>
      </rPr>
      <t xml:space="preserve"> 97 </t>
    </r>
    <r>
      <rPr>
        <sz val="9"/>
        <rFont val="華康粗圓體"/>
        <family val="3"/>
      </rPr>
      <t xml:space="preserve">年底
</t>
    </r>
    <r>
      <rPr>
        <sz val="9"/>
        <rFont val="Arial Narrow"/>
        <family val="2"/>
      </rPr>
      <t>End of 2008</t>
    </r>
  </si>
  <si>
    <r>
      <rPr>
        <sz val="9"/>
        <color indexed="8"/>
        <rFont val="華康粗圓體"/>
        <family val="3"/>
      </rPr>
      <t xml:space="preserve">男
</t>
    </r>
    <r>
      <rPr>
        <sz val="9"/>
        <color indexed="8"/>
        <rFont val="Arial Narrow"/>
        <family val="2"/>
      </rPr>
      <t>Male</t>
    </r>
  </si>
  <si>
    <r>
      <rPr>
        <sz val="8"/>
        <color indexed="8"/>
        <rFont val="華康粗圓體"/>
        <family val="3"/>
      </rPr>
      <t>計</t>
    </r>
    <r>
      <rPr>
        <sz val="8"/>
        <color indexed="8"/>
        <rFont val="Arial Narrow"/>
        <family val="2"/>
      </rPr>
      <t xml:space="preserve">  Total</t>
    </r>
  </si>
  <si>
    <r>
      <rPr>
        <sz val="8"/>
        <color indexed="8"/>
        <rFont val="華康粗圓體"/>
        <family val="3"/>
      </rPr>
      <t>平地原住民</t>
    </r>
    <r>
      <rPr>
        <sz val="8"/>
        <color indexed="8"/>
        <rFont val="Arial Narrow"/>
        <family val="2"/>
      </rPr>
      <t xml:space="preserve"> Plain-land</t>
    </r>
  </si>
  <si>
    <r>
      <rPr>
        <sz val="8"/>
        <color indexed="8"/>
        <rFont val="華康粗圓體"/>
        <family val="3"/>
      </rPr>
      <t>山地原住民</t>
    </r>
    <r>
      <rPr>
        <sz val="8"/>
        <color indexed="8"/>
        <rFont val="Arial Narrow"/>
        <family val="2"/>
      </rPr>
      <t xml:space="preserve"> Mou</t>
    </r>
    <r>
      <rPr>
        <sz val="8"/>
        <rFont val="Arial Narrow"/>
        <family val="2"/>
      </rPr>
      <t>ntain</t>
    </r>
  </si>
  <si>
    <r>
      <rPr>
        <sz val="9"/>
        <color indexed="8"/>
        <rFont val="華康粗圓體"/>
        <family val="3"/>
      </rPr>
      <t xml:space="preserve">女
</t>
    </r>
    <r>
      <rPr>
        <sz val="9"/>
        <color indexed="8"/>
        <rFont val="Arial Narrow"/>
        <family val="2"/>
      </rPr>
      <t>Female</t>
    </r>
  </si>
  <si>
    <r>
      <rPr>
        <sz val="12"/>
        <rFont val="華康粗圓體"/>
        <family val="3"/>
      </rPr>
      <t>表</t>
    </r>
    <r>
      <rPr>
        <sz val="12"/>
        <rFont val="Arial"/>
        <family val="2"/>
      </rPr>
      <t>2-10</t>
    </r>
    <r>
      <rPr>
        <sz val="12"/>
        <rFont val="華康粗圓體"/>
        <family val="3"/>
      </rPr>
      <t>、現住原住民年齡分配</t>
    </r>
  </si>
  <si>
    <t>資料來源：本府民政局。</t>
  </si>
  <si>
    <t>Source : Department of Civil Affairs, Taoyuan City Gov.</t>
  </si>
  <si>
    <t>Note : Indigene in this table have been classified according to plain-land or mountain since 2008.</t>
  </si>
  <si>
    <r>
      <rPr>
        <sz val="9"/>
        <rFont val="華康中黑體"/>
        <family val="3"/>
      </rPr>
      <t>資料來源：本府民政局。</t>
    </r>
  </si>
  <si>
    <r>
      <rPr>
        <sz val="9"/>
        <rFont val="華康中黑體"/>
        <family val="3"/>
      </rPr>
      <t>說明：本表自</t>
    </r>
    <r>
      <rPr>
        <sz val="9"/>
        <rFont val="Arial Narrow"/>
        <family val="2"/>
      </rPr>
      <t>97</t>
    </r>
    <r>
      <rPr>
        <sz val="9"/>
        <rFont val="華康中黑體"/>
        <family val="3"/>
      </rPr>
      <t>年起分有平地原住民及山地原住民。</t>
    </r>
  </si>
  <si>
    <t>總計</t>
  </si>
  <si>
    <r>
      <rPr>
        <sz val="9"/>
        <rFont val="華康粗圓體"/>
        <family val="3"/>
      </rPr>
      <t>年底及區別</t>
    </r>
  </si>
  <si>
    <r>
      <rPr>
        <sz val="9"/>
        <rFont val="華康粗圓體"/>
        <family val="3"/>
      </rPr>
      <t>民國</t>
    </r>
    <r>
      <rPr>
        <sz val="9"/>
        <rFont val="Arial Narrow"/>
        <family val="2"/>
      </rPr>
      <t xml:space="preserve"> 102 </t>
    </r>
    <r>
      <rPr>
        <sz val="9"/>
        <rFont val="華康粗圓體"/>
        <family val="3"/>
      </rPr>
      <t xml:space="preserve">年底
</t>
    </r>
    <r>
      <rPr>
        <sz val="9"/>
        <rFont val="Arial Narrow"/>
        <family val="2"/>
      </rPr>
      <t>End of 2013</t>
    </r>
  </si>
  <si>
    <r>
      <rPr>
        <sz val="12"/>
        <rFont val="華康粗圓體"/>
        <family val="3"/>
      </rPr>
      <t>表</t>
    </r>
    <r>
      <rPr>
        <sz val="12"/>
        <rFont val="Arial"/>
        <family val="2"/>
      </rPr>
      <t>2-10</t>
    </r>
    <r>
      <rPr>
        <sz val="12"/>
        <rFont val="華康粗圓體"/>
        <family val="3"/>
      </rPr>
      <t>、現住原住民年齡分配（續</t>
    </r>
    <r>
      <rPr>
        <sz val="12"/>
        <rFont val="Arial"/>
        <family val="2"/>
      </rPr>
      <t xml:space="preserve"> 1</t>
    </r>
    <r>
      <rPr>
        <sz val="12"/>
        <rFont val="華康粗圓體"/>
        <family val="3"/>
      </rPr>
      <t>）</t>
    </r>
  </si>
  <si>
    <r>
      <rPr>
        <sz val="9"/>
        <rFont val="華康粗圓體"/>
        <family val="3"/>
      </rPr>
      <t xml:space="preserve">原住民身分別
</t>
    </r>
    <r>
      <rPr>
        <sz val="9"/>
        <rFont val="Arial Narrow"/>
        <family val="2"/>
      </rPr>
      <t>(</t>
    </r>
    <r>
      <rPr>
        <sz val="9"/>
        <rFont val="華康粗圓體"/>
        <family val="3"/>
      </rPr>
      <t>平地或山地</t>
    </r>
    <r>
      <rPr>
        <sz val="9"/>
        <rFont val="Arial Narrow"/>
        <family val="2"/>
      </rPr>
      <t>)</t>
    </r>
  </si>
  <si>
    <r>
      <rPr>
        <sz val="9"/>
        <rFont val="華康粗圓體"/>
        <family val="3"/>
      </rPr>
      <t>民國</t>
    </r>
    <r>
      <rPr>
        <sz val="9"/>
        <rFont val="Arial Narrow"/>
        <family val="2"/>
      </rPr>
      <t>103</t>
    </r>
    <r>
      <rPr>
        <sz val="9"/>
        <rFont val="華康粗圓體"/>
        <family val="3"/>
      </rPr>
      <t xml:space="preserve">年底
</t>
    </r>
    <r>
      <rPr>
        <sz val="9"/>
        <rFont val="Arial Narrow"/>
        <family val="2"/>
      </rPr>
      <t>End of 2014</t>
    </r>
  </si>
  <si>
    <r>
      <rPr>
        <sz val="8"/>
        <rFont val="華康粗圓體"/>
        <family val="3"/>
      </rPr>
      <t>計</t>
    </r>
    <r>
      <rPr>
        <sz val="8"/>
        <rFont val="Arial Narrow"/>
        <family val="2"/>
      </rPr>
      <t xml:space="preserve">  Total</t>
    </r>
  </si>
  <si>
    <r>
      <rPr>
        <sz val="8"/>
        <rFont val="華康粗圓體"/>
        <family val="3"/>
      </rPr>
      <t>平地原住民</t>
    </r>
    <r>
      <rPr>
        <sz val="8"/>
        <rFont val="Arial Narrow"/>
        <family val="2"/>
      </rPr>
      <t xml:space="preserve"> Plain-land</t>
    </r>
  </si>
  <si>
    <r>
      <rPr>
        <sz val="8"/>
        <rFont val="華康粗圓體"/>
        <family val="3"/>
      </rPr>
      <t>山地原住民</t>
    </r>
    <r>
      <rPr>
        <sz val="8"/>
        <rFont val="Arial Narrow"/>
        <family val="2"/>
      </rPr>
      <t xml:space="preserve"> Mountain</t>
    </r>
  </si>
  <si>
    <r>
      <rPr>
        <sz val="12"/>
        <rFont val="華康粗圓體"/>
        <family val="3"/>
      </rPr>
      <t>表</t>
    </r>
    <r>
      <rPr>
        <sz val="12"/>
        <rFont val="Arial"/>
        <family val="2"/>
      </rPr>
      <t>2-10</t>
    </r>
    <r>
      <rPr>
        <sz val="12"/>
        <rFont val="華康粗圓體"/>
        <family val="3"/>
      </rPr>
      <t>、現住原住民年齡分配（續</t>
    </r>
    <r>
      <rPr>
        <sz val="12"/>
        <rFont val="Arial"/>
        <family val="2"/>
      </rPr>
      <t xml:space="preserve"> 2</t>
    </r>
    <r>
      <rPr>
        <sz val="12"/>
        <rFont val="華康粗圓體"/>
        <family val="3"/>
      </rPr>
      <t>）</t>
    </r>
  </si>
  <si>
    <r>
      <rPr>
        <sz val="9"/>
        <rFont val="華康粗圓體"/>
        <family val="3"/>
      </rPr>
      <t>年底別及區別</t>
    </r>
  </si>
  <si>
    <r>
      <rPr>
        <sz val="12"/>
        <rFont val="華康粗圓體"/>
        <family val="3"/>
      </rPr>
      <t>表</t>
    </r>
    <r>
      <rPr>
        <sz val="12"/>
        <rFont val="Arial"/>
        <family val="2"/>
      </rPr>
      <t>2-10</t>
    </r>
    <r>
      <rPr>
        <sz val="12"/>
        <rFont val="華康粗圓體"/>
        <family val="3"/>
      </rPr>
      <t>、現住原住民年齡分配（續</t>
    </r>
    <r>
      <rPr>
        <sz val="12"/>
        <rFont val="Arial"/>
        <family val="2"/>
      </rPr>
      <t xml:space="preserve"> 3 </t>
    </r>
    <r>
      <rPr>
        <sz val="12"/>
        <rFont val="華康粗圓體"/>
        <family val="3"/>
      </rPr>
      <t>完）</t>
    </r>
  </si>
  <si>
    <r>
      <rPr>
        <sz val="8.5"/>
        <rFont val="華康粗圓體"/>
        <family val="3"/>
      </rPr>
      <t>民國</t>
    </r>
    <r>
      <rPr>
        <sz val="8.5"/>
        <rFont val="Arial Narrow"/>
        <family val="2"/>
      </rPr>
      <t xml:space="preserve"> 95 </t>
    </r>
    <r>
      <rPr>
        <sz val="8.5"/>
        <rFont val="華康粗圓體"/>
        <family val="3"/>
      </rPr>
      <t xml:space="preserve">年底
</t>
    </r>
    <r>
      <rPr>
        <sz val="8.5"/>
        <rFont val="Arial Narrow"/>
        <family val="2"/>
      </rPr>
      <t>End of 2006</t>
    </r>
  </si>
  <si>
    <r>
      <rPr>
        <sz val="8.5"/>
        <rFont val="華康粗圓體"/>
        <family val="3"/>
      </rPr>
      <t>民國</t>
    </r>
    <r>
      <rPr>
        <sz val="8.5"/>
        <rFont val="Arial Narrow"/>
        <family val="2"/>
      </rPr>
      <t xml:space="preserve"> 96 </t>
    </r>
    <r>
      <rPr>
        <sz val="8.5"/>
        <rFont val="華康粗圓體"/>
        <family val="3"/>
      </rPr>
      <t xml:space="preserve">年底
</t>
    </r>
    <r>
      <rPr>
        <sz val="8.5"/>
        <rFont val="Arial Narrow"/>
        <family val="2"/>
      </rPr>
      <t>End of 2007</t>
    </r>
  </si>
  <si>
    <r>
      <rPr>
        <sz val="8"/>
        <color indexed="8"/>
        <rFont val="華康中黑體"/>
        <family val="3"/>
      </rPr>
      <t>單位：人</t>
    </r>
  </si>
  <si>
    <r>
      <rPr>
        <sz val="12"/>
        <color indexed="8"/>
        <rFont val="華康粗圓體"/>
        <family val="3"/>
      </rPr>
      <t>表</t>
    </r>
    <r>
      <rPr>
        <sz val="12"/>
        <color indexed="8"/>
        <rFont val="Arial"/>
        <family val="2"/>
      </rPr>
      <t>2-11</t>
    </r>
    <r>
      <rPr>
        <sz val="12"/>
        <color indexed="8"/>
        <rFont val="華康粗圓體"/>
        <family val="3"/>
      </rPr>
      <t>、</t>
    </r>
    <r>
      <rPr>
        <sz val="12"/>
        <color indexed="8"/>
        <rFont val="Arial"/>
        <family val="2"/>
      </rPr>
      <t>15</t>
    </r>
    <r>
      <rPr>
        <sz val="12"/>
        <color indexed="8"/>
        <rFont val="華康粗圓體"/>
        <family val="3"/>
      </rPr>
      <t>歲以上現住原住民教育程度</t>
    </r>
  </si>
  <si>
    <r>
      <rPr>
        <sz val="8.5"/>
        <rFont val="華康粗圓體"/>
        <family val="3"/>
      </rPr>
      <t>識字者</t>
    </r>
  </si>
  <si>
    <r>
      <rPr>
        <sz val="8.5"/>
        <rFont val="華康粗圓體"/>
        <family val="3"/>
      </rPr>
      <t xml:space="preserve">原住民身分別
</t>
    </r>
    <r>
      <rPr>
        <sz val="8.5"/>
        <rFont val="Arial Narrow"/>
        <family val="2"/>
      </rPr>
      <t>(</t>
    </r>
    <r>
      <rPr>
        <sz val="8.5"/>
        <rFont val="華康粗圓體"/>
        <family val="3"/>
      </rPr>
      <t>平地或山地</t>
    </r>
    <r>
      <rPr>
        <sz val="8.5"/>
        <rFont val="Arial Narrow"/>
        <family val="2"/>
      </rPr>
      <t>)</t>
    </r>
  </si>
  <si>
    <r>
      <rPr>
        <sz val="8.5"/>
        <rFont val="華康粗圓體"/>
        <family val="3"/>
      </rPr>
      <t>性別</t>
    </r>
  </si>
  <si>
    <r>
      <rPr>
        <sz val="8.5"/>
        <rFont val="華康粗圓體"/>
        <family val="3"/>
      </rPr>
      <t>畢業</t>
    </r>
  </si>
  <si>
    <r>
      <rPr>
        <sz val="8.5"/>
        <rFont val="華康粗圓體"/>
        <family val="3"/>
      </rPr>
      <t>肄業</t>
    </r>
  </si>
  <si>
    <r>
      <rPr>
        <sz val="8.5"/>
        <rFont val="華康粗圓體"/>
        <family val="3"/>
      </rPr>
      <t>平地原住民</t>
    </r>
    <r>
      <rPr>
        <sz val="8.5"/>
        <rFont val="Arial Narrow"/>
        <family val="2"/>
      </rPr>
      <t xml:space="preserve"> Plain-land</t>
    </r>
  </si>
  <si>
    <r>
      <rPr>
        <sz val="8.5"/>
        <rFont val="華康粗圓體"/>
        <family val="3"/>
      </rPr>
      <t>山地原住民</t>
    </r>
    <r>
      <rPr>
        <sz val="8.5"/>
        <rFont val="Arial Narrow"/>
        <family val="2"/>
      </rPr>
      <t xml:space="preserve"> Mountain</t>
    </r>
  </si>
  <si>
    <r>
      <rPr>
        <sz val="8.5"/>
        <rFont val="華康粗圓體"/>
        <family val="3"/>
      </rPr>
      <t xml:space="preserve">男
</t>
    </r>
    <r>
      <rPr>
        <sz val="8.5"/>
        <rFont val="Arial Narrow"/>
        <family val="2"/>
      </rPr>
      <t>Male</t>
    </r>
  </si>
  <si>
    <r>
      <rPr>
        <sz val="8.5"/>
        <rFont val="華康粗圓體"/>
        <family val="3"/>
      </rPr>
      <t>計</t>
    </r>
    <r>
      <rPr>
        <sz val="8.5"/>
        <rFont val="Arial Narrow"/>
        <family val="2"/>
      </rPr>
      <t xml:space="preserve">  Total</t>
    </r>
  </si>
  <si>
    <r>
      <rPr>
        <sz val="8.5"/>
        <rFont val="華康粗圓體"/>
        <family val="3"/>
      </rPr>
      <t xml:space="preserve">女
</t>
    </r>
    <r>
      <rPr>
        <sz val="8.5"/>
        <rFont val="Arial Narrow"/>
        <family val="2"/>
      </rPr>
      <t>Female</t>
    </r>
  </si>
  <si>
    <r>
      <rPr>
        <sz val="9"/>
        <color indexed="8"/>
        <rFont val="華康中黑體"/>
        <family val="3"/>
      </rPr>
      <t>單位：人</t>
    </r>
  </si>
  <si>
    <r>
      <rPr>
        <sz val="9"/>
        <rFont val="華康粗圓體"/>
        <family val="3"/>
      </rPr>
      <t>識字者</t>
    </r>
  </si>
  <si>
    <r>
      <rPr>
        <sz val="9"/>
        <rFont val="華康粗圓體"/>
        <family val="3"/>
      </rPr>
      <t>年底別</t>
    </r>
  </si>
  <si>
    <r>
      <rPr>
        <sz val="9"/>
        <rFont val="華康粗圓體"/>
        <family val="3"/>
      </rPr>
      <t xml:space="preserve">研究所
</t>
    </r>
    <r>
      <rPr>
        <sz val="9"/>
        <rFont val="Arial Narrow"/>
        <family val="2"/>
      </rPr>
      <t>Graduate School</t>
    </r>
  </si>
  <si>
    <r>
      <rPr>
        <sz val="9"/>
        <rFont val="華康粗圓體"/>
        <family val="3"/>
      </rPr>
      <t xml:space="preserve">大學
</t>
    </r>
    <r>
      <rPr>
        <sz val="9"/>
        <rFont val="Arial Narrow"/>
        <family val="2"/>
      </rPr>
      <t>University</t>
    </r>
  </si>
  <si>
    <r>
      <rPr>
        <sz val="9"/>
        <rFont val="華康粗圓體"/>
        <family val="3"/>
      </rPr>
      <t xml:space="preserve">二、三專
</t>
    </r>
    <r>
      <rPr>
        <sz val="9"/>
        <rFont val="Arial Narrow"/>
        <family val="2"/>
      </rPr>
      <t>2-Year &amp; 3-Year  College</t>
    </r>
  </si>
  <si>
    <r>
      <rPr>
        <sz val="9"/>
        <rFont val="華康粗圓體"/>
        <family val="3"/>
      </rPr>
      <t>五專</t>
    </r>
  </si>
  <si>
    <r>
      <rPr>
        <sz val="9"/>
        <rFont val="華康粗圓體"/>
        <family val="3"/>
      </rPr>
      <t>畢業</t>
    </r>
  </si>
  <si>
    <r>
      <rPr>
        <sz val="9"/>
        <rFont val="華康粗圓體"/>
        <family val="3"/>
      </rPr>
      <t>肄業</t>
    </r>
  </si>
  <si>
    <r>
      <rPr>
        <sz val="9"/>
        <rFont val="華康粗圓體"/>
        <family val="3"/>
      </rPr>
      <t>後二年肄業</t>
    </r>
  </si>
  <si>
    <r>
      <rPr>
        <sz val="9"/>
        <rFont val="華康粗圓體"/>
        <family val="3"/>
      </rPr>
      <t>民國</t>
    </r>
    <r>
      <rPr>
        <sz val="9"/>
        <rFont val="Arial Narrow"/>
        <family val="2"/>
      </rPr>
      <t xml:space="preserve"> 95 </t>
    </r>
    <r>
      <rPr>
        <sz val="9"/>
        <rFont val="華康粗圓體"/>
        <family val="3"/>
      </rPr>
      <t xml:space="preserve">年底
</t>
    </r>
    <r>
      <rPr>
        <sz val="9"/>
        <rFont val="Arial Narrow"/>
        <family val="2"/>
      </rPr>
      <t>End of 2006</t>
    </r>
  </si>
  <si>
    <r>
      <rPr>
        <sz val="9"/>
        <rFont val="華康粗圓體"/>
        <family val="3"/>
      </rPr>
      <t xml:space="preserve">男
</t>
    </r>
    <r>
      <rPr>
        <sz val="9"/>
        <rFont val="Arial Narrow"/>
        <family val="2"/>
      </rPr>
      <t>Male</t>
    </r>
  </si>
  <si>
    <r>
      <rPr>
        <sz val="9"/>
        <rFont val="華康粗圓體"/>
        <family val="3"/>
      </rPr>
      <t>計</t>
    </r>
    <r>
      <rPr>
        <sz val="9"/>
        <rFont val="Arial Narrow"/>
        <family val="2"/>
      </rPr>
      <t xml:space="preserve">  Total</t>
    </r>
  </si>
  <si>
    <r>
      <rPr>
        <sz val="9"/>
        <rFont val="華康粗圓體"/>
        <family val="3"/>
      </rPr>
      <t>平地原住民</t>
    </r>
    <r>
      <rPr>
        <sz val="9"/>
        <rFont val="Arial Narrow"/>
        <family val="2"/>
      </rPr>
      <t xml:space="preserve"> Plain-land</t>
    </r>
  </si>
  <si>
    <r>
      <rPr>
        <sz val="9"/>
        <rFont val="華康粗圓體"/>
        <family val="3"/>
      </rPr>
      <t>山地原住民</t>
    </r>
    <r>
      <rPr>
        <sz val="9"/>
        <rFont val="Arial Narrow"/>
        <family val="2"/>
      </rPr>
      <t xml:space="preserve"> Mountain</t>
    </r>
  </si>
  <si>
    <r>
      <rPr>
        <sz val="9"/>
        <rFont val="華康粗圓體"/>
        <family val="3"/>
      </rPr>
      <t xml:space="preserve">女
</t>
    </r>
    <r>
      <rPr>
        <sz val="9"/>
        <rFont val="Arial Narrow"/>
        <family val="2"/>
      </rPr>
      <t>Female</t>
    </r>
  </si>
  <si>
    <r>
      <rPr>
        <sz val="9"/>
        <rFont val="華康粗圓體"/>
        <family val="3"/>
      </rPr>
      <t>民國</t>
    </r>
    <r>
      <rPr>
        <sz val="9"/>
        <rFont val="Arial Narrow"/>
        <family val="2"/>
      </rPr>
      <t xml:space="preserve"> 96 </t>
    </r>
    <r>
      <rPr>
        <sz val="9"/>
        <rFont val="華康粗圓體"/>
        <family val="3"/>
      </rPr>
      <t xml:space="preserve">年底
</t>
    </r>
    <r>
      <rPr>
        <sz val="9"/>
        <rFont val="Arial Narrow"/>
        <family val="2"/>
      </rPr>
      <t>End of 2007</t>
    </r>
  </si>
  <si>
    <r>
      <rPr>
        <sz val="9"/>
        <rFont val="華康粗圓體"/>
        <family val="3"/>
      </rPr>
      <t>計</t>
    </r>
    <r>
      <rPr>
        <sz val="9"/>
        <rFont val="Arial Narrow"/>
        <family val="2"/>
      </rPr>
      <t xml:space="preserve">  Total</t>
    </r>
  </si>
  <si>
    <r>
      <rPr>
        <sz val="9"/>
        <rFont val="華康粗圓體"/>
        <family val="3"/>
      </rPr>
      <t xml:space="preserve">博士
</t>
    </r>
    <r>
      <rPr>
        <sz val="9"/>
        <rFont val="Arial Narrow"/>
        <family val="2"/>
      </rPr>
      <t>Doctor</t>
    </r>
  </si>
  <si>
    <r>
      <rPr>
        <sz val="9"/>
        <rFont val="華康粗圓體"/>
        <family val="3"/>
      </rPr>
      <t xml:space="preserve">碩士
</t>
    </r>
    <r>
      <rPr>
        <sz val="9"/>
        <rFont val="Arial Narrow"/>
        <family val="2"/>
      </rPr>
      <t>Master</t>
    </r>
  </si>
  <si>
    <r>
      <rPr>
        <sz val="9"/>
        <rFont val="華康粗圓體"/>
        <family val="3"/>
      </rPr>
      <t>民國</t>
    </r>
    <r>
      <rPr>
        <sz val="9"/>
        <rFont val="Arial Narrow"/>
        <family val="2"/>
      </rPr>
      <t xml:space="preserve"> 98 </t>
    </r>
    <r>
      <rPr>
        <sz val="9"/>
        <rFont val="華康粗圓體"/>
        <family val="3"/>
      </rPr>
      <t xml:space="preserve">年底
</t>
    </r>
    <r>
      <rPr>
        <sz val="9"/>
        <rFont val="Arial Narrow"/>
        <family val="2"/>
      </rPr>
      <t>End of 2009</t>
    </r>
  </si>
  <si>
    <r>
      <rPr>
        <sz val="9"/>
        <color indexed="8"/>
        <rFont val="華康中黑體"/>
        <family val="3"/>
      </rPr>
      <t>資料來源：本府民政局。</t>
    </r>
  </si>
  <si>
    <r>
      <rPr>
        <sz val="9"/>
        <color indexed="8"/>
        <rFont val="華康中黑體"/>
        <family val="3"/>
      </rPr>
      <t>說明：相關公務統計報表自</t>
    </r>
    <r>
      <rPr>
        <sz val="9"/>
        <color indexed="8"/>
        <rFont val="Arial Narrow"/>
        <family val="2"/>
      </rPr>
      <t>96</t>
    </r>
    <r>
      <rPr>
        <sz val="9"/>
        <color indexed="8"/>
        <rFont val="華康中黑體"/>
        <family val="3"/>
      </rPr>
      <t>年起報送。</t>
    </r>
  </si>
  <si>
    <r>
      <rPr>
        <sz val="12"/>
        <color indexed="8"/>
        <rFont val="華康粗圓體"/>
        <family val="3"/>
      </rPr>
      <t>表</t>
    </r>
    <r>
      <rPr>
        <sz val="12"/>
        <color indexed="8"/>
        <rFont val="Arial"/>
        <family val="2"/>
      </rPr>
      <t>2-11</t>
    </r>
    <r>
      <rPr>
        <sz val="12"/>
        <color indexed="8"/>
        <rFont val="華康粗圓體"/>
        <family val="3"/>
      </rPr>
      <t>、</t>
    </r>
    <r>
      <rPr>
        <sz val="12"/>
        <color indexed="8"/>
        <rFont val="Arial"/>
        <family val="2"/>
      </rPr>
      <t>15</t>
    </r>
    <r>
      <rPr>
        <sz val="12"/>
        <color indexed="8"/>
        <rFont val="華康粗圓體"/>
        <family val="3"/>
      </rPr>
      <t>歲以上現住原住民教育程度（續</t>
    </r>
    <r>
      <rPr>
        <sz val="12"/>
        <color indexed="8"/>
        <rFont val="Arial"/>
        <family val="2"/>
      </rPr>
      <t xml:space="preserve"> 1</t>
    </r>
    <r>
      <rPr>
        <sz val="12"/>
        <color indexed="8"/>
        <rFont val="華康粗圓體"/>
        <family val="3"/>
      </rPr>
      <t>）</t>
    </r>
  </si>
  <si>
    <r>
      <rPr>
        <sz val="8.5"/>
        <rFont val="華康粗圓體"/>
        <family val="3"/>
      </rPr>
      <t>不識
字者</t>
    </r>
  </si>
  <si>
    <r>
      <rPr>
        <sz val="8.5"/>
        <rFont val="華康粗圓體"/>
        <family val="3"/>
      </rPr>
      <t xml:space="preserve">高　　　中
</t>
    </r>
    <r>
      <rPr>
        <sz val="8.5"/>
        <rFont val="Arial Narrow"/>
        <family val="2"/>
      </rPr>
      <t>Senior High School</t>
    </r>
  </si>
  <si>
    <r>
      <rPr>
        <sz val="8.5"/>
        <rFont val="華康粗圓體"/>
        <family val="3"/>
      </rPr>
      <t xml:space="preserve">高　　　職
</t>
    </r>
    <r>
      <rPr>
        <sz val="8.5"/>
        <rFont val="Arial Narrow"/>
        <family val="2"/>
      </rPr>
      <t xml:space="preserve"> Vocational High School</t>
    </r>
  </si>
  <si>
    <r>
      <rPr>
        <sz val="8.5"/>
        <rFont val="華康粗圓體"/>
        <family val="3"/>
      </rPr>
      <t>國中</t>
    </r>
    <r>
      <rPr>
        <sz val="8.5"/>
        <rFont val="Arial Narrow"/>
        <family val="2"/>
      </rPr>
      <t>(</t>
    </r>
    <r>
      <rPr>
        <sz val="8.5"/>
        <rFont val="華康粗圓體"/>
        <family val="3"/>
      </rPr>
      <t>初職</t>
    </r>
    <r>
      <rPr>
        <sz val="8.5"/>
        <rFont val="Arial Narrow"/>
        <family val="2"/>
      </rPr>
      <t>)
Junior High School (Junior Vocation School)</t>
    </r>
  </si>
  <si>
    <r>
      <rPr>
        <sz val="8.5"/>
        <rFont val="華康粗圓體"/>
        <family val="3"/>
      </rPr>
      <t xml:space="preserve">小　　　學
</t>
    </r>
    <r>
      <rPr>
        <sz val="8.5"/>
        <rFont val="Arial Narrow"/>
        <family val="2"/>
      </rPr>
      <t>Primary School</t>
    </r>
  </si>
  <si>
    <r>
      <rPr>
        <sz val="8.5"/>
        <rFont val="華康粗圓體"/>
        <family val="3"/>
      </rPr>
      <t>自修</t>
    </r>
  </si>
  <si>
    <r>
      <rPr>
        <sz val="8.5"/>
        <rFont val="華康粗圓體"/>
        <family val="3"/>
      </rPr>
      <t>前三年肄業</t>
    </r>
  </si>
  <si>
    <r>
      <rPr>
        <sz val="8.5"/>
        <rFont val="華康粗圓體"/>
        <family val="3"/>
      </rPr>
      <t>年底別</t>
    </r>
  </si>
  <si>
    <r>
      <rPr>
        <sz val="8.5"/>
        <rFont val="華康粗圓體"/>
        <family val="3"/>
      </rPr>
      <t>民國</t>
    </r>
    <r>
      <rPr>
        <sz val="8.5"/>
        <rFont val="Arial Narrow"/>
        <family val="2"/>
      </rPr>
      <t xml:space="preserve"> 97 </t>
    </r>
    <r>
      <rPr>
        <sz val="8.5"/>
        <rFont val="華康粗圓體"/>
        <family val="3"/>
      </rPr>
      <t xml:space="preserve">年底
</t>
    </r>
    <r>
      <rPr>
        <sz val="8.5"/>
        <rFont val="Arial Narrow"/>
        <family val="2"/>
      </rPr>
      <t>End of 2008</t>
    </r>
  </si>
  <si>
    <r>
      <rPr>
        <sz val="8.5"/>
        <rFont val="華康粗圓體"/>
        <family val="3"/>
      </rPr>
      <t>民國</t>
    </r>
    <r>
      <rPr>
        <sz val="8.5"/>
        <rFont val="Arial Narrow"/>
        <family val="2"/>
      </rPr>
      <t xml:space="preserve"> 98 </t>
    </r>
    <r>
      <rPr>
        <sz val="8.5"/>
        <rFont val="華康粗圓體"/>
        <family val="3"/>
      </rPr>
      <t xml:space="preserve">年底
</t>
    </r>
    <r>
      <rPr>
        <sz val="8.5"/>
        <rFont val="Arial Narrow"/>
        <family val="2"/>
      </rPr>
      <t>End of 2009</t>
    </r>
  </si>
  <si>
    <r>
      <rPr>
        <sz val="9"/>
        <color indexed="8"/>
        <rFont val="華康粗圓體"/>
        <family val="3"/>
      </rPr>
      <t>年底別</t>
    </r>
  </si>
  <si>
    <r>
      <rPr>
        <sz val="9"/>
        <color indexed="8"/>
        <rFont val="華康粗圓體"/>
        <family val="3"/>
      </rPr>
      <t>民國</t>
    </r>
    <r>
      <rPr>
        <sz val="9"/>
        <color indexed="8"/>
        <rFont val="Arial Narrow"/>
        <family val="2"/>
      </rPr>
      <t xml:space="preserve"> 99 </t>
    </r>
    <r>
      <rPr>
        <sz val="9"/>
        <color indexed="8"/>
        <rFont val="華康粗圓體"/>
        <family val="3"/>
      </rPr>
      <t xml:space="preserve">年底
</t>
    </r>
    <r>
      <rPr>
        <sz val="9"/>
        <color indexed="8"/>
        <rFont val="Arial Narrow"/>
        <family val="2"/>
      </rPr>
      <t>End of 2010</t>
    </r>
  </si>
  <si>
    <r>
      <rPr>
        <sz val="9"/>
        <color indexed="8"/>
        <rFont val="華康粗圓體"/>
        <family val="3"/>
      </rPr>
      <t>計</t>
    </r>
    <r>
      <rPr>
        <sz val="9"/>
        <color indexed="8"/>
        <rFont val="Arial Narrow"/>
        <family val="2"/>
      </rPr>
      <t xml:space="preserve">  Total</t>
    </r>
  </si>
  <si>
    <r>
      <rPr>
        <sz val="9"/>
        <color indexed="8"/>
        <rFont val="華康粗圓體"/>
        <family val="3"/>
      </rPr>
      <t>平地原住民</t>
    </r>
    <r>
      <rPr>
        <sz val="9"/>
        <color indexed="8"/>
        <rFont val="Arial Narrow"/>
        <family val="2"/>
      </rPr>
      <t xml:space="preserve"> Plain-land</t>
    </r>
  </si>
  <si>
    <r>
      <rPr>
        <sz val="9"/>
        <color indexed="8"/>
        <rFont val="華康粗圓體"/>
        <family val="3"/>
      </rPr>
      <t>山地原住民</t>
    </r>
    <r>
      <rPr>
        <sz val="9"/>
        <color indexed="8"/>
        <rFont val="Arial Narrow"/>
        <family val="2"/>
      </rPr>
      <t xml:space="preserve"> Mou</t>
    </r>
    <r>
      <rPr>
        <sz val="9"/>
        <rFont val="Arial Narrow"/>
        <family val="2"/>
      </rPr>
      <t>ntain</t>
    </r>
  </si>
  <si>
    <r>
      <rPr>
        <sz val="9"/>
        <color indexed="8"/>
        <rFont val="華康粗圓體"/>
        <family val="3"/>
      </rPr>
      <t>山地原住民</t>
    </r>
    <r>
      <rPr>
        <sz val="9"/>
        <color indexed="8"/>
        <rFont val="Arial Narrow"/>
        <family val="2"/>
      </rPr>
      <t xml:space="preserve"> Mou</t>
    </r>
    <r>
      <rPr>
        <sz val="9"/>
        <rFont val="Arial Narrow"/>
        <family val="2"/>
      </rPr>
      <t>ntain</t>
    </r>
  </si>
  <si>
    <r>
      <rPr>
        <sz val="9"/>
        <color indexed="8"/>
        <rFont val="華康粗圓體"/>
        <family val="3"/>
      </rPr>
      <t>民國</t>
    </r>
    <r>
      <rPr>
        <sz val="9"/>
        <color indexed="8"/>
        <rFont val="Arial Narrow"/>
        <family val="2"/>
      </rPr>
      <t xml:space="preserve"> 100 </t>
    </r>
    <r>
      <rPr>
        <sz val="9"/>
        <color indexed="8"/>
        <rFont val="華康粗圓體"/>
        <family val="3"/>
      </rPr>
      <t xml:space="preserve">年底
</t>
    </r>
    <r>
      <rPr>
        <sz val="9"/>
        <color indexed="8"/>
        <rFont val="Arial Narrow"/>
        <family val="2"/>
      </rPr>
      <t>End of 2011</t>
    </r>
  </si>
  <si>
    <r>
      <rPr>
        <sz val="9"/>
        <color indexed="8"/>
        <rFont val="華康粗圓體"/>
        <family val="3"/>
      </rPr>
      <t>民國</t>
    </r>
    <r>
      <rPr>
        <sz val="9"/>
        <color indexed="8"/>
        <rFont val="Arial Narrow"/>
        <family val="2"/>
      </rPr>
      <t xml:space="preserve"> 101 </t>
    </r>
    <r>
      <rPr>
        <sz val="9"/>
        <color indexed="8"/>
        <rFont val="華康粗圓體"/>
        <family val="3"/>
      </rPr>
      <t xml:space="preserve">年底
</t>
    </r>
    <r>
      <rPr>
        <sz val="9"/>
        <color indexed="8"/>
        <rFont val="Arial Narrow"/>
        <family val="2"/>
      </rPr>
      <t>End of 2012</t>
    </r>
  </si>
  <si>
    <r>
      <rPr>
        <sz val="9"/>
        <color indexed="8"/>
        <rFont val="華康粗圓體"/>
        <family val="3"/>
      </rPr>
      <t>民國</t>
    </r>
    <r>
      <rPr>
        <sz val="9"/>
        <color indexed="8"/>
        <rFont val="Arial Narrow"/>
        <family val="2"/>
      </rPr>
      <t xml:space="preserve"> 102 </t>
    </r>
    <r>
      <rPr>
        <sz val="9"/>
        <color indexed="8"/>
        <rFont val="華康粗圓體"/>
        <family val="3"/>
      </rPr>
      <t xml:space="preserve">年底
</t>
    </r>
    <r>
      <rPr>
        <sz val="9"/>
        <color indexed="8"/>
        <rFont val="Arial Narrow"/>
        <family val="2"/>
      </rPr>
      <t>End of 2013</t>
    </r>
  </si>
  <si>
    <r>
      <rPr>
        <sz val="12"/>
        <color indexed="8"/>
        <rFont val="華康粗圓體"/>
        <family val="3"/>
      </rPr>
      <t>表</t>
    </r>
    <r>
      <rPr>
        <sz val="12"/>
        <color indexed="8"/>
        <rFont val="Arial"/>
        <family val="2"/>
      </rPr>
      <t>2-11</t>
    </r>
    <r>
      <rPr>
        <sz val="12"/>
        <color indexed="8"/>
        <rFont val="華康粗圓體"/>
        <family val="3"/>
      </rPr>
      <t>、</t>
    </r>
    <r>
      <rPr>
        <sz val="12"/>
        <color indexed="8"/>
        <rFont val="Arial"/>
        <family val="2"/>
      </rPr>
      <t>15</t>
    </r>
    <r>
      <rPr>
        <sz val="12"/>
        <color indexed="8"/>
        <rFont val="華康粗圓體"/>
        <family val="3"/>
      </rPr>
      <t>歲以上現住原住民教育程度（續</t>
    </r>
    <r>
      <rPr>
        <sz val="12"/>
        <color indexed="8"/>
        <rFont val="Arial"/>
        <family val="2"/>
      </rPr>
      <t xml:space="preserve"> 2</t>
    </r>
    <r>
      <rPr>
        <sz val="12"/>
        <color indexed="8"/>
        <rFont val="華康粗圓體"/>
        <family val="3"/>
      </rPr>
      <t>）</t>
    </r>
  </si>
  <si>
    <r>
      <rPr>
        <sz val="9"/>
        <rFont val="華康粗圓體"/>
        <family val="3"/>
      </rPr>
      <t>不識
字者</t>
    </r>
  </si>
  <si>
    <r>
      <rPr>
        <sz val="9"/>
        <rFont val="華康粗圓體"/>
        <family val="3"/>
      </rPr>
      <t>自修</t>
    </r>
  </si>
  <si>
    <r>
      <rPr>
        <sz val="9"/>
        <rFont val="華康粗圓體"/>
        <family val="3"/>
      </rPr>
      <t>前三年肄業</t>
    </r>
  </si>
  <si>
    <r>
      <rPr>
        <sz val="9"/>
        <rFont val="華康粗圓體"/>
        <family val="3"/>
      </rPr>
      <t xml:space="preserve">高　　　中
</t>
    </r>
    <r>
      <rPr>
        <sz val="9"/>
        <rFont val="Arial Narrow"/>
        <family val="2"/>
      </rPr>
      <t>Senior High School</t>
    </r>
  </si>
  <si>
    <r>
      <rPr>
        <sz val="9"/>
        <rFont val="華康粗圓體"/>
        <family val="3"/>
      </rPr>
      <t xml:space="preserve">高　　　職
</t>
    </r>
    <r>
      <rPr>
        <sz val="9"/>
        <rFont val="Arial Narrow"/>
        <family val="2"/>
      </rPr>
      <t xml:space="preserve"> Vocational High School</t>
    </r>
  </si>
  <si>
    <r>
      <rPr>
        <sz val="9"/>
        <rFont val="華康粗圓體"/>
        <family val="3"/>
      </rPr>
      <t>國中</t>
    </r>
    <r>
      <rPr>
        <sz val="9"/>
        <rFont val="Arial Narrow"/>
        <family val="2"/>
      </rPr>
      <t>(</t>
    </r>
    <r>
      <rPr>
        <sz val="9"/>
        <rFont val="華康粗圓體"/>
        <family val="3"/>
      </rPr>
      <t>初職</t>
    </r>
    <r>
      <rPr>
        <sz val="9"/>
        <rFont val="Arial Narrow"/>
        <family val="2"/>
      </rPr>
      <t>)
Junior High School (Junior Vocation School)</t>
    </r>
  </si>
  <si>
    <r>
      <rPr>
        <sz val="9"/>
        <rFont val="華康粗圓體"/>
        <family val="3"/>
      </rPr>
      <t xml:space="preserve">小　　　學
</t>
    </r>
    <r>
      <rPr>
        <sz val="9"/>
        <rFont val="Arial Narrow"/>
        <family val="2"/>
      </rPr>
      <t>Primary School</t>
    </r>
  </si>
  <si>
    <r>
      <rPr>
        <sz val="9"/>
        <color indexed="8"/>
        <rFont val="華康粗圓體"/>
        <family val="3"/>
      </rPr>
      <t>民國</t>
    </r>
    <r>
      <rPr>
        <sz val="9"/>
        <color indexed="8"/>
        <rFont val="Arial Narrow"/>
        <family val="2"/>
      </rPr>
      <t xml:space="preserve"> 102 </t>
    </r>
    <r>
      <rPr>
        <sz val="9"/>
        <color indexed="8"/>
        <rFont val="華康粗圓體"/>
        <family val="3"/>
      </rPr>
      <t xml:space="preserve">年底
</t>
    </r>
    <r>
      <rPr>
        <sz val="9"/>
        <color indexed="8"/>
        <rFont val="Arial Narrow"/>
        <family val="2"/>
      </rPr>
      <t>End of 2013</t>
    </r>
  </si>
  <si>
    <r>
      <rPr>
        <sz val="12"/>
        <color indexed="8"/>
        <rFont val="華康粗圓體"/>
        <family val="3"/>
      </rPr>
      <t>表</t>
    </r>
    <r>
      <rPr>
        <sz val="12"/>
        <color indexed="8"/>
        <rFont val="Arial"/>
        <family val="2"/>
      </rPr>
      <t>2-11</t>
    </r>
    <r>
      <rPr>
        <sz val="12"/>
        <color indexed="8"/>
        <rFont val="華康粗圓體"/>
        <family val="3"/>
      </rPr>
      <t>、</t>
    </r>
    <r>
      <rPr>
        <sz val="12"/>
        <color indexed="8"/>
        <rFont val="Arial"/>
        <family val="2"/>
      </rPr>
      <t>15</t>
    </r>
    <r>
      <rPr>
        <sz val="12"/>
        <color indexed="8"/>
        <rFont val="華康粗圓體"/>
        <family val="3"/>
      </rPr>
      <t>歲以上現住原住民教育程度（續</t>
    </r>
    <r>
      <rPr>
        <sz val="12"/>
        <color indexed="8"/>
        <rFont val="Arial"/>
        <family val="2"/>
      </rPr>
      <t xml:space="preserve"> 3</t>
    </r>
    <r>
      <rPr>
        <sz val="12"/>
        <color indexed="8"/>
        <rFont val="華康粗圓體"/>
        <family val="3"/>
      </rPr>
      <t>）</t>
    </r>
  </si>
  <si>
    <r>
      <rPr>
        <sz val="7.5"/>
        <color indexed="8"/>
        <rFont val="華康粗圓體"/>
        <family val="3"/>
      </rPr>
      <t>年底及區別</t>
    </r>
  </si>
  <si>
    <r>
      <rPr>
        <sz val="7.5"/>
        <rFont val="華康粗圓體"/>
        <family val="3"/>
      </rPr>
      <t>性別</t>
    </r>
  </si>
  <si>
    <r>
      <rPr>
        <sz val="7.5"/>
        <rFont val="華康粗圓體"/>
        <family val="3"/>
      </rPr>
      <t xml:space="preserve">原住民別
</t>
    </r>
    <r>
      <rPr>
        <sz val="7.5"/>
        <rFont val="Arial Narrow"/>
        <family val="2"/>
      </rPr>
      <t>(</t>
    </r>
    <r>
      <rPr>
        <sz val="7.5"/>
        <rFont val="華康粗圓體"/>
        <family val="3"/>
      </rPr>
      <t>平地或山地</t>
    </r>
    <r>
      <rPr>
        <sz val="7.5"/>
        <rFont val="Arial Narrow"/>
        <family val="2"/>
      </rPr>
      <t>)</t>
    </r>
  </si>
  <si>
    <r>
      <rPr>
        <sz val="7.5"/>
        <rFont val="華康粗圓體"/>
        <family val="3"/>
      </rPr>
      <t>總計</t>
    </r>
  </si>
  <si>
    <r>
      <rPr>
        <sz val="7.5"/>
        <rFont val="華康粗圓體"/>
        <family val="3"/>
      </rPr>
      <t>合計</t>
    </r>
  </si>
  <si>
    <r>
      <rPr>
        <sz val="7.5"/>
        <rFont val="華康粗圓體"/>
        <family val="3"/>
      </rPr>
      <t xml:space="preserve">博士
</t>
    </r>
    <r>
      <rPr>
        <sz val="7.5"/>
        <rFont val="Arial Narrow"/>
        <family val="2"/>
      </rPr>
      <t>Doctor</t>
    </r>
  </si>
  <si>
    <r>
      <rPr>
        <sz val="7.5"/>
        <rFont val="華康粗圓體"/>
        <family val="3"/>
      </rPr>
      <t xml:space="preserve">碩士
</t>
    </r>
    <r>
      <rPr>
        <sz val="7.5"/>
        <rFont val="Arial Narrow"/>
        <family val="2"/>
      </rPr>
      <t>Master</t>
    </r>
  </si>
  <si>
    <r>
      <rPr>
        <sz val="7.5"/>
        <rFont val="華康粗圓體"/>
        <family val="3"/>
      </rPr>
      <t xml:space="preserve">大學
</t>
    </r>
    <r>
      <rPr>
        <sz val="7.5"/>
        <rFont val="Arial Narrow"/>
        <family val="2"/>
      </rPr>
      <t>University</t>
    </r>
  </si>
  <si>
    <r>
      <rPr>
        <sz val="7.5"/>
        <rFont val="華康粗圓體"/>
        <family val="3"/>
      </rPr>
      <t xml:space="preserve">二、三專
</t>
    </r>
    <r>
      <rPr>
        <sz val="7.5"/>
        <rFont val="Arial Narrow"/>
        <family val="2"/>
      </rPr>
      <t>2-Year &amp; 3-Year College</t>
    </r>
  </si>
  <si>
    <r>
      <rPr>
        <sz val="7.5"/>
        <rFont val="華康粗圓體"/>
        <family val="3"/>
      </rPr>
      <t xml:space="preserve">五專
</t>
    </r>
    <r>
      <rPr>
        <sz val="7.5"/>
        <rFont val="Arial Narrow"/>
        <family val="2"/>
      </rPr>
      <t>5-Year College</t>
    </r>
  </si>
  <si>
    <r>
      <rPr>
        <sz val="7.5"/>
        <rFont val="華康粗圓體"/>
        <family val="3"/>
      </rPr>
      <t xml:space="preserve">高　　　中
</t>
    </r>
    <r>
      <rPr>
        <sz val="7.5"/>
        <rFont val="Arial Narrow"/>
        <family val="2"/>
      </rPr>
      <t>Senior High School</t>
    </r>
  </si>
  <si>
    <r>
      <rPr>
        <sz val="7.5"/>
        <rFont val="華康粗圓體"/>
        <family val="3"/>
      </rPr>
      <t xml:space="preserve">高　　　職
</t>
    </r>
    <r>
      <rPr>
        <sz val="7.5"/>
        <rFont val="Arial Narrow"/>
        <family val="2"/>
      </rPr>
      <t xml:space="preserve"> Vocational High School</t>
    </r>
  </si>
  <si>
    <r>
      <t xml:space="preserve">    </t>
    </r>
    <r>
      <rPr>
        <sz val="7.5"/>
        <rFont val="華康粗圓體"/>
        <family val="3"/>
      </rPr>
      <t>國</t>
    </r>
    <r>
      <rPr>
        <sz val="7.5"/>
        <rFont val="Arial Narrow"/>
        <family val="2"/>
      </rPr>
      <t xml:space="preserve"> </t>
    </r>
    <r>
      <rPr>
        <sz val="7.5"/>
        <rFont val="華康粗圓體"/>
        <family val="3"/>
      </rPr>
      <t>中</t>
    </r>
    <r>
      <rPr>
        <sz val="7.5"/>
        <rFont val="Arial Narrow"/>
        <family val="2"/>
      </rPr>
      <t xml:space="preserve"> (</t>
    </r>
    <r>
      <rPr>
        <sz val="7.5"/>
        <rFont val="華康粗圓體"/>
        <family val="3"/>
      </rPr>
      <t>初職</t>
    </r>
    <r>
      <rPr>
        <sz val="7.5"/>
        <rFont val="Arial Narrow"/>
        <family val="2"/>
      </rPr>
      <t>)
Junior High School
(Junior Vocational School)</t>
    </r>
  </si>
  <si>
    <r>
      <rPr>
        <sz val="7.5"/>
        <rFont val="華康粗圓體"/>
        <family val="3"/>
      </rPr>
      <t xml:space="preserve">小　　　學
</t>
    </r>
    <r>
      <rPr>
        <sz val="7.5"/>
        <rFont val="Arial Narrow"/>
        <family val="2"/>
      </rPr>
      <t>Primary School</t>
    </r>
  </si>
  <si>
    <r>
      <rPr>
        <sz val="7.5"/>
        <rFont val="華康粗圓體"/>
        <family val="3"/>
      </rPr>
      <t>自修</t>
    </r>
  </si>
  <si>
    <r>
      <rPr>
        <sz val="7.5"/>
        <rFont val="華康粗圓體"/>
        <family val="3"/>
      </rPr>
      <t>不識
字者</t>
    </r>
  </si>
  <si>
    <r>
      <rPr>
        <sz val="7.5"/>
        <rFont val="華康粗圓體"/>
        <family val="3"/>
      </rPr>
      <t>畢業</t>
    </r>
  </si>
  <si>
    <r>
      <rPr>
        <sz val="7.5"/>
        <rFont val="華康粗圓體"/>
        <family val="3"/>
      </rPr>
      <t>肄業</t>
    </r>
  </si>
  <si>
    <r>
      <rPr>
        <sz val="7.5"/>
        <rFont val="華康粗圓體"/>
        <family val="3"/>
      </rPr>
      <t>後二年
肄業</t>
    </r>
  </si>
  <si>
    <r>
      <rPr>
        <sz val="7.5"/>
        <rFont val="華康粗圓體"/>
        <family val="3"/>
      </rPr>
      <t>前三年
肄業</t>
    </r>
  </si>
  <si>
    <r>
      <rPr>
        <sz val="7.5"/>
        <rFont val="華康粗圓體"/>
        <family val="3"/>
      </rPr>
      <t>民國</t>
    </r>
    <r>
      <rPr>
        <sz val="7.5"/>
        <rFont val="Arial Narrow"/>
        <family val="2"/>
      </rPr>
      <t>103</t>
    </r>
    <r>
      <rPr>
        <sz val="7.5"/>
        <rFont val="華康粗圓體"/>
        <family val="3"/>
      </rPr>
      <t xml:space="preserve">年底
</t>
    </r>
    <r>
      <rPr>
        <sz val="7.5"/>
        <rFont val="Arial Narrow"/>
        <family val="2"/>
      </rPr>
      <t>End of 2014</t>
    </r>
  </si>
  <si>
    <r>
      <rPr>
        <sz val="7.5"/>
        <color indexed="8"/>
        <rFont val="華康粗圓體"/>
        <family val="3"/>
      </rPr>
      <t xml:space="preserve">男
</t>
    </r>
    <r>
      <rPr>
        <sz val="7.5"/>
        <color indexed="8"/>
        <rFont val="Arial Narrow"/>
        <family val="2"/>
      </rPr>
      <t>Male</t>
    </r>
  </si>
  <si>
    <r>
      <rPr>
        <sz val="7.5"/>
        <color indexed="8"/>
        <rFont val="華康粗圓體"/>
        <family val="3"/>
      </rPr>
      <t>計</t>
    </r>
    <r>
      <rPr>
        <sz val="7.5"/>
        <color indexed="8"/>
        <rFont val="Arial Narrow"/>
        <family val="2"/>
      </rPr>
      <t xml:space="preserve">  Total</t>
    </r>
  </si>
  <si>
    <r>
      <rPr>
        <sz val="7.5"/>
        <color indexed="8"/>
        <rFont val="華康粗圓體"/>
        <family val="3"/>
      </rPr>
      <t>平地原住民</t>
    </r>
    <r>
      <rPr>
        <sz val="7.5"/>
        <color indexed="8"/>
        <rFont val="Arial Narrow"/>
        <family val="2"/>
      </rPr>
      <t xml:space="preserve"> Plain-land</t>
    </r>
  </si>
  <si>
    <r>
      <rPr>
        <sz val="7.5"/>
        <color indexed="8"/>
        <rFont val="華康粗圓體"/>
        <family val="3"/>
      </rPr>
      <t>山地原住民</t>
    </r>
    <r>
      <rPr>
        <sz val="7.5"/>
        <color indexed="8"/>
        <rFont val="Arial Narrow"/>
        <family val="2"/>
      </rPr>
      <t xml:space="preserve"> Mou</t>
    </r>
    <r>
      <rPr>
        <sz val="7.5"/>
        <rFont val="Arial Narrow"/>
        <family val="2"/>
      </rPr>
      <t>ntain</t>
    </r>
  </si>
  <si>
    <r>
      <rPr>
        <sz val="7.5"/>
        <color indexed="8"/>
        <rFont val="華康粗圓體"/>
        <family val="3"/>
      </rPr>
      <t xml:space="preserve">女
</t>
    </r>
    <r>
      <rPr>
        <sz val="7.5"/>
        <color indexed="8"/>
        <rFont val="Arial Narrow"/>
        <family val="2"/>
      </rPr>
      <t>Female</t>
    </r>
  </si>
  <si>
    <r>
      <rPr>
        <sz val="7.5"/>
        <color indexed="8"/>
        <rFont val="華康粗圓體"/>
        <family val="3"/>
      </rPr>
      <t xml:space="preserve">男
</t>
    </r>
    <r>
      <rPr>
        <sz val="7.5"/>
        <rFont val="Arial Narrow"/>
        <family val="2"/>
      </rPr>
      <t>Male</t>
    </r>
  </si>
  <si>
    <r>
      <rPr>
        <sz val="7.5"/>
        <rFont val="華康粗圓體"/>
        <family val="3"/>
      </rPr>
      <t xml:space="preserve">　中壢區
</t>
    </r>
    <r>
      <rPr>
        <sz val="7.5"/>
        <rFont val="Arial Narrow"/>
        <family val="2"/>
      </rPr>
      <t xml:space="preserve">    Zhongli District </t>
    </r>
  </si>
  <si>
    <r>
      <rPr>
        <sz val="12"/>
        <color indexed="8"/>
        <rFont val="華康粗圓體"/>
        <family val="3"/>
      </rPr>
      <t>表</t>
    </r>
    <r>
      <rPr>
        <sz val="12"/>
        <color indexed="8"/>
        <rFont val="Arial"/>
        <family val="2"/>
      </rPr>
      <t>2-11</t>
    </r>
    <r>
      <rPr>
        <sz val="12"/>
        <color indexed="8"/>
        <rFont val="華康粗圓體"/>
        <family val="3"/>
      </rPr>
      <t>、</t>
    </r>
    <r>
      <rPr>
        <sz val="12"/>
        <color indexed="8"/>
        <rFont val="Arial"/>
        <family val="2"/>
      </rPr>
      <t>15</t>
    </r>
    <r>
      <rPr>
        <sz val="12"/>
        <color indexed="8"/>
        <rFont val="華康粗圓體"/>
        <family val="3"/>
      </rPr>
      <t>歲以上現住原住民教育程度（續</t>
    </r>
    <r>
      <rPr>
        <sz val="12"/>
        <color indexed="8"/>
        <rFont val="Arial"/>
        <family val="2"/>
      </rPr>
      <t xml:space="preserve"> 4</t>
    </r>
    <r>
      <rPr>
        <sz val="12"/>
        <color indexed="8"/>
        <rFont val="華康粗圓體"/>
        <family val="3"/>
      </rPr>
      <t>）</t>
    </r>
  </si>
  <si>
    <r>
      <rPr>
        <sz val="7.5"/>
        <rFont val="華康粗圓體"/>
        <family val="3"/>
      </rPr>
      <t>不識
字者</t>
    </r>
  </si>
  <si>
    <r>
      <rPr>
        <sz val="7.5"/>
        <rFont val="華康粗圓體"/>
        <family val="3"/>
      </rPr>
      <t xml:space="preserve">高　　　中
</t>
    </r>
    <r>
      <rPr>
        <sz val="7.5"/>
        <rFont val="Arial Narrow"/>
        <family val="2"/>
      </rPr>
      <t>Senior  High School</t>
    </r>
  </si>
  <si>
    <r>
      <rPr>
        <sz val="7.5"/>
        <rFont val="華康粗圓體"/>
        <family val="3"/>
      </rPr>
      <t xml:space="preserve">高　　　職
</t>
    </r>
    <r>
      <rPr>
        <sz val="7.5"/>
        <rFont val="Arial Narrow"/>
        <family val="2"/>
      </rPr>
      <t xml:space="preserve">  Vocational High School</t>
    </r>
  </si>
  <si>
    <r>
      <rPr>
        <sz val="7.5"/>
        <rFont val="華康粗圓體"/>
        <family val="3"/>
      </rPr>
      <t>國</t>
    </r>
    <r>
      <rPr>
        <sz val="7.5"/>
        <rFont val="Arial Narrow"/>
        <family val="2"/>
      </rPr>
      <t xml:space="preserve"> </t>
    </r>
    <r>
      <rPr>
        <sz val="7.5"/>
        <rFont val="華康粗圓體"/>
        <family val="3"/>
      </rPr>
      <t>中</t>
    </r>
    <r>
      <rPr>
        <sz val="7.5"/>
        <rFont val="Arial Narrow"/>
        <family val="2"/>
      </rPr>
      <t xml:space="preserve"> (</t>
    </r>
    <r>
      <rPr>
        <sz val="7.5"/>
        <rFont val="華康粗圓體"/>
        <family val="3"/>
      </rPr>
      <t>初職</t>
    </r>
    <r>
      <rPr>
        <sz val="7.5"/>
        <rFont val="Arial Narrow"/>
        <family val="2"/>
      </rPr>
      <t>)
Junior High  School
(Junior Vocational School)</t>
    </r>
  </si>
  <si>
    <r>
      <rPr>
        <sz val="12"/>
        <color indexed="8"/>
        <rFont val="華康粗圓體"/>
        <family val="3"/>
      </rPr>
      <t>表</t>
    </r>
    <r>
      <rPr>
        <sz val="12"/>
        <color indexed="8"/>
        <rFont val="Arial"/>
        <family val="2"/>
      </rPr>
      <t>2-11</t>
    </r>
    <r>
      <rPr>
        <sz val="12"/>
        <color indexed="8"/>
        <rFont val="華康粗圓體"/>
        <family val="3"/>
      </rPr>
      <t>、</t>
    </r>
    <r>
      <rPr>
        <sz val="12"/>
        <color indexed="8"/>
        <rFont val="Arial"/>
        <family val="2"/>
      </rPr>
      <t>15</t>
    </r>
    <r>
      <rPr>
        <sz val="12"/>
        <color indexed="8"/>
        <rFont val="華康粗圓體"/>
        <family val="3"/>
      </rPr>
      <t>歲以上現住原住民教育程度（續</t>
    </r>
    <r>
      <rPr>
        <sz val="12"/>
        <color indexed="8"/>
        <rFont val="Arial"/>
        <family val="2"/>
      </rPr>
      <t xml:space="preserve"> 5 </t>
    </r>
    <r>
      <rPr>
        <sz val="12"/>
        <color indexed="8"/>
        <rFont val="華康粗圓體"/>
        <family val="3"/>
      </rPr>
      <t>完）</t>
    </r>
  </si>
  <si>
    <t>前三年
肄業</t>
  </si>
  <si>
    <t>後二年
肄業</t>
  </si>
  <si>
    <r>
      <rPr>
        <sz val="9"/>
        <color indexed="8"/>
        <rFont val="華康粗圓體"/>
        <family val="3"/>
      </rPr>
      <t xml:space="preserve">原住民身分別
</t>
    </r>
    <r>
      <rPr>
        <sz val="9"/>
        <color indexed="8"/>
        <rFont val="Arial Narrow"/>
        <family val="2"/>
      </rPr>
      <t>(</t>
    </r>
    <r>
      <rPr>
        <sz val="9"/>
        <color indexed="8"/>
        <rFont val="華康粗圓體"/>
        <family val="3"/>
      </rPr>
      <t>平地或山地</t>
    </r>
    <r>
      <rPr>
        <sz val="9"/>
        <color indexed="8"/>
        <rFont val="Arial Narrow"/>
        <family val="2"/>
      </rPr>
      <t>)</t>
    </r>
  </si>
  <si>
    <r>
      <rPr>
        <sz val="9"/>
        <color indexed="8"/>
        <rFont val="華康粗圓體"/>
        <family val="3"/>
      </rPr>
      <t>總　　　</t>
    </r>
    <r>
      <rPr>
        <sz val="9"/>
        <color indexed="8"/>
        <rFont val="Arial Narrow"/>
        <family val="2"/>
      </rPr>
      <t xml:space="preserve"> </t>
    </r>
    <r>
      <rPr>
        <sz val="9"/>
        <color indexed="8"/>
        <rFont val="華康粗圓體"/>
        <family val="3"/>
      </rPr>
      <t xml:space="preserve">計
</t>
    </r>
    <r>
      <rPr>
        <sz val="9"/>
        <color indexed="8"/>
        <rFont val="Arial Narrow"/>
        <family val="2"/>
      </rPr>
      <t>Grand Total</t>
    </r>
  </si>
  <si>
    <r>
      <rPr>
        <sz val="9"/>
        <color indexed="8"/>
        <rFont val="華康粗圓體"/>
        <family val="3"/>
      </rPr>
      <t xml:space="preserve">未　　　婚
</t>
    </r>
    <r>
      <rPr>
        <sz val="9"/>
        <color indexed="8"/>
        <rFont val="Arial Narrow"/>
        <family val="2"/>
      </rPr>
      <t>Unmarried</t>
    </r>
  </si>
  <si>
    <r>
      <rPr>
        <sz val="9"/>
        <color indexed="8"/>
        <rFont val="華康粗圓體"/>
        <family val="3"/>
      </rPr>
      <t xml:space="preserve">有　　　偶
</t>
    </r>
    <r>
      <rPr>
        <sz val="9"/>
        <color indexed="8"/>
        <rFont val="Arial Narrow"/>
        <family val="2"/>
      </rPr>
      <t>Currently Married</t>
    </r>
  </si>
  <si>
    <r>
      <rPr>
        <sz val="9"/>
        <color indexed="8"/>
        <rFont val="華康粗圓體"/>
        <family val="3"/>
      </rPr>
      <t xml:space="preserve">離　　　婚
</t>
    </r>
    <r>
      <rPr>
        <sz val="9"/>
        <color indexed="8"/>
        <rFont val="Arial Narrow"/>
        <family val="2"/>
      </rPr>
      <t>Divorced</t>
    </r>
  </si>
  <si>
    <r>
      <rPr>
        <sz val="9"/>
        <color indexed="8"/>
        <rFont val="華康粗圓體"/>
        <family val="3"/>
      </rPr>
      <t xml:space="preserve">喪　　　偶
</t>
    </r>
    <r>
      <rPr>
        <sz val="9"/>
        <color indexed="8"/>
        <rFont val="Arial Narrow"/>
        <family val="2"/>
      </rPr>
      <t>Widowed</t>
    </r>
  </si>
  <si>
    <r>
      <rPr>
        <sz val="9"/>
        <color indexed="8"/>
        <rFont val="華康粗圓體"/>
        <family val="3"/>
      </rPr>
      <t xml:space="preserve">合計
</t>
    </r>
    <r>
      <rPr>
        <sz val="9"/>
        <color indexed="8"/>
        <rFont val="Arial Narrow"/>
        <family val="2"/>
      </rPr>
      <t>Total</t>
    </r>
  </si>
  <si>
    <r>
      <rPr>
        <sz val="9"/>
        <color indexed="8"/>
        <rFont val="華康粗圓體"/>
        <family val="3"/>
      </rPr>
      <t xml:space="preserve">女
</t>
    </r>
    <r>
      <rPr>
        <sz val="9"/>
        <rFont val="Arial Narrow"/>
        <family val="2"/>
      </rPr>
      <t>Female</t>
    </r>
  </si>
  <si>
    <r>
      <rPr>
        <sz val="9"/>
        <color indexed="8"/>
        <rFont val="華康粗圓體"/>
        <family val="3"/>
      </rPr>
      <t>平地原住民</t>
    </r>
    <r>
      <rPr>
        <sz val="9"/>
        <color indexed="8"/>
        <rFont val="Arial Narrow"/>
        <family val="2"/>
      </rPr>
      <t xml:space="preserve">  Plain-land</t>
    </r>
  </si>
  <si>
    <r>
      <rPr>
        <sz val="9"/>
        <color indexed="8"/>
        <rFont val="華康粗圓體"/>
        <family val="3"/>
      </rPr>
      <t>山地原住民</t>
    </r>
    <r>
      <rPr>
        <sz val="9"/>
        <color indexed="8"/>
        <rFont val="Arial Narrow"/>
        <family val="2"/>
      </rPr>
      <t xml:space="preserve">  Mountain</t>
    </r>
  </si>
  <si>
    <r>
      <rPr>
        <sz val="9"/>
        <color indexed="8"/>
        <rFont val="華康粗圓體"/>
        <family val="3"/>
      </rPr>
      <t>民國</t>
    </r>
    <r>
      <rPr>
        <sz val="9"/>
        <color indexed="8"/>
        <rFont val="Arial Narrow"/>
        <family val="2"/>
      </rPr>
      <t xml:space="preserve"> 96 </t>
    </r>
    <r>
      <rPr>
        <sz val="9"/>
        <color indexed="8"/>
        <rFont val="華康粗圓體"/>
        <family val="3"/>
      </rPr>
      <t xml:space="preserve">年底
</t>
    </r>
    <r>
      <rPr>
        <sz val="9"/>
        <color indexed="8"/>
        <rFont val="Arial Narrow"/>
        <family val="2"/>
      </rPr>
      <t xml:space="preserve"> End  of 2007</t>
    </r>
  </si>
  <si>
    <r>
      <rPr>
        <sz val="9"/>
        <color indexed="8"/>
        <rFont val="華康粗圓體"/>
        <family val="3"/>
      </rPr>
      <t>民國</t>
    </r>
    <r>
      <rPr>
        <sz val="9"/>
        <color indexed="8"/>
        <rFont val="Arial Narrow"/>
        <family val="2"/>
      </rPr>
      <t xml:space="preserve"> 97 </t>
    </r>
    <r>
      <rPr>
        <sz val="9"/>
        <color indexed="8"/>
        <rFont val="華康粗圓體"/>
        <family val="3"/>
      </rPr>
      <t xml:space="preserve">年底
</t>
    </r>
    <r>
      <rPr>
        <sz val="9"/>
        <color indexed="8"/>
        <rFont val="Arial Narrow"/>
        <family val="2"/>
      </rPr>
      <t xml:space="preserve"> End  of 2008</t>
    </r>
  </si>
  <si>
    <r>
      <rPr>
        <sz val="9"/>
        <color indexed="8"/>
        <rFont val="華康粗圓體"/>
        <family val="3"/>
      </rPr>
      <t>民國</t>
    </r>
    <r>
      <rPr>
        <sz val="9"/>
        <color indexed="8"/>
        <rFont val="Arial Narrow"/>
        <family val="2"/>
      </rPr>
      <t xml:space="preserve"> 98 </t>
    </r>
    <r>
      <rPr>
        <sz val="9"/>
        <color indexed="8"/>
        <rFont val="華康粗圓體"/>
        <family val="3"/>
      </rPr>
      <t xml:space="preserve">年底
</t>
    </r>
    <r>
      <rPr>
        <sz val="9"/>
        <color indexed="8"/>
        <rFont val="Arial Narrow"/>
        <family val="2"/>
      </rPr>
      <t>End</t>
    </r>
    <r>
      <rPr>
        <sz val="9"/>
        <rFont val="Arial Narrow"/>
        <family val="2"/>
      </rPr>
      <t xml:space="preserve">  of 2009</t>
    </r>
  </si>
  <si>
    <r>
      <rPr>
        <sz val="9"/>
        <color indexed="8"/>
        <rFont val="華康粗圓體"/>
        <family val="3"/>
      </rPr>
      <t>民國</t>
    </r>
    <r>
      <rPr>
        <sz val="9"/>
        <color indexed="8"/>
        <rFont val="Arial Narrow"/>
        <family val="2"/>
      </rPr>
      <t xml:space="preserve"> 99 </t>
    </r>
    <r>
      <rPr>
        <sz val="9"/>
        <color indexed="8"/>
        <rFont val="華康粗圓體"/>
        <family val="3"/>
      </rPr>
      <t xml:space="preserve">年底
</t>
    </r>
    <r>
      <rPr>
        <sz val="9"/>
        <color indexed="8"/>
        <rFont val="Arial Narrow"/>
        <family val="2"/>
      </rPr>
      <t xml:space="preserve"> End  of 2010</t>
    </r>
  </si>
  <si>
    <r>
      <rPr>
        <sz val="9"/>
        <color indexed="8"/>
        <rFont val="華康粗圓體"/>
        <family val="3"/>
      </rPr>
      <t>民國</t>
    </r>
    <r>
      <rPr>
        <sz val="9"/>
        <color indexed="8"/>
        <rFont val="Arial Narrow"/>
        <family val="2"/>
      </rPr>
      <t xml:space="preserve"> 100 </t>
    </r>
    <r>
      <rPr>
        <sz val="9"/>
        <color indexed="8"/>
        <rFont val="華康粗圓體"/>
        <family val="3"/>
      </rPr>
      <t xml:space="preserve">年底
</t>
    </r>
    <r>
      <rPr>
        <sz val="9"/>
        <color indexed="8"/>
        <rFont val="Arial Narrow"/>
        <family val="2"/>
      </rPr>
      <t xml:space="preserve"> End  of 2011</t>
    </r>
  </si>
  <si>
    <r>
      <rPr>
        <sz val="9"/>
        <color indexed="8"/>
        <rFont val="華康粗圓體"/>
        <family val="3"/>
      </rPr>
      <t>民國</t>
    </r>
    <r>
      <rPr>
        <sz val="9"/>
        <color indexed="8"/>
        <rFont val="Arial Narrow"/>
        <family val="2"/>
      </rPr>
      <t xml:space="preserve"> 101 </t>
    </r>
    <r>
      <rPr>
        <sz val="9"/>
        <color indexed="8"/>
        <rFont val="華康粗圓體"/>
        <family val="3"/>
      </rPr>
      <t xml:space="preserve">年底
</t>
    </r>
    <r>
      <rPr>
        <sz val="9"/>
        <color indexed="8"/>
        <rFont val="Arial Narrow"/>
        <family val="2"/>
      </rPr>
      <t xml:space="preserve"> End  of 2012</t>
    </r>
  </si>
  <si>
    <r>
      <rPr>
        <sz val="9"/>
        <color indexed="8"/>
        <rFont val="華康粗圓體"/>
        <family val="3"/>
      </rPr>
      <t>民國</t>
    </r>
    <r>
      <rPr>
        <sz val="9"/>
        <color indexed="8"/>
        <rFont val="Arial Narrow"/>
        <family val="2"/>
      </rPr>
      <t xml:space="preserve"> 102 </t>
    </r>
    <r>
      <rPr>
        <sz val="9"/>
        <color indexed="8"/>
        <rFont val="華康粗圓體"/>
        <family val="3"/>
      </rPr>
      <t xml:space="preserve">年底
</t>
    </r>
    <r>
      <rPr>
        <sz val="9"/>
        <color indexed="8"/>
        <rFont val="Arial Narrow"/>
        <family val="2"/>
      </rPr>
      <t xml:space="preserve"> End  of 2013</t>
    </r>
  </si>
  <si>
    <r>
      <rPr>
        <sz val="9"/>
        <color indexed="8"/>
        <rFont val="華康粗圓體"/>
        <family val="3"/>
      </rPr>
      <t>民國</t>
    </r>
    <r>
      <rPr>
        <sz val="9"/>
        <color indexed="8"/>
        <rFont val="Arial Narrow"/>
        <family val="2"/>
      </rPr>
      <t xml:space="preserve"> 103 </t>
    </r>
    <r>
      <rPr>
        <sz val="9"/>
        <color indexed="8"/>
        <rFont val="華康粗圓體"/>
        <family val="3"/>
      </rPr>
      <t xml:space="preserve">年底
</t>
    </r>
    <r>
      <rPr>
        <sz val="9"/>
        <color indexed="8"/>
        <rFont val="Arial Narrow"/>
        <family val="2"/>
      </rPr>
      <t xml:space="preserve"> End  of 2014</t>
    </r>
  </si>
  <si>
    <r>
      <rPr>
        <sz val="9"/>
        <rFont val="華康粗圓體"/>
        <family val="3"/>
      </rPr>
      <t xml:space="preserve">　桃園區
</t>
    </r>
    <r>
      <rPr>
        <sz val="9"/>
        <rFont val="Arial Narrow"/>
        <family val="2"/>
      </rPr>
      <t xml:space="preserve">     Taoyuan District</t>
    </r>
  </si>
  <si>
    <r>
      <rPr>
        <sz val="9"/>
        <rFont val="華康粗圓體"/>
        <family val="3"/>
      </rPr>
      <t xml:space="preserve">　中壢區
</t>
    </r>
    <r>
      <rPr>
        <sz val="9"/>
        <rFont val="Arial Narrow"/>
        <family val="2"/>
      </rPr>
      <t xml:space="preserve">     Zhongli District </t>
    </r>
  </si>
  <si>
    <r>
      <rPr>
        <sz val="12"/>
        <color indexed="8"/>
        <rFont val="華康粗圓體"/>
        <family val="3"/>
      </rPr>
      <t>表</t>
    </r>
    <r>
      <rPr>
        <sz val="12"/>
        <color indexed="8"/>
        <rFont val="Arial"/>
        <family val="2"/>
      </rPr>
      <t>2-12</t>
    </r>
    <r>
      <rPr>
        <sz val="12"/>
        <color indexed="8"/>
        <rFont val="華康粗圓體"/>
        <family val="3"/>
      </rPr>
      <t>、現住原住民婚姻狀況</t>
    </r>
    <r>
      <rPr>
        <sz val="12"/>
        <color indexed="8"/>
        <rFont val="Arial"/>
        <family val="2"/>
      </rPr>
      <t xml:space="preserve"> </t>
    </r>
  </si>
  <si>
    <r>
      <rPr>
        <sz val="9"/>
        <color indexed="8"/>
        <rFont val="華康粗圓體"/>
        <family val="3"/>
      </rPr>
      <t>計</t>
    </r>
    <r>
      <rPr>
        <sz val="9"/>
        <color indexed="8"/>
        <rFont val="Arial Narrow"/>
        <family val="2"/>
      </rPr>
      <t xml:space="preserve">  Total</t>
    </r>
  </si>
  <si>
    <r>
      <rPr>
        <sz val="9"/>
        <rFont val="華康粗圓體"/>
        <family val="3"/>
      </rPr>
      <t xml:space="preserve">　大溪區
</t>
    </r>
    <r>
      <rPr>
        <sz val="9"/>
        <rFont val="Arial Narrow"/>
        <family val="2"/>
      </rPr>
      <t xml:space="preserve">    Daxi District</t>
    </r>
  </si>
  <si>
    <r>
      <rPr>
        <sz val="9"/>
        <rFont val="華康粗圓體"/>
        <family val="3"/>
      </rPr>
      <t xml:space="preserve">　楊梅區
</t>
    </r>
    <r>
      <rPr>
        <sz val="9"/>
        <rFont val="Arial Narrow"/>
        <family val="2"/>
      </rPr>
      <t xml:space="preserve">    Yangmei District</t>
    </r>
  </si>
  <si>
    <r>
      <rPr>
        <sz val="9"/>
        <color indexed="8"/>
        <rFont val="華康粗圓體"/>
        <family val="3"/>
      </rPr>
      <t>山地原住民</t>
    </r>
    <r>
      <rPr>
        <sz val="9"/>
        <color indexed="8"/>
        <rFont val="Arial Narrow"/>
        <family val="2"/>
      </rPr>
      <t xml:space="preserve"> Mountain</t>
    </r>
  </si>
  <si>
    <r>
      <rPr>
        <sz val="9"/>
        <rFont val="華康粗圓體"/>
        <family val="3"/>
      </rPr>
      <t xml:space="preserve">　蘆竹區
</t>
    </r>
    <r>
      <rPr>
        <sz val="9"/>
        <rFont val="Arial Narrow"/>
        <family val="2"/>
      </rPr>
      <t xml:space="preserve">    Luzhu District</t>
    </r>
  </si>
  <si>
    <r>
      <rPr>
        <sz val="9"/>
        <rFont val="華康粗圓體"/>
        <family val="3"/>
      </rPr>
      <t xml:space="preserve">　大園區
</t>
    </r>
    <r>
      <rPr>
        <sz val="9"/>
        <rFont val="Arial Narrow"/>
        <family val="2"/>
      </rPr>
      <t xml:space="preserve">    Dayuan District</t>
    </r>
  </si>
  <si>
    <r>
      <rPr>
        <sz val="9"/>
        <rFont val="華康粗圓體"/>
        <family val="3"/>
      </rPr>
      <t xml:space="preserve">　龜山區
</t>
    </r>
    <r>
      <rPr>
        <sz val="9"/>
        <rFont val="Arial Narrow"/>
        <family val="2"/>
      </rPr>
      <t xml:space="preserve">    Guishan District</t>
    </r>
  </si>
  <si>
    <r>
      <rPr>
        <sz val="9"/>
        <rFont val="華康粗圓體"/>
        <family val="3"/>
      </rPr>
      <t xml:space="preserve">　八德區
</t>
    </r>
    <r>
      <rPr>
        <sz val="9"/>
        <rFont val="Arial Narrow"/>
        <family val="2"/>
      </rPr>
      <t xml:space="preserve">    Bade District </t>
    </r>
  </si>
  <si>
    <r>
      <rPr>
        <sz val="9"/>
        <rFont val="華康粗圓體"/>
        <family val="3"/>
      </rPr>
      <t xml:space="preserve">　龍潭區
</t>
    </r>
    <r>
      <rPr>
        <sz val="9"/>
        <rFont val="Arial Narrow"/>
        <family val="2"/>
      </rPr>
      <t xml:space="preserve">    Longtan District</t>
    </r>
  </si>
  <si>
    <r>
      <rPr>
        <sz val="9"/>
        <rFont val="華康粗圓體"/>
        <family val="3"/>
      </rPr>
      <t xml:space="preserve">　平鎮區
</t>
    </r>
    <r>
      <rPr>
        <sz val="9"/>
        <rFont val="Arial Narrow"/>
        <family val="2"/>
      </rPr>
      <t xml:space="preserve">    Pingzhen District</t>
    </r>
  </si>
  <si>
    <r>
      <rPr>
        <sz val="9"/>
        <rFont val="華康粗圓體"/>
        <family val="3"/>
      </rPr>
      <t xml:space="preserve">　新屋區
</t>
    </r>
    <r>
      <rPr>
        <sz val="9"/>
        <rFont val="Arial Narrow"/>
        <family val="2"/>
      </rPr>
      <t xml:space="preserve">    Xinwu District </t>
    </r>
  </si>
  <si>
    <r>
      <rPr>
        <sz val="9"/>
        <rFont val="華康粗圓體"/>
        <family val="3"/>
      </rPr>
      <t xml:space="preserve">　觀音區
</t>
    </r>
    <r>
      <rPr>
        <sz val="9"/>
        <rFont val="Arial Narrow"/>
        <family val="2"/>
      </rPr>
      <t xml:space="preserve">    Guanyin District</t>
    </r>
  </si>
  <si>
    <r>
      <rPr>
        <sz val="9"/>
        <rFont val="華康粗圓體"/>
        <family val="3"/>
      </rPr>
      <t xml:space="preserve">　復興區
</t>
    </r>
    <r>
      <rPr>
        <sz val="9"/>
        <rFont val="Arial Narrow"/>
        <family val="2"/>
      </rPr>
      <t xml:space="preserve">    Fuxing District</t>
    </r>
  </si>
  <si>
    <r>
      <rPr>
        <sz val="12"/>
        <color indexed="8"/>
        <rFont val="華康粗圓體"/>
        <family val="3"/>
      </rPr>
      <t>表</t>
    </r>
    <r>
      <rPr>
        <sz val="12"/>
        <color indexed="8"/>
        <rFont val="Arial"/>
        <family val="2"/>
      </rPr>
      <t>2-12</t>
    </r>
    <r>
      <rPr>
        <sz val="12"/>
        <color indexed="8"/>
        <rFont val="華康粗圓體"/>
        <family val="3"/>
      </rPr>
      <t>、現住原住民婚姻狀況（續）</t>
    </r>
  </si>
  <si>
    <t>Social Increase Rate (‰)</t>
  </si>
  <si>
    <t>ⓡ7.59</t>
  </si>
  <si>
    <t>ⓡ-0.11</t>
  </si>
  <si>
    <t>ⓡ44.73</t>
  </si>
  <si>
    <t>ⓡ45.43</t>
  </si>
  <si>
    <t>ⓡ-0.70</t>
  </si>
  <si>
    <t>ⓡ9.11</t>
  </si>
  <si>
    <t>ⓡ5.65</t>
  </si>
  <si>
    <t>ⓡ3.46</t>
  </si>
  <si>
    <t>ⓡ47.11</t>
  </si>
  <si>
    <t>ⓡ41.33</t>
  </si>
  <si>
    <t>ⓡ5.78</t>
  </si>
  <si>
    <t>ⓡ9.38</t>
  </si>
  <si>
    <t>ⓡ4.26</t>
  </si>
  <si>
    <t>ⓡ5.13</t>
  </si>
  <si>
    <t>ⓡ53.92</t>
  </si>
  <si>
    <t>ⓡ49.08</t>
  </si>
  <si>
    <t>ⓡ4.85</t>
  </si>
  <si>
    <t>ⓡ9.53</t>
  </si>
  <si>
    <t>ⓡ6.20</t>
  </si>
  <si>
    <t>ⓡ3.33</t>
  </si>
  <si>
    <t>ⓡ49.60</t>
  </si>
  <si>
    <t>ⓡ41.69</t>
  </si>
  <si>
    <t>ⓡ7.91</t>
  </si>
  <si>
    <t>ⓡ10.21</t>
  </si>
  <si>
    <t>ⓡ5.63</t>
  </si>
  <si>
    <t>ⓡ4.58</t>
  </si>
  <si>
    <t>ⓡ64.03</t>
  </si>
  <si>
    <t>ⓡ58.07</t>
  </si>
  <si>
    <t>ⓡ5.96</t>
  </si>
  <si>
    <t>ⓡ8.14</t>
  </si>
  <si>
    <t>ⓡ6.67</t>
  </si>
  <si>
    <t>ⓡ1.47</t>
  </si>
  <si>
    <t>ⓡ59.24</t>
  </si>
  <si>
    <t>ⓡ50.03</t>
  </si>
  <si>
    <t>ⓡ9.22</t>
  </si>
  <si>
    <t>ⓡ7.81</t>
  </si>
  <si>
    <t>ⓡ6.95</t>
  </si>
  <si>
    <t>ⓡ0.86</t>
  </si>
  <si>
    <t>ⓡ45.49</t>
  </si>
  <si>
    <t>ⓡ42.18</t>
  </si>
  <si>
    <t>ⓡ3.30</t>
  </si>
  <si>
    <t>ⓡ8.44</t>
  </si>
  <si>
    <t>ⓡ5.44</t>
  </si>
  <si>
    <t>ⓡ3.00</t>
  </si>
  <si>
    <t>ⓡ52.76</t>
  </si>
  <si>
    <t>ⓡ50.18</t>
  </si>
  <si>
    <t>ⓡ2.58</t>
  </si>
  <si>
    <t>ⓡ6.75</t>
  </si>
  <si>
    <t>ⓡ2.65</t>
  </si>
  <si>
    <t>ⓡ6.60</t>
  </si>
  <si>
    <t>ⓡ2.69</t>
  </si>
  <si>
    <t>ⓡ7.13</t>
  </si>
  <si>
    <t>ⓡ2.75</t>
  </si>
  <si>
    <t>ⓡ5.95</t>
  </si>
  <si>
    <t>ⓡ2.31</t>
  </si>
  <si>
    <t>ⓡ6.83</t>
  </si>
  <si>
    <t>ⓡ2.57</t>
  </si>
  <si>
    <t>ⓡ2.44</t>
  </si>
  <si>
    <t>ⓡ6.10</t>
  </si>
  <si>
    <t>ⓡ2.81</t>
  </si>
  <si>
    <t>ⓡ7.16</t>
  </si>
  <si>
    <t>ⓡ2.79</t>
  </si>
  <si>
    <t>ⓡ7.34</t>
  </si>
  <si>
    <t>ⓡ2.62</t>
  </si>
  <si>
    <t>ⓡ6.18</t>
  </si>
  <si>
    <t>ⓡ7.08</t>
  </si>
  <si>
    <t>ⓡ2.67</t>
  </si>
  <si>
    <t>ⓡ5.25</t>
  </si>
  <si>
    <t>ⓡ5.61</t>
  </si>
  <si>
    <t>ⓡ2.80</t>
  </si>
  <si>
    <t>ⓡ8.26</t>
  </si>
  <si>
    <t>ⓡ2.97</t>
  </si>
  <si>
    <t>ⓡ55.49</t>
  </si>
  <si>
    <t>ⓡ45.90</t>
  </si>
  <si>
    <t>ⓡ54.61</t>
  </si>
  <si>
    <t>ⓡ47.31</t>
  </si>
  <si>
    <t>ⓡ52.80</t>
  </si>
  <si>
    <t>ⓡ47.02</t>
  </si>
  <si>
    <t>ⓡ67.42</t>
  </si>
  <si>
    <t>ⓡ58.56</t>
  </si>
  <si>
    <t>ⓡ49.38</t>
  </si>
  <si>
    <t>ⓡ47.34</t>
  </si>
  <si>
    <t>ⓡ50.84</t>
  </si>
  <si>
    <t>ⓡ46.90</t>
  </si>
  <si>
    <t>ⓡ11.00</t>
  </si>
  <si>
    <t>ⓡ7.22</t>
  </si>
  <si>
    <t>ⓡ7.30</t>
  </si>
  <si>
    <t>ⓡ8.85</t>
  </si>
  <si>
    <t>ⓡ2.03</t>
  </si>
  <si>
    <t>ⓡ3.94</t>
  </si>
  <si>
    <t>ⓡ6.74</t>
  </si>
  <si>
    <r>
      <rPr>
        <sz val="9"/>
        <rFont val="BatangChe"/>
        <family val="3"/>
      </rPr>
      <t>ⓡ</t>
    </r>
    <r>
      <rPr>
        <sz val="9"/>
        <rFont val="Arial Narrow"/>
        <family val="2"/>
      </rPr>
      <t>67.28</t>
    </r>
  </si>
  <si>
    <t>ⓡ9.31</t>
  </si>
  <si>
    <r>
      <rPr>
        <sz val="9"/>
        <rFont val="BatangChe"/>
        <family val="3"/>
      </rPr>
      <t>ⓡ</t>
    </r>
    <r>
      <rPr>
        <sz val="9"/>
        <rFont val="Arial Narrow"/>
        <family val="2"/>
      </rPr>
      <t>66.49</t>
    </r>
  </si>
  <si>
    <r>
      <rPr>
        <sz val="9"/>
        <rFont val="BatangChe"/>
        <family val="3"/>
      </rPr>
      <t>ⓡ</t>
    </r>
    <r>
      <rPr>
        <sz val="9"/>
        <rFont val="Arial Narrow"/>
        <family val="2"/>
      </rPr>
      <t>53.12</t>
    </r>
  </si>
  <si>
    <r>
      <rPr>
        <sz val="9"/>
        <rFont val="BatangChe"/>
        <family val="3"/>
      </rPr>
      <t>ⓡ</t>
    </r>
    <r>
      <rPr>
        <sz val="9"/>
        <rFont val="Arial Narrow"/>
        <family val="2"/>
      </rPr>
      <t>7.48</t>
    </r>
  </si>
  <si>
    <t>ⓡ57.97</t>
  </si>
  <si>
    <r>
      <rPr>
        <sz val="9"/>
        <rFont val="BatangChe"/>
        <family val="3"/>
      </rPr>
      <t>ⓡ</t>
    </r>
    <r>
      <rPr>
        <sz val="9"/>
        <rFont val="Arial Narrow"/>
        <family val="2"/>
      </rPr>
      <t>21.64</t>
    </r>
  </si>
  <si>
    <r>
      <rPr>
        <sz val="9"/>
        <rFont val="BatangChe"/>
        <family val="3"/>
      </rPr>
      <t>ⓡ</t>
    </r>
    <r>
      <rPr>
        <sz val="9"/>
        <rFont val="Arial Narrow"/>
        <family val="2"/>
      </rPr>
      <t>70.63</t>
    </r>
  </si>
  <si>
    <r>
      <rPr>
        <sz val="9"/>
        <rFont val="BatangChe"/>
        <family val="3"/>
      </rPr>
      <t>ⓡ</t>
    </r>
    <r>
      <rPr>
        <sz val="9"/>
        <rFont val="Arial Narrow"/>
        <family val="2"/>
      </rPr>
      <t>7.72</t>
    </r>
  </si>
  <si>
    <t>ⓡ21.01</t>
  </si>
  <si>
    <t>ⓡ20.37</t>
  </si>
  <si>
    <t>ⓡ19.71</t>
  </si>
  <si>
    <t>ⓡ18.98</t>
  </si>
  <si>
    <t>ⓡ18.15</t>
  </si>
  <si>
    <t>ⓡ17.42</t>
  </si>
  <si>
    <t>ⓡ71.15</t>
  </si>
  <si>
    <t>ⓡ71.71</t>
  </si>
  <si>
    <t>ⓡ72.24</t>
  </si>
  <si>
    <t>ⓡ72.84</t>
  </si>
  <si>
    <t>ⓡ73.61</t>
  </si>
  <si>
    <t>ⓡ74.21</t>
  </si>
  <si>
    <t>ⓡ7.92</t>
  </si>
  <si>
    <t>ⓡ8.05</t>
  </si>
  <si>
    <t>ⓡ8.18</t>
  </si>
  <si>
    <t>ⓡ8.24</t>
  </si>
  <si>
    <t>ⓡ8.37</t>
  </si>
  <si>
    <r>
      <rPr>
        <sz val="9"/>
        <rFont val="BatangChe"/>
        <family val="3"/>
      </rPr>
      <t>ⓡ</t>
    </r>
    <r>
      <rPr>
        <sz val="9"/>
        <rFont val="Arial Narrow"/>
        <family val="2"/>
      </rPr>
      <t>7.84</t>
    </r>
  </si>
  <si>
    <t>ⓡ798,997</t>
  </si>
  <si>
    <t>ⓡ776,531</t>
  </si>
  <si>
    <t>ⓡ3,190</t>
  </si>
  <si>
    <t>ⓡ1,623</t>
  </si>
  <si>
    <t>ⓡ34,112</t>
  </si>
  <si>
    <t>ⓡ10,712</t>
  </si>
  <si>
    <t>ⓡ753</t>
  </si>
  <si>
    <t>ⓡ559</t>
  </si>
  <si>
    <t>ⓡ17,255</t>
  </si>
  <si>
    <t>ⓡ7,426</t>
  </si>
  <si>
    <r>
      <rPr>
        <sz val="7"/>
        <rFont val="BatangChe"/>
        <family val="3"/>
      </rPr>
      <t>ⓡ</t>
    </r>
    <r>
      <rPr>
        <sz val="7"/>
        <rFont val="Arial Narrow"/>
        <family val="2"/>
      </rPr>
      <t>186,658</t>
    </r>
  </si>
</sst>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00_-;\-* #,##0.00_-;_-* \-??_-;_-@_-"/>
    <numFmt numFmtId="177" formatCode="_-* #,##0_-;\-* #,##0_-;_-* \-_-;_-@_-"/>
    <numFmt numFmtId="178" formatCode="#,##0.0000"/>
    <numFmt numFmtId="179" formatCode="#,##0.0000;[Red]#,##0.0000"/>
    <numFmt numFmtId="180" formatCode="#,##0;[Red]#,##0"/>
    <numFmt numFmtId="181" formatCode="#,##0.00;[Red]#,##0.00"/>
    <numFmt numFmtId="182" formatCode="#,##0;\-#,##0;&quot;－&quot;"/>
    <numFmt numFmtId="183" formatCode="#,##0_);[Red]\(#,##0\)"/>
    <numFmt numFmtId="184" formatCode="#,##0.00_);[Red]\(#,##0.00\)"/>
    <numFmt numFmtId="185" formatCode="#,##0.00_ "/>
    <numFmt numFmtId="186" formatCode="0_ "/>
    <numFmt numFmtId="187" formatCode="_-* #,##0_-;\-* #,##0_-;_-* \-??_-;_-@_-"/>
    <numFmt numFmtId="188" formatCode="_(* #,##0_);_(* \(#,##0\);_(* \-??_);_(@_)"/>
    <numFmt numFmtId="189" formatCode="_-* ##0_-;\-* #,##0\-;_-* \-_-;_-@_-"/>
    <numFmt numFmtId="190" formatCode="0_);[Red]\(0\)"/>
    <numFmt numFmtId="191" formatCode="&quot;Yes&quot;;&quot;Yes&quot;;&quot;No&quot;"/>
    <numFmt numFmtId="192" formatCode="&quot;True&quot;;&quot;True&quot;;&quot;False&quot;"/>
    <numFmt numFmtId="193" formatCode="&quot;On&quot;;&quot;On&quot;;&quot;Off&quot;"/>
    <numFmt numFmtId="194" formatCode="[$€-2]\ #,##0.00_);[Red]\([$€-2]\ #,##0.00\)"/>
    <numFmt numFmtId="195" formatCode="0.00_);[Red]\(0.00\)"/>
    <numFmt numFmtId="196" formatCode="#,##0.000_);[Red]\(#,##0.000\)"/>
    <numFmt numFmtId="197" formatCode="#,##0.0000_);[Red]\(#,##0.0000\)"/>
    <numFmt numFmtId="198" formatCode="#,##0.00000_);[Red]\(#,##0.00000\)"/>
    <numFmt numFmtId="199" formatCode="#,##0.000000_);[Red]\(#,##0.000000\)"/>
    <numFmt numFmtId="200" formatCode="0.000000000"/>
    <numFmt numFmtId="201" formatCode="0.0000000000"/>
    <numFmt numFmtId="202" formatCode="0.00000000000"/>
    <numFmt numFmtId="203" formatCode="0.00000000"/>
    <numFmt numFmtId="204" formatCode="0.0000000"/>
    <numFmt numFmtId="205" formatCode="0.000000"/>
    <numFmt numFmtId="206" formatCode="0.00000"/>
    <numFmt numFmtId="207" formatCode="0.0000"/>
    <numFmt numFmtId="208" formatCode="0.000"/>
  </numFmts>
  <fonts count="84">
    <font>
      <sz val="12"/>
      <name val="新細明體"/>
      <family val="1"/>
    </font>
    <font>
      <sz val="10"/>
      <name val="Arial"/>
      <family val="2"/>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20"/>
      <name val="新細明體"/>
      <family val="1"/>
    </font>
    <font>
      <sz val="12"/>
      <color indexed="17"/>
      <name val="新細明體"/>
      <family val="1"/>
    </font>
    <font>
      <b/>
      <sz val="15"/>
      <color indexed="56"/>
      <name val="新細明體"/>
      <family val="1"/>
    </font>
    <font>
      <b/>
      <sz val="13"/>
      <color indexed="56"/>
      <name val="新細明體"/>
      <family val="1"/>
    </font>
    <font>
      <b/>
      <sz val="11"/>
      <color indexed="56"/>
      <name val="新細明體"/>
      <family val="1"/>
    </font>
    <font>
      <b/>
      <sz val="18"/>
      <color indexed="56"/>
      <name val="新細明體"/>
      <family val="1"/>
    </font>
    <font>
      <b/>
      <sz val="12"/>
      <color indexed="9"/>
      <name val="新細明體"/>
      <family val="1"/>
    </font>
    <font>
      <b/>
      <sz val="12"/>
      <color indexed="52"/>
      <name val="新細明體"/>
      <family val="1"/>
    </font>
    <font>
      <i/>
      <sz val="12"/>
      <color indexed="23"/>
      <name val="新細明體"/>
      <family val="1"/>
    </font>
    <font>
      <sz val="12"/>
      <color indexed="10"/>
      <name val="新細明體"/>
      <family val="1"/>
    </font>
    <font>
      <sz val="12"/>
      <color indexed="62"/>
      <name val="新細明體"/>
      <family val="1"/>
    </font>
    <font>
      <b/>
      <sz val="12"/>
      <color indexed="63"/>
      <name val="新細明體"/>
      <family val="1"/>
    </font>
    <font>
      <sz val="12"/>
      <color indexed="52"/>
      <name val="新細明體"/>
      <family val="1"/>
    </font>
    <font>
      <sz val="9"/>
      <name val="新細明體"/>
      <family val="1"/>
    </font>
    <font>
      <sz val="9"/>
      <name val="華康中黑體"/>
      <family val="3"/>
    </font>
    <font>
      <sz val="9"/>
      <name val="Arial Narrow"/>
      <family val="2"/>
    </font>
    <font>
      <sz val="12"/>
      <name val="華康粗圓體"/>
      <family val="3"/>
    </font>
    <font>
      <sz val="12"/>
      <name val="Arial"/>
      <family val="2"/>
    </font>
    <font>
      <sz val="9"/>
      <name val="華康粗圓體"/>
      <family val="3"/>
    </font>
    <font>
      <vertAlign val="superscript"/>
      <sz val="9"/>
      <name val="Arial Narrow"/>
      <family val="2"/>
    </font>
    <font>
      <sz val="9"/>
      <name val="細明體"/>
      <family val="3"/>
    </font>
    <font>
      <sz val="9"/>
      <color indexed="8"/>
      <name val="Arial Narrow"/>
      <family val="2"/>
    </font>
    <font>
      <sz val="9"/>
      <color indexed="10"/>
      <name val="Arial Narrow"/>
      <family val="2"/>
    </font>
    <font>
      <sz val="8.5"/>
      <name val="華康中黑體"/>
      <family val="3"/>
    </font>
    <font>
      <sz val="8.5"/>
      <name val="Arial Narrow"/>
      <family val="2"/>
    </font>
    <font>
      <sz val="9"/>
      <color indexed="8"/>
      <name val="華康中黑體"/>
      <family val="3"/>
    </font>
    <font>
      <sz val="8"/>
      <name val="Arial Narrow"/>
      <family val="2"/>
    </font>
    <font>
      <sz val="8.5"/>
      <name val="華康粗圓體"/>
      <family val="3"/>
    </font>
    <font>
      <sz val="7.5"/>
      <color indexed="8"/>
      <name val="華康粗圓體"/>
      <family val="3"/>
    </font>
    <font>
      <sz val="7.5"/>
      <color indexed="8"/>
      <name val="Arial Narrow"/>
      <family val="2"/>
    </font>
    <font>
      <sz val="7.5"/>
      <name val="Arial Narrow"/>
      <family val="2"/>
    </font>
    <font>
      <sz val="8"/>
      <name val="華康中黑體"/>
      <family val="3"/>
    </font>
    <font>
      <sz val="8"/>
      <color indexed="8"/>
      <name val="華康中黑體"/>
      <family val="3"/>
    </font>
    <font>
      <sz val="8"/>
      <color indexed="8"/>
      <name val="Arial Narrow"/>
      <family val="2"/>
    </font>
    <font>
      <sz val="7.5"/>
      <name val="華康粗圓體"/>
      <family val="3"/>
    </font>
    <font>
      <sz val="7"/>
      <name val="華康粗圓體"/>
      <family val="3"/>
    </font>
    <font>
      <sz val="7"/>
      <name val="Arial Narrow"/>
      <family val="2"/>
    </font>
    <font>
      <sz val="7"/>
      <color indexed="8"/>
      <name val="華康粗圓體"/>
      <family val="3"/>
    </font>
    <font>
      <sz val="7"/>
      <color indexed="8"/>
      <name val="Arial Narrow"/>
      <family val="2"/>
    </font>
    <font>
      <sz val="7.5"/>
      <name val="華康中黑體"/>
      <family val="3"/>
    </font>
    <font>
      <sz val="9"/>
      <color indexed="8"/>
      <name val="華康粗圓體"/>
      <family val="3"/>
    </font>
    <font>
      <sz val="8"/>
      <color indexed="8"/>
      <name val="華康粗圓體"/>
      <family val="3"/>
    </font>
    <font>
      <sz val="12"/>
      <color indexed="8"/>
      <name val="華康粗圓體"/>
      <family val="3"/>
    </font>
    <font>
      <sz val="12"/>
      <color indexed="8"/>
      <name val="Arial"/>
      <family val="2"/>
    </font>
    <font>
      <sz val="8"/>
      <name val="華康粗圓體"/>
      <family val="3"/>
    </font>
    <font>
      <sz val="12"/>
      <color indexed="9"/>
      <name val="Arial"/>
      <family val="2"/>
    </font>
    <font>
      <sz val="12"/>
      <name val="Arial Narrow"/>
      <family val="2"/>
    </font>
    <font>
      <b/>
      <sz val="9"/>
      <name val="Arial Narrow"/>
      <family val="2"/>
    </font>
    <font>
      <b/>
      <sz val="12"/>
      <name val="Arial Narrow"/>
      <family val="2"/>
    </font>
    <font>
      <b/>
      <sz val="12"/>
      <name val="Arial"/>
      <family val="2"/>
    </font>
    <font>
      <sz val="8.5"/>
      <color indexed="10"/>
      <name val="Arial Narrow"/>
      <family val="2"/>
    </font>
    <font>
      <b/>
      <sz val="9"/>
      <name val="Arial"/>
      <family val="2"/>
    </font>
    <font>
      <b/>
      <sz val="8"/>
      <color indexed="8"/>
      <name val="Arial Narrow"/>
      <family val="2"/>
    </font>
    <font>
      <b/>
      <sz val="9"/>
      <color indexed="8"/>
      <name val="Arial Narrow"/>
      <family val="2"/>
    </font>
    <font>
      <u val="single"/>
      <sz val="12"/>
      <color indexed="20"/>
      <name val="新細明體"/>
      <family val="1"/>
    </font>
    <font>
      <u val="single"/>
      <sz val="12"/>
      <color indexed="12"/>
      <name val="新細明體"/>
      <family val="1"/>
    </font>
    <font>
      <sz val="9"/>
      <name val="BatangChe"/>
      <family val="3"/>
    </font>
    <font>
      <sz val="7"/>
      <name val="BatangChe"/>
      <family val="3"/>
    </font>
    <font>
      <sz val="12"/>
      <color theme="1"/>
      <name val="Calibri"/>
      <family val="1"/>
    </font>
    <font>
      <sz val="12"/>
      <color theme="0"/>
      <name val="Calibri"/>
      <family val="1"/>
    </font>
    <font>
      <u val="single"/>
      <sz val="1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新細明體"/>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9"/>
      <color rgb="FFFF0000"/>
      <name val="Arial Narrow"/>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FFEB9C"/>
        <bgColor indexed="64"/>
      </patternFill>
    </fill>
    <fill>
      <patternFill patternType="solid">
        <fgColor indexed="43"/>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FFFFCC"/>
        <bgColor indexed="64"/>
      </patternFill>
    </fill>
    <fill>
      <patternFill patternType="solid">
        <fgColor indexed="26"/>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A5A5A5"/>
        <bgColor indexed="64"/>
      </patternFill>
    </fill>
    <fill>
      <patternFill patternType="solid">
        <fgColor indexed="55"/>
        <bgColor indexed="64"/>
      </patternFill>
    </fill>
    <fill>
      <patternFill patternType="solid">
        <fgColor rgb="FFFFC7CE"/>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s>
  <borders count="89">
    <border>
      <left/>
      <right/>
      <top/>
      <bottom/>
      <diagonal/>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style="medium">
        <color indexed="8"/>
      </right>
      <top style="medium">
        <color indexed="8"/>
      </top>
      <bottom>
        <color indexed="63"/>
      </bottom>
    </border>
    <border>
      <left style="thin">
        <color indexed="8"/>
      </left>
      <right style="thin">
        <color indexed="8"/>
      </right>
      <top>
        <color indexed="63"/>
      </top>
      <bottom style="medium">
        <color indexed="8"/>
      </bottom>
    </border>
    <border>
      <left>
        <color indexed="63"/>
      </left>
      <right style="thin">
        <color indexed="8"/>
      </right>
      <top style="thin">
        <color indexed="8"/>
      </top>
      <bottom style="thin">
        <color indexed="8"/>
      </bottom>
    </border>
    <border>
      <left>
        <color indexed="63"/>
      </left>
      <right style="medium">
        <color indexed="8"/>
      </right>
      <top>
        <color indexed="63"/>
      </top>
      <bottom style="medium">
        <color indexed="8"/>
      </bottom>
    </border>
    <border>
      <left>
        <color indexed="63"/>
      </left>
      <right style="thin">
        <color indexed="8"/>
      </right>
      <top>
        <color indexed="63"/>
      </top>
      <bottom style="medium">
        <color indexed="8"/>
      </bottom>
    </border>
    <border>
      <left>
        <color indexed="63"/>
      </left>
      <right>
        <color indexed="63"/>
      </right>
      <top>
        <color indexed="63"/>
      </top>
      <bottom style="medium">
        <color indexed="8"/>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color indexed="63"/>
      </left>
      <right>
        <color indexed="63"/>
      </right>
      <top style="thin">
        <color indexed="8"/>
      </top>
      <bottom>
        <color indexed="63"/>
      </bottom>
    </border>
    <border>
      <left style="medium">
        <color indexed="8"/>
      </left>
      <right style="thin">
        <color indexed="8"/>
      </right>
      <top>
        <color indexed="63"/>
      </top>
      <bottom style="medium">
        <color indexed="8"/>
      </bottom>
    </border>
    <border>
      <left>
        <color indexed="63"/>
      </left>
      <right>
        <color indexed="63"/>
      </right>
      <top style="medium">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medium">
        <color indexed="8"/>
      </top>
      <bottom>
        <color indexed="63"/>
      </bottom>
    </border>
    <border>
      <left>
        <color indexed="63"/>
      </left>
      <right style="thin">
        <color indexed="8"/>
      </right>
      <top style="medium">
        <color indexed="8"/>
      </top>
      <bottom>
        <color indexed="63"/>
      </bottom>
    </border>
    <border>
      <left style="thin">
        <color indexed="8"/>
      </left>
      <right>
        <color indexed="63"/>
      </right>
      <top style="medium">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medium">
        <color indexed="8"/>
      </bottom>
    </border>
    <border>
      <left style="medium">
        <color indexed="8"/>
      </left>
      <right>
        <color indexed="63"/>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medium">
        <color indexed="8"/>
      </right>
      <top>
        <color indexed="63"/>
      </top>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thin"/>
      <right style="thin"/>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color indexed="63"/>
      </top>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color indexed="63"/>
      </right>
      <top>
        <color indexed="63"/>
      </top>
      <bottom>
        <color indexed="63"/>
      </bottom>
    </border>
    <border>
      <left style="thin"/>
      <right style="thin"/>
      <top style="medium">
        <color indexed="8"/>
      </top>
      <bottom>
        <color indexed="63"/>
      </bottom>
    </border>
    <border>
      <left>
        <color indexed="63"/>
      </left>
      <right>
        <color indexed="63"/>
      </right>
      <top style="medium">
        <color indexed="8"/>
      </top>
      <bottom style="thin">
        <color indexed="8"/>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medium">
        <color indexed="8"/>
      </bottom>
    </border>
    <border>
      <left>
        <color indexed="63"/>
      </left>
      <right style="thin">
        <color indexed="8"/>
      </right>
      <top style="thin">
        <color indexed="8"/>
      </top>
      <bottom style="medium">
        <color indexed="8"/>
      </bottom>
    </border>
    <border>
      <left style="medium">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style="thin">
        <color indexed="8"/>
      </top>
      <bottom style="thin">
        <color indexed="8"/>
      </bottom>
    </border>
    <border>
      <left style="medium">
        <color indexed="8"/>
      </left>
      <right style="thin">
        <color indexed="8"/>
      </right>
      <top style="medium">
        <color indexed="8"/>
      </top>
      <bottom>
        <color indexed="63"/>
      </bottom>
    </border>
    <border>
      <left style="medium">
        <color indexed="8"/>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style="medium">
        <color indexed="8"/>
      </top>
      <bottom style="thin">
        <color indexed="8"/>
      </bottom>
    </border>
    <border>
      <left style="thin">
        <color indexed="8"/>
      </left>
      <right>
        <color indexed="63"/>
      </right>
      <top style="thin">
        <color indexed="8"/>
      </top>
      <bottom style="medium">
        <color indexed="8"/>
      </bottom>
    </border>
    <border>
      <left>
        <color indexed="63"/>
      </left>
      <right style="medium"/>
      <top style="medium"/>
      <bottom>
        <color indexed="63"/>
      </bottom>
    </border>
    <border>
      <left>
        <color indexed="63"/>
      </left>
      <right style="thin"/>
      <top>
        <color indexed="63"/>
      </top>
      <bottom>
        <color indexed="63"/>
      </bottom>
    </border>
    <border>
      <left style="medium"/>
      <right style="thin"/>
      <top>
        <color indexed="63"/>
      </top>
      <bottom>
        <color indexed="63"/>
      </bottom>
    </border>
    <border>
      <left style="medium">
        <color indexed="8"/>
      </left>
      <right style="medium">
        <color indexed="8"/>
      </right>
      <top style="medium">
        <color indexed="8"/>
      </top>
      <bottom>
        <color indexed="63"/>
      </bottom>
    </border>
    <border>
      <left style="medium"/>
      <right style="thin"/>
      <top style="medium"/>
      <bottom>
        <color indexed="63"/>
      </bottom>
    </border>
    <border>
      <left>
        <color indexed="63"/>
      </left>
      <right>
        <color indexed="63"/>
      </right>
      <top style="thin">
        <color indexed="8"/>
      </top>
      <bottom style="medium">
        <color indexed="8"/>
      </bottom>
    </border>
    <border>
      <left style="thin">
        <color indexed="8"/>
      </left>
      <right>
        <color indexed="63"/>
      </right>
      <top style="medium">
        <color indexed="8"/>
      </top>
      <bottom style="thin">
        <color indexed="8"/>
      </bottom>
    </border>
    <border>
      <left style="medium">
        <color indexed="8"/>
      </left>
      <right>
        <color indexed="63"/>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color indexed="63"/>
      </left>
      <right style="medium">
        <color indexed="8"/>
      </right>
      <top style="medium">
        <color indexed="8"/>
      </top>
      <bottom style="medium">
        <color indexed="8"/>
      </bottom>
    </border>
    <border>
      <left style="medium">
        <color indexed="8"/>
      </left>
      <right style="thin">
        <color indexed="8"/>
      </right>
      <top style="medium">
        <color indexed="8"/>
      </top>
      <bottom style="thin">
        <color indexed="8"/>
      </bottom>
    </border>
    <border>
      <left>
        <color indexed="63"/>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color indexed="63"/>
      </left>
      <right style="medium"/>
      <top>
        <color indexed="63"/>
      </top>
      <bottom>
        <color indexed="63"/>
      </bottom>
    </border>
    <border>
      <left style="medium">
        <color indexed="8"/>
      </left>
      <right>
        <color indexed="63"/>
      </right>
      <top style="medium">
        <color indexed="8"/>
      </top>
      <bottom>
        <color indexed="63"/>
      </bottom>
    </border>
    <border>
      <left style="thin">
        <color indexed="8"/>
      </left>
      <right style="thin">
        <color indexed="8"/>
      </right>
      <top>
        <color indexed="63"/>
      </top>
      <bottom style="thin">
        <color indexed="8"/>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style="medium"/>
      <right style="medium"/>
      <top style="medium"/>
      <bottom>
        <color indexed="63"/>
      </bottom>
    </border>
    <border>
      <left style="medium"/>
      <right style="medium"/>
      <top>
        <color indexed="63"/>
      </top>
      <bottom>
        <color indexed="63"/>
      </bottom>
    </border>
    <border>
      <left>
        <color indexed="63"/>
      </left>
      <right style="medium">
        <color indexed="8"/>
      </right>
      <top>
        <color indexed="63"/>
      </top>
      <bottom style="medium"/>
    </border>
  </borders>
  <cellStyleXfs count="23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64"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64"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64"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64"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64"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64"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64" fillId="1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64" fillId="18"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64" fillId="20"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64" fillId="2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64" fillId="2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65" fillId="24"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65" fillId="2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65" fillId="27"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65" fillId="28"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65" fillId="3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65" fillId="32"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2" fillId="0" borderId="0">
      <alignment vertical="center"/>
      <protection/>
    </xf>
    <xf numFmtId="0" fontId="0" fillId="0" borderId="0">
      <alignment/>
      <protection/>
    </xf>
    <xf numFmtId="0" fontId="2" fillId="0" borderId="0">
      <alignment vertical="center"/>
      <protection/>
    </xf>
    <xf numFmtId="0" fontId="2" fillId="0" borderId="0">
      <alignment vertical="center"/>
      <protection/>
    </xf>
    <xf numFmtId="0" fontId="0"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176" fontId="0" fillId="0" borderId="0" applyFill="0" applyBorder="0" applyAlignment="0" applyProtection="0"/>
    <xf numFmtId="176"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0" fontId="66" fillId="0" borderId="0" applyNumberFormat="0" applyFill="0" applyBorder="0" applyAlignment="0" applyProtection="0"/>
    <xf numFmtId="0" fontId="67" fillId="3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68" fillId="0" borderId="1"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69" fillId="3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9" fontId="1" fillId="0" borderId="0" applyFill="0" applyBorder="0" applyAlignment="0" applyProtection="0"/>
    <xf numFmtId="0" fontId="70" fillId="37" borderId="3" applyNumberFormat="0" applyAlignment="0" applyProtection="0"/>
    <xf numFmtId="0" fontId="13" fillId="38" borderId="4" applyNumberFormat="0" applyAlignment="0" applyProtection="0"/>
    <xf numFmtId="0" fontId="13" fillId="38" borderId="4" applyNumberFormat="0" applyAlignment="0" applyProtection="0"/>
    <xf numFmtId="0" fontId="13" fillId="38" borderId="4" applyNumberFormat="0" applyAlignment="0" applyProtection="0"/>
    <xf numFmtId="0" fontId="13" fillId="38" borderId="4" applyNumberFormat="0" applyAlignment="0" applyProtection="0"/>
    <xf numFmtId="44" fontId="1" fillId="0" borderId="0" applyFill="0" applyBorder="0" applyAlignment="0" applyProtection="0"/>
    <xf numFmtId="42" fontId="1" fillId="0" borderId="0" applyFill="0" applyBorder="0" applyAlignment="0" applyProtection="0"/>
    <xf numFmtId="0" fontId="71" fillId="0" borderId="5"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0" fillId="39" borderId="7" applyNumberFormat="0" applyFont="0" applyAlignment="0" applyProtection="0"/>
    <xf numFmtId="0" fontId="0" fillId="40" borderId="8" applyNumberFormat="0" applyAlignment="0" applyProtection="0"/>
    <xf numFmtId="0" fontId="0" fillId="40" borderId="8" applyNumberFormat="0" applyAlignment="0" applyProtection="0"/>
    <xf numFmtId="0" fontId="0" fillId="40" borderId="8" applyNumberFormat="0" applyAlignment="0" applyProtection="0"/>
    <xf numFmtId="0" fontId="0" fillId="40" borderId="8"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65" fillId="41"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65" fillId="43"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65" fillId="45"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65" fillId="47"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65" fillId="48"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65" fillId="49"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8" fillId="0" borderId="10" applyNumberFormat="0" applyFill="0" applyAlignment="0" applyProtection="0"/>
    <xf numFmtId="0" fontId="8" fillId="0" borderId="10" applyNumberFormat="0" applyFill="0" applyAlignment="0" applyProtection="0"/>
    <xf numFmtId="0" fontId="8" fillId="0" borderId="10" applyNumberFormat="0" applyFill="0" applyAlignment="0" applyProtection="0"/>
    <xf numFmtId="0" fontId="8" fillId="0" borderId="10" applyNumberFormat="0" applyFill="0" applyAlignment="0" applyProtection="0"/>
    <xf numFmtId="0" fontId="76" fillId="0" borderId="11" applyNumberFormat="0" applyFill="0" applyAlignment="0" applyProtection="0"/>
    <xf numFmtId="0" fontId="9" fillId="0" borderId="12" applyNumberFormat="0" applyFill="0" applyAlignment="0" applyProtection="0"/>
    <xf numFmtId="0" fontId="9" fillId="0" borderId="12" applyNumberFormat="0" applyFill="0" applyAlignment="0" applyProtection="0"/>
    <xf numFmtId="0" fontId="9" fillId="0" borderId="12" applyNumberFormat="0" applyFill="0" applyAlignment="0" applyProtection="0"/>
    <xf numFmtId="0" fontId="9" fillId="0" borderId="12" applyNumberFormat="0" applyFill="0" applyAlignment="0" applyProtection="0"/>
    <xf numFmtId="0" fontId="77" fillId="0" borderId="13" applyNumberFormat="0" applyFill="0" applyAlignment="0" applyProtection="0"/>
    <xf numFmtId="0" fontId="10" fillId="0" borderId="14" applyNumberFormat="0" applyFill="0" applyAlignment="0" applyProtection="0"/>
    <xf numFmtId="0" fontId="10" fillId="0" borderId="14" applyNumberFormat="0" applyFill="0" applyAlignment="0" applyProtection="0"/>
    <xf numFmtId="0" fontId="10" fillId="0" borderId="14" applyNumberFormat="0" applyFill="0" applyAlignment="0" applyProtection="0"/>
    <xf numFmtId="0" fontId="10" fillId="0" borderId="14" applyNumberFormat="0" applyFill="0" applyAlignment="0" applyProtection="0"/>
    <xf numFmtId="0" fontId="77"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78" fillId="51" borderId="3" applyNumberFormat="0" applyAlignment="0" applyProtection="0"/>
    <xf numFmtId="0" fontId="16" fillId="13" borderId="4" applyNumberFormat="0" applyAlignment="0" applyProtection="0"/>
    <xf numFmtId="0" fontId="16" fillId="13" borderId="4" applyNumberFormat="0" applyAlignment="0" applyProtection="0"/>
    <xf numFmtId="0" fontId="16" fillId="13" borderId="4" applyNumberFormat="0" applyAlignment="0" applyProtection="0"/>
    <xf numFmtId="0" fontId="16" fillId="13" borderId="4" applyNumberFormat="0" applyAlignment="0" applyProtection="0"/>
    <xf numFmtId="0" fontId="79" fillId="37" borderId="15" applyNumberFormat="0" applyAlignment="0" applyProtection="0"/>
    <xf numFmtId="0" fontId="17" fillId="38" borderId="16" applyNumberFormat="0" applyAlignment="0" applyProtection="0"/>
    <xf numFmtId="0" fontId="17" fillId="38" borderId="16" applyNumberFormat="0" applyAlignment="0" applyProtection="0"/>
    <xf numFmtId="0" fontId="17" fillId="38" borderId="16" applyNumberFormat="0" applyAlignment="0" applyProtection="0"/>
    <xf numFmtId="0" fontId="17" fillId="38" borderId="16" applyNumberFormat="0" applyAlignment="0" applyProtection="0"/>
    <xf numFmtId="0" fontId="80" fillId="52" borderId="17" applyNumberFormat="0" applyAlignment="0" applyProtection="0"/>
    <xf numFmtId="0" fontId="12" fillId="53" borderId="18" applyNumberFormat="0" applyAlignment="0" applyProtection="0"/>
    <xf numFmtId="0" fontId="12" fillId="53" borderId="18" applyNumberFormat="0" applyAlignment="0" applyProtection="0"/>
    <xf numFmtId="0" fontId="12" fillId="53" borderId="18" applyNumberFormat="0" applyAlignment="0" applyProtection="0"/>
    <xf numFmtId="0" fontId="12" fillId="53" borderId="18" applyNumberFormat="0" applyAlignment="0" applyProtection="0"/>
    <xf numFmtId="0" fontId="81" fillId="5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82"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cellStyleXfs>
  <cellXfs count="932">
    <xf numFmtId="0" fontId="0" fillId="0" borderId="0" xfId="0" applyAlignment="1">
      <alignment/>
    </xf>
    <xf numFmtId="4" fontId="21" fillId="0" borderId="0" xfId="0" applyNumberFormat="1" applyFont="1" applyAlignment="1">
      <alignment horizontal="right" vertical="center"/>
    </xf>
    <xf numFmtId="0" fontId="24" fillId="0" borderId="19" xfId="0" applyFont="1" applyBorder="1" applyAlignment="1">
      <alignment horizontal="center" vertical="center" wrapText="1"/>
    </xf>
    <xf numFmtId="3" fontId="21" fillId="0" borderId="20" xfId="0" applyNumberFormat="1" applyFont="1" applyBorder="1" applyAlignment="1">
      <alignment horizontal="center" vertical="center" wrapText="1"/>
    </xf>
    <xf numFmtId="3" fontId="21" fillId="0" borderId="21" xfId="0" applyNumberFormat="1" applyFont="1" applyBorder="1" applyAlignment="1">
      <alignment horizontal="center" vertical="center"/>
    </xf>
    <xf numFmtId="0" fontId="21" fillId="0" borderId="22" xfId="0" applyFont="1" applyBorder="1" applyAlignment="1">
      <alignment horizontal="center" vertical="center" wrapText="1"/>
    </xf>
    <xf numFmtId="178" fontId="21" fillId="0" borderId="23" xfId="0" applyNumberFormat="1" applyFont="1" applyBorder="1" applyAlignment="1">
      <alignment horizontal="center" vertical="center" wrapText="1"/>
    </xf>
    <xf numFmtId="4" fontId="21" fillId="0" borderId="20" xfId="0" applyNumberFormat="1" applyFont="1" applyBorder="1" applyAlignment="1">
      <alignment horizontal="center" vertical="center" wrapText="1"/>
    </xf>
    <xf numFmtId="4" fontId="21" fillId="0" borderId="23" xfId="0" applyNumberFormat="1" applyFont="1" applyBorder="1" applyAlignment="1">
      <alignment horizontal="center" vertical="center" wrapText="1"/>
    </xf>
    <xf numFmtId="4" fontId="21" fillId="0" borderId="24" xfId="0" applyNumberFormat="1" applyFont="1" applyBorder="1" applyAlignment="1">
      <alignment horizontal="center" vertical="center" wrapText="1"/>
    </xf>
    <xf numFmtId="179" fontId="21" fillId="0" borderId="25" xfId="0" applyNumberFormat="1" applyFont="1" applyFill="1" applyBorder="1" applyAlignment="1">
      <alignment vertical="center"/>
    </xf>
    <xf numFmtId="180" fontId="21" fillId="0" borderId="0" xfId="0" applyNumberFormat="1" applyFont="1" applyFill="1" applyBorder="1" applyAlignment="1">
      <alignment horizontal="right" vertical="center"/>
    </xf>
    <xf numFmtId="181" fontId="21" fillId="0" borderId="0" xfId="0" applyNumberFormat="1" applyFont="1" applyFill="1" applyBorder="1" applyAlignment="1">
      <alignment vertical="center"/>
    </xf>
    <xf numFmtId="179" fontId="21" fillId="0" borderId="26" xfId="0" applyNumberFormat="1" applyFont="1" applyFill="1" applyBorder="1" applyAlignment="1">
      <alignment vertical="center"/>
    </xf>
    <xf numFmtId="180" fontId="21" fillId="0" borderId="24" xfId="0" applyNumberFormat="1" applyFont="1" applyFill="1" applyBorder="1" applyAlignment="1">
      <alignment horizontal="right" vertical="center"/>
    </xf>
    <xf numFmtId="3" fontId="21" fillId="0" borderId="24" xfId="0" applyNumberFormat="1" applyFont="1" applyBorder="1" applyAlignment="1">
      <alignment horizontal="right" vertical="center"/>
    </xf>
    <xf numFmtId="3" fontId="21" fillId="0" borderId="27" xfId="0" applyNumberFormat="1" applyFont="1" applyBorder="1" applyAlignment="1">
      <alignment horizontal="center" vertical="center"/>
    </xf>
    <xf numFmtId="0" fontId="21" fillId="0" borderId="22" xfId="0" applyFont="1" applyBorder="1" applyAlignment="1">
      <alignment horizontal="center" vertical="center"/>
    </xf>
    <xf numFmtId="3" fontId="21" fillId="0" borderId="28" xfId="0" applyNumberFormat="1" applyFont="1" applyBorder="1" applyAlignment="1">
      <alignment horizontal="center" vertical="top"/>
    </xf>
    <xf numFmtId="3" fontId="21" fillId="0" borderId="23" xfId="0" applyNumberFormat="1" applyFont="1" applyBorder="1" applyAlignment="1">
      <alignment horizontal="center" vertical="top"/>
    </xf>
    <xf numFmtId="3" fontId="21" fillId="0" borderId="20" xfId="0" applyNumberFormat="1" applyFont="1" applyBorder="1" applyAlignment="1">
      <alignment horizontal="center" vertical="top" wrapText="1"/>
    </xf>
    <xf numFmtId="3" fontId="21" fillId="0" borderId="23" xfId="0" applyNumberFormat="1" applyFont="1" applyBorder="1" applyAlignment="1">
      <alignment horizontal="center" vertical="top" wrapText="1"/>
    </xf>
    <xf numFmtId="180" fontId="27" fillId="0" borderId="25" xfId="0" applyNumberFormat="1" applyFont="1" applyFill="1" applyBorder="1" applyAlignment="1">
      <alignment horizontal="right" vertical="center"/>
    </xf>
    <xf numFmtId="0" fontId="30" fillId="0" borderId="0" xfId="0" applyFont="1" applyAlignment="1">
      <alignment horizontal="left" vertical="center"/>
    </xf>
    <xf numFmtId="0" fontId="30" fillId="0" borderId="0" xfId="0" applyFont="1" applyAlignment="1">
      <alignment vertical="center"/>
    </xf>
    <xf numFmtId="3" fontId="30" fillId="0" borderId="0" xfId="0" applyNumberFormat="1" applyFont="1" applyAlignment="1">
      <alignment vertical="center"/>
    </xf>
    <xf numFmtId="0" fontId="21" fillId="0" borderId="20" xfId="0" applyFont="1" applyBorder="1" applyAlignment="1">
      <alignment horizontal="center" vertical="top" wrapText="1"/>
    </xf>
    <xf numFmtId="180" fontId="21" fillId="0" borderId="29" xfId="0" applyNumberFormat="1" applyFont="1" applyBorder="1" applyAlignment="1">
      <alignment horizontal="right" vertical="center"/>
    </xf>
    <xf numFmtId="180" fontId="21" fillId="0" borderId="0" xfId="0" applyNumberFormat="1" applyFont="1" applyBorder="1" applyAlignment="1">
      <alignment horizontal="right" vertical="center"/>
    </xf>
    <xf numFmtId="180" fontId="21" fillId="0" borderId="0" xfId="113" applyNumberFormat="1" applyFont="1" applyFill="1" applyBorder="1" applyAlignment="1" applyProtection="1">
      <alignment horizontal="right" vertical="center"/>
      <protection/>
    </xf>
    <xf numFmtId="180" fontId="28" fillId="0" borderId="0" xfId="0" applyNumberFormat="1" applyFont="1" applyBorder="1" applyAlignment="1">
      <alignment horizontal="right" vertical="center"/>
    </xf>
    <xf numFmtId="4" fontId="21" fillId="0" borderId="24" xfId="0" applyNumberFormat="1" applyFont="1" applyBorder="1" applyAlignment="1">
      <alignment horizontal="right" vertical="center"/>
    </xf>
    <xf numFmtId="0" fontId="21" fillId="0" borderId="20" xfId="0" applyFont="1" applyBorder="1" applyAlignment="1">
      <alignment horizontal="center" wrapText="1"/>
    </xf>
    <xf numFmtId="183" fontId="21" fillId="0" borderId="0" xfId="0" applyNumberFormat="1" applyFont="1" applyBorder="1" applyAlignment="1">
      <alignment horizontal="right" vertical="center"/>
    </xf>
    <xf numFmtId="184" fontId="21" fillId="0" borderId="0" xfId="0" applyNumberFormat="1" applyFont="1" applyBorder="1" applyAlignment="1">
      <alignment horizontal="right" vertical="center"/>
    </xf>
    <xf numFmtId="184" fontId="21" fillId="0" borderId="0" xfId="0" applyNumberFormat="1" applyFont="1" applyFill="1" applyBorder="1" applyAlignment="1">
      <alignment horizontal="right" vertical="center"/>
    </xf>
    <xf numFmtId="183" fontId="21" fillId="0" borderId="0" xfId="0" applyNumberFormat="1" applyFont="1" applyFill="1" applyBorder="1" applyAlignment="1">
      <alignment horizontal="right" vertical="center"/>
    </xf>
    <xf numFmtId="0" fontId="21" fillId="38" borderId="30" xfId="0" applyFont="1" applyFill="1" applyBorder="1" applyAlignment="1">
      <alignment/>
    </xf>
    <xf numFmtId="3" fontId="27" fillId="0" borderId="30" xfId="0" applyNumberFormat="1" applyFont="1" applyBorder="1" applyAlignment="1">
      <alignment horizontal="right"/>
    </xf>
    <xf numFmtId="180" fontId="21" fillId="0" borderId="30" xfId="0" applyNumberFormat="1" applyFont="1" applyFill="1" applyBorder="1" applyAlignment="1">
      <alignment vertical="center"/>
    </xf>
    <xf numFmtId="3" fontId="21" fillId="0" borderId="30" xfId="0" applyNumberFormat="1" applyFont="1" applyBorder="1" applyAlignment="1">
      <alignment horizontal="right"/>
    </xf>
    <xf numFmtId="3" fontId="27" fillId="0" borderId="30" xfId="0" applyNumberFormat="1" applyFont="1" applyBorder="1" applyAlignment="1">
      <alignment horizontal="right" vertical="center"/>
    </xf>
    <xf numFmtId="0" fontId="21" fillId="0" borderId="30" xfId="0" applyFont="1" applyBorder="1" applyAlignment="1">
      <alignment horizontal="right" vertical="center"/>
    </xf>
    <xf numFmtId="3" fontId="27" fillId="0" borderId="30" xfId="0" applyNumberFormat="1" applyFont="1" applyFill="1" applyBorder="1" applyAlignment="1">
      <alignment horizontal="right" vertical="center"/>
    </xf>
    <xf numFmtId="0" fontId="27" fillId="0" borderId="0" xfId="0" applyFont="1" applyFill="1" applyAlignment="1">
      <alignment vertical="center"/>
    </xf>
    <xf numFmtId="3" fontId="21" fillId="0" borderId="31" xfId="0" applyNumberFormat="1" applyFont="1" applyBorder="1" applyAlignment="1">
      <alignment horizontal="center" vertical="center" wrapText="1"/>
    </xf>
    <xf numFmtId="3" fontId="21" fillId="0" borderId="31" xfId="0" applyNumberFormat="1" applyFont="1" applyBorder="1" applyAlignment="1">
      <alignment horizontal="center" vertical="center"/>
    </xf>
    <xf numFmtId="3" fontId="21" fillId="0" borderId="32" xfId="0" applyNumberFormat="1" applyFont="1" applyBorder="1" applyAlignment="1">
      <alignment horizontal="center" vertical="center"/>
    </xf>
    <xf numFmtId="3" fontId="21" fillId="0" borderId="33" xfId="0" applyNumberFormat="1" applyFont="1" applyBorder="1" applyAlignment="1">
      <alignment horizontal="center" vertical="center" wrapText="1"/>
    </xf>
    <xf numFmtId="0" fontId="21" fillId="0" borderId="28" xfId="0" applyFont="1" applyBorder="1" applyAlignment="1">
      <alignment horizontal="center" vertical="center" wrapText="1"/>
    </xf>
    <xf numFmtId="3" fontId="21" fillId="0" borderId="23" xfId="0" applyNumberFormat="1" applyFont="1" applyBorder="1" applyAlignment="1">
      <alignment horizontal="center" vertical="center" wrapText="1"/>
    </xf>
    <xf numFmtId="180" fontId="21" fillId="0" borderId="34" xfId="0" applyNumberFormat="1" applyFont="1" applyBorder="1" applyAlignment="1">
      <alignment vertical="center"/>
    </xf>
    <xf numFmtId="180" fontId="21" fillId="0" borderId="0" xfId="0" applyNumberFormat="1" applyFont="1" applyBorder="1" applyAlignment="1">
      <alignment vertical="center"/>
    </xf>
    <xf numFmtId="180" fontId="21" fillId="0" borderId="34" xfId="0" applyNumberFormat="1" applyFont="1" applyBorder="1" applyAlignment="1">
      <alignment horizontal="right" vertical="center"/>
    </xf>
    <xf numFmtId="180" fontId="21" fillId="0" borderId="35" xfId="0" applyNumberFormat="1" applyFont="1" applyBorder="1" applyAlignment="1">
      <alignment vertical="center"/>
    </xf>
    <xf numFmtId="180" fontId="21" fillId="0" borderId="24" xfId="0" applyNumberFormat="1" applyFont="1" applyBorder="1" applyAlignment="1">
      <alignment vertical="center"/>
    </xf>
    <xf numFmtId="0" fontId="20" fillId="0" borderId="0" xfId="0" applyFont="1" applyFill="1" applyAlignment="1">
      <alignment horizontal="left" vertical="center"/>
    </xf>
    <xf numFmtId="3" fontId="21" fillId="0" borderId="0" xfId="0" applyNumberFormat="1" applyFont="1" applyAlignment="1">
      <alignment vertical="center"/>
    </xf>
    <xf numFmtId="0" fontId="21" fillId="0" borderId="23" xfId="0" applyFont="1" applyBorder="1" applyAlignment="1">
      <alignment horizontal="center" vertical="center" wrapText="1"/>
    </xf>
    <xf numFmtId="3" fontId="21" fillId="0" borderId="35" xfId="0" applyNumberFormat="1" applyFont="1" applyBorder="1" applyAlignment="1">
      <alignment horizontal="center" vertical="center" wrapText="1"/>
    </xf>
    <xf numFmtId="177" fontId="21" fillId="0" borderId="0" xfId="0" applyNumberFormat="1" applyFont="1" applyAlignment="1">
      <alignment vertical="center"/>
    </xf>
    <xf numFmtId="177" fontId="21" fillId="0" borderId="0" xfId="0" applyNumberFormat="1" applyFont="1" applyAlignment="1">
      <alignment horizontal="right" vertical="center"/>
    </xf>
    <xf numFmtId="177" fontId="21" fillId="0" borderId="24" xfId="0" applyNumberFormat="1" applyFont="1" applyBorder="1" applyAlignment="1">
      <alignment vertical="center"/>
    </xf>
    <xf numFmtId="177" fontId="21" fillId="0" borderId="24" xfId="0" applyNumberFormat="1" applyFont="1" applyBorder="1" applyAlignment="1">
      <alignment horizontal="right" vertical="center"/>
    </xf>
    <xf numFmtId="3" fontId="36" fillId="0" borderId="35" xfId="0" applyNumberFormat="1" applyFont="1" applyBorder="1" applyAlignment="1">
      <alignment horizontal="center" vertical="center" wrapText="1"/>
    </xf>
    <xf numFmtId="3" fontId="21" fillId="0" borderId="36" xfId="0" applyNumberFormat="1" applyFont="1" applyBorder="1" applyAlignment="1">
      <alignment horizontal="center" vertical="center" wrapText="1"/>
    </xf>
    <xf numFmtId="3" fontId="21" fillId="0" borderId="37" xfId="0" applyNumberFormat="1" applyFont="1" applyBorder="1" applyAlignment="1">
      <alignment horizontal="center" vertical="center" wrapText="1"/>
    </xf>
    <xf numFmtId="3" fontId="21" fillId="0" borderId="26" xfId="0" applyNumberFormat="1" applyFont="1" applyBorder="1" applyAlignment="1">
      <alignment horizontal="center" vertical="center" wrapText="1"/>
    </xf>
    <xf numFmtId="3" fontId="21" fillId="0" borderId="25" xfId="0" applyNumberFormat="1" applyFont="1" applyBorder="1" applyAlignment="1">
      <alignment horizontal="right" vertical="center"/>
    </xf>
    <xf numFmtId="3" fontId="21" fillId="0" borderId="25" xfId="0" applyNumberFormat="1" applyFont="1" applyBorder="1" applyAlignment="1" applyProtection="1">
      <alignment horizontal="right" vertical="center"/>
      <protection/>
    </xf>
    <xf numFmtId="3" fontId="21" fillId="0" borderId="0" xfId="105" applyNumberFormat="1" applyFont="1" applyAlignment="1">
      <alignment horizontal="right" vertical="center"/>
      <protection/>
    </xf>
    <xf numFmtId="3" fontId="21" fillId="0" borderId="24" xfId="105" applyNumberFormat="1" applyFont="1" applyBorder="1" applyAlignment="1">
      <alignment horizontal="right" vertical="center"/>
      <protection/>
    </xf>
    <xf numFmtId="0" fontId="35" fillId="0" borderId="0" xfId="0" applyFont="1" applyAlignment="1">
      <alignment vertical="center"/>
    </xf>
    <xf numFmtId="4" fontId="21" fillId="0" borderId="0" xfId="0" applyNumberFormat="1" applyFont="1" applyAlignment="1" applyProtection="1">
      <alignment horizontal="right" vertical="center"/>
      <protection locked="0"/>
    </xf>
    <xf numFmtId="4" fontId="32" fillId="0" borderId="24" xfId="0" applyNumberFormat="1" applyFont="1" applyBorder="1" applyAlignment="1" applyProtection="1">
      <alignment horizontal="right" vertical="center"/>
      <protection locked="0"/>
    </xf>
    <xf numFmtId="3" fontId="41" fillId="0" borderId="38" xfId="0" applyNumberFormat="1" applyFont="1" applyBorder="1" applyAlignment="1" applyProtection="1">
      <alignment horizontal="center"/>
      <protection locked="0"/>
    </xf>
    <xf numFmtId="3" fontId="42" fillId="0" borderId="20" xfId="0" applyNumberFormat="1" applyFont="1" applyBorder="1" applyAlignment="1" applyProtection="1">
      <alignment horizontal="center" wrapText="1"/>
      <protection locked="0"/>
    </xf>
    <xf numFmtId="3" fontId="42" fillId="0" borderId="23" xfId="0" applyNumberFormat="1" applyFont="1" applyBorder="1" applyAlignment="1" applyProtection="1">
      <alignment horizontal="center" wrapText="1"/>
      <protection locked="0"/>
    </xf>
    <xf numFmtId="3" fontId="42" fillId="0" borderId="24" xfId="0" applyNumberFormat="1" applyFont="1" applyBorder="1" applyAlignment="1" applyProtection="1">
      <alignment horizontal="center" wrapText="1"/>
      <protection locked="0"/>
    </xf>
    <xf numFmtId="0" fontId="42" fillId="0" borderId="35" xfId="0" applyFont="1" applyBorder="1" applyAlignment="1" applyProtection="1">
      <alignment horizontal="justify"/>
      <protection locked="0"/>
    </xf>
    <xf numFmtId="180" fontId="36" fillId="0" borderId="34" xfId="0" applyNumberFormat="1" applyFont="1" applyBorder="1" applyAlignment="1" applyProtection="1">
      <alignment horizontal="right" vertical="center"/>
      <protection locked="0"/>
    </xf>
    <xf numFmtId="180" fontId="36" fillId="0" borderId="0" xfId="0" applyNumberFormat="1" applyFont="1" applyBorder="1" applyAlignment="1" applyProtection="1">
      <alignment horizontal="right" vertical="center"/>
      <protection locked="0"/>
    </xf>
    <xf numFmtId="3" fontId="36" fillId="0" borderId="0" xfId="0" applyNumberFormat="1" applyFont="1" applyBorder="1" applyAlignment="1" applyProtection="1">
      <alignment horizontal="right" vertical="center"/>
      <protection locked="0"/>
    </xf>
    <xf numFmtId="180" fontId="36" fillId="0" borderId="35" xfId="0" applyNumberFormat="1" applyFont="1" applyBorder="1" applyAlignment="1" applyProtection="1">
      <alignment horizontal="right" vertical="center"/>
      <protection locked="0"/>
    </xf>
    <xf numFmtId="180" fontId="36" fillId="0" borderId="24" xfId="0" applyNumberFormat="1" applyFont="1" applyBorder="1" applyAlignment="1" applyProtection="1">
      <alignment horizontal="right" vertical="center"/>
      <protection locked="0"/>
    </xf>
    <xf numFmtId="3" fontId="36" fillId="0" borderId="24" xfId="0" applyNumberFormat="1" applyFont="1" applyBorder="1" applyAlignment="1" applyProtection="1">
      <alignment horizontal="right" vertical="center"/>
      <protection locked="0"/>
    </xf>
    <xf numFmtId="180" fontId="36" fillId="0" borderId="34" xfId="0" applyNumberFormat="1" applyFont="1" applyBorder="1" applyAlignment="1" applyProtection="1">
      <alignment horizontal="right"/>
      <protection locked="0"/>
    </xf>
    <xf numFmtId="180" fontId="36" fillId="0" borderId="0" xfId="0" applyNumberFormat="1" applyFont="1" applyBorder="1" applyAlignment="1">
      <alignment horizontal="right" wrapText="1"/>
    </xf>
    <xf numFmtId="180" fontId="36" fillId="0" borderId="0" xfId="0" applyNumberFormat="1" applyFont="1" applyBorder="1" applyAlignment="1" applyProtection="1">
      <alignment horizontal="right" wrapText="1"/>
      <protection locked="0"/>
    </xf>
    <xf numFmtId="180" fontId="36" fillId="0" borderId="0" xfId="0" applyNumberFormat="1" applyFont="1" applyBorder="1" applyAlignment="1" applyProtection="1">
      <alignment horizontal="right"/>
      <protection locked="0"/>
    </xf>
    <xf numFmtId="180" fontId="36" fillId="0" borderId="0" xfId="113" applyNumberFormat="1" applyFont="1" applyFill="1" applyBorder="1" applyAlignment="1" applyProtection="1">
      <alignment horizontal="right" vertical="center"/>
      <protection locked="0"/>
    </xf>
    <xf numFmtId="3" fontId="36" fillId="0" borderId="0" xfId="113" applyNumberFormat="1" applyFont="1" applyFill="1" applyBorder="1" applyAlignment="1" applyProtection="1">
      <alignment horizontal="right" vertical="center"/>
      <protection locked="0"/>
    </xf>
    <xf numFmtId="3" fontId="36" fillId="0" borderId="0" xfId="0" applyNumberFormat="1" applyFont="1" applyFill="1" applyBorder="1" applyAlignment="1" applyProtection="1">
      <alignment vertical="center"/>
      <protection locked="0"/>
    </xf>
    <xf numFmtId="3" fontId="36" fillId="0" borderId="0" xfId="0" applyNumberFormat="1" applyFont="1" applyBorder="1" applyAlignment="1">
      <alignment vertical="center"/>
    </xf>
    <xf numFmtId="3" fontId="36" fillId="0" borderId="0" xfId="0" applyNumberFormat="1" applyFont="1" applyBorder="1" applyAlignment="1" applyProtection="1">
      <alignment vertical="center"/>
      <protection locked="0"/>
    </xf>
    <xf numFmtId="3" fontId="36" fillId="0" borderId="24" xfId="0" applyNumberFormat="1" applyFont="1" applyBorder="1" applyAlignment="1">
      <alignment vertical="center"/>
    </xf>
    <xf numFmtId="3" fontId="32" fillId="0" borderId="0" xfId="0" applyNumberFormat="1" applyFont="1" applyAlignment="1" applyProtection="1">
      <alignment vertical="center"/>
      <protection locked="0"/>
    </xf>
    <xf numFmtId="4" fontId="21" fillId="55" borderId="0" xfId="0" applyNumberFormat="1" applyFont="1" applyFill="1" applyAlignment="1" applyProtection="1">
      <alignment horizontal="right" vertical="center"/>
      <protection locked="0"/>
    </xf>
    <xf numFmtId="3" fontId="42" fillId="0" borderId="21" xfId="0" applyNumberFormat="1" applyFont="1" applyBorder="1" applyAlignment="1" applyProtection="1">
      <alignment horizontal="center" vertical="center" wrapText="1"/>
      <protection locked="0"/>
    </xf>
    <xf numFmtId="0" fontId="36" fillId="0" borderId="0" xfId="0" applyFont="1" applyBorder="1" applyAlignment="1">
      <alignment vertical="center"/>
    </xf>
    <xf numFmtId="4" fontId="32" fillId="0" borderId="24" xfId="0" applyNumberFormat="1" applyFont="1" applyBorder="1" applyAlignment="1">
      <alignment horizontal="right" vertical="center"/>
    </xf>
    <xf numFmtId="3" fontId="42" fillId="0" borderId="21" xfId="0" applyNumberFormat="1" applyFont="1" applyBorder="1" applyAlignment="1">
      <alignment horizontal="center" vertical="center" wrapText="1"/>
    </xf>
    <xf numFmtId="3" fontId="42" fillId="0" borderId="20" xfId="0" applyNumberFormat="1" applyFont="1" applyBorder="1" applyAlignment="1">
      <alignment horizontal="center" wrapText="1"/>
    </xf>
    <xf numFmtId="3" fontId="42" fillId="0" borderId="23" xfId="0" applyNumberFormat="1" applyFont="1" applyBorder="1" applyAlignment="1">
      <alignment horizontal="center" wrapText="1"/>
    </xf>
    <xf numFmtId="3" fontId="36" fillId="0" borderId="0" xfId="0" applyNumberFormat="1" applyFont="1" applyAlignment="1">
      <alignment vertical="center"/>
    </xf>
    <xf numFmtId="4" fontId="21" fillId="0" borderId="0" xfId="0" applyNumberFormat="1" applyFont="1" applyFill="1" applyAlignment="1">
      <alignment horizontal="right" vertical="center"/>
    </xf>
    <xf numFmtId="3" fontId="21" fillId="0" borderId="24" xfId="0" applyNumberFormat="1" applyFont="1" applyFill="1" applyBorder="1" applyAlignment="1">
      <alignment horizontal="right" vertical="center"/>
    </xf>
    <xf numFmtId="0" fontId="21" fillId="0" borderId="22" xfId="0" applyFont="1" applyFill="1" applyBorder="1" applyAlignment="1">
      <alignment horizontal="center" vertical="center"/>
    </xf>
    <xf numFmtId="0" fontId="21" fillId="0" borderId="39" xfId="0" applyFont="1" applyFill="1" applyBorder="1" applyAlignment="1">
      <alignment horizontal="center" vertical="center"/>
    </xf>
    <xf numFmtId="3" fontId="21" fillId="0" borderId="0" xfId="0" applyNumberFormat="1" applyFont="1" applyFill="1" applyAlignment="1">
      <alignment vertical="center"/>
    </xf>
    <xf numFmtId="0" fontId="21" fillId="0" borderId="28" xfId="0" applyFont="1" applyBorder="1" applyAlignment="1">
      <alignment horizontal="center" vertical="center"/>
    </xf>
    <xf numFmtId="180" fontId="21" fillId="0" borderId="25" xfId="0" applyNumberFormat="1" applyFont="1" applyBorder="1" applyAlignment="1">
      <alignment horizontal="right" vertical="center"/>
    </xf>
    <xf numFmtId="3" fontId="21" fillId="0" borderId="33" xfId="0" applyNumberFormat="1" applyFont="1" applyBorder="1" applyAlignment="1">
      <alignment horizontal="center" vertical="center"/>
    </xf>
    <xf numFmtId="177" fontId="27" fillId="0" borderId="23" xfId="115" applyFont="1" applyFill="1" applyBorder="1" applyAlignment="1" applyProtection="1">
      <alignment horizontal="center" vertical="center" wrapText="1"/>
      <protection/>
    </xf>
    <xf numFmtId="177" fontId="27" fillId="0" borderId="20" xfId="115" applyFont="1" applyFill="1" applyBorder="1" applyAlignment="1" applyProtection="1">
      <alignment horizontal="center" vertical="center" wrapText="1"/>
      <protection/>
    </xf>
    <xf numFmtId="177" fontId="27" fillId="0" borderId="35" xfId="115" applyFont="1" applyFill="1" applyBorder="1" applyAlignment="1" applyProtection="1">
      <alignment horizontal="center" vertical="center" wrapText="1"/>
      <protection/>
    </xf>
    <xf numFmtId="180" fontId="21" fillId="0" borderId="35" xfId="0" applyNumberFormat="1" applyFont="1" applyBorder="1" applyAlignment="1">
      <alignment horizontal="right" vertical="center"/>
    </xf>
    <xf numFmtId="0" fontId="21" fillId="0" borderId="23" xfId="0" applyFont="1" applyBorder="1" applyAlignment="1">
      <alignment horizontal="center" vertical="center"/>
    </xf>
    <xf numFmtId="3" fontId="21" fillId="0" borderId="23" xfId="0" applyNumberFormat="1" applyFont="1" applyBorder="1" applyAlignment="1">
      <alignment horizontal="center" vertical="center"/>
    </xf>
    <xf numFmtId="177" fontId="21" fillId="0" borderId="23" xfId="115" applyFont="1" applyFill="1" applyBorder="1" applyAlignment="1" applyProtection="1">
      <alignment horizontal="center" vertical="center" wrapText="1"/>
      <protection/>
    </xf>
    <xf numFmtId="177" fontId="21" fillId="0" borderId="20" xfId="115" applyFont="1" applyFill="1" applyBorder="1" applyAlignment="1" applyProtection="1">
      <alignment horizontal="center" vertical="center" wrapText="1"/>
      <protection/>
    </xf>
    <xf numFmtId="177" fontId="21" fillId="0" borderId="35" xfId="115" applyFont="1" applyFill="1" applyBorder="1" applyAlignment="1" applyProtection="1">
      <alignment horizontal="center" vertical="center" wrapText="1"/>
      <protection/>
    </xf>
    <xf numFmtId="4" fontId="21" fillId="55" borderId="0" xfId="0" applyNumberFormat="1" applyFont="1" applyFill="1" applyAlignment="1">
      <alignment horizontal="right" vertical="center"/>
    </xf>
    <xf numFmtId="0" fontId="39" fillId="0" borderId="0" xfId="0" applyNumberFormat="1" applyFont="1" applyFill="1" applyAlignment="1">
      <alignment vertical="center"/>
    </xf>
    <xf numFmtId="0" fontId="39" fillId="55" borderId="0" xfId="0" applyFont="1" applyFill="1" applyAlignment="1">
      <alignment vertical="center"/>
    </xf>
    <xf numFmtId="3" fontId="32" fillId="0" borderId="24" xfId="0" applyNumberFormat="1" applyFont="1" applyBorder="1" applyAlignment="1">
      <alignment horizontal="right" vertical="center"/>
    </xf>
    <xf numFmtId="3" fontId="40" fillId="0" borderId="38" xfId="0" applyNumberFormat="1" applyFont="1" applyBorder="1" applyAlignment="1" applyProtection="1">
      <alignment horizontal="center" vertical="center" wrapText="1"/>
      <protection locked="0"/>
    </xf>
    <xf numFmtId="0" fontId="36" fillId="0" borderId="20" xfId="0" applyFont="1" applyBorder="1" applyAlignment="1" applyProtection="1">
      <alignment horizontal="center"/>
      <protection locked="0"/>
    </xf>
    <xf numFmtId="0" fontId="40" fillId="0" borderId="38" xfId="0" applyFont="1" applyBorder="1" applyAlignment="1" applyProtection="1">
      <alignment horizontal="center" vertical="center" wrapText="1" shrinkToFit="1"/>
      <protection locked="0"/>
    </xf>
    <xf numFmtId="0" fontId="20" fillId="55" borderId="0" xfId="0" applyFont="1" applyFill="1" applyAlignment="1">
      <alignment horizontal="left" vertical="center"/>
    </xf>
    <xf numFmtId="49" fontId="21" fillId="55" borderId="22" xfId="0" applyNumberFormat="1" applyFont="1" applyFill="1" applyBorder="1" applyAlignment="1">
      <alignment horizontal="center" vertical="center" wrapText="1"/>
    </xf>
    <xf numFmtId="49" fontId="27" fillId="55" borderId="28" xfId="0" applyNumberFormat="1" applyFont="1" applyFill="1" applyBorder="1" applyAlignment="1">
      <alignment horizontal="center" vertical="center" wrapText="1"/>
    </xf>
    <xf numFmtId="3" fontId="27" fillId="55" borderId="34" xfId="0" applyNumberFormat="1" applyFont="1" applyFill="1" applyBorder="1" applyAlignment="1">
      <alignment horizontal="right" vertical="center" wrapText="1"/>
    </xf>
    <xf numFmtId="3" fontId="27" fillId="55" borderId="0" xfId="0" applyNumberFormat="1" applyFont="1" applyFill="1" applyBorder="1" applyAlignment="1">
      <alignment horizontal="right" vertical="center" wrapText="1"/>
    </xf>
    <xf numFmtId="180" fontId="27" fillId="55" borderId="34" xfId="115" applyNumberFormat="1" applyFont="1" applyFill="1" applyBorder="1" applyAlignment="1" applyProtection="1">
      <alignment horizontal="right" vertical="center"/>
      <protection/>
    </xf>
    <xf numFmtId="180" fontId="27" fillId="55" borderId="0" xfId="115" applyNumberFormat="1" applyFont="1" applyFill="1" applyBorder="1" applyAlignment="1" applyProtection="1">
      <alignment horizontal="right" vertical="center"/>
      <protection/>
    </xf>
    <xf numFmtId="0" fontId="21" fillId="55" borderId="22" xfId="0" applyFont="1" applyFill="1" applyBorder="1" applyAlignment="1">
      <alignment horizontal="center" vertical="center" wrapText="1"/>
    </xf>
    <xf numFmtId="0" fontId="27" fillId="55" borderId="28" xfId="0" applyNumberFormat="1" applyFont="1" applyFill="1" applyBorder="1" applyAlignment="1">
      <alignment horizontal="center" vertical="top" wrapText="1"/>
    </xf>
    <xf numFmtId="3" fontId="36" fillId="0" borderId="24" xfId="0" applyNumberFormat="1" applyFont="1" applyBorder="1" applyAlignment="1" applyProtection="1">
      <alignment vertical="center"/>
      <protection locked="0"/>
    </xf>
    <xf numFmtId="41" fontId="36" fillId="0" borderId="0" xfId="0" applyNumberFormat="1" applyFont="1" applyAlignment="1">
      <alignment horizontal="right" vertical="center"/>
    </xf>
    <xf numFmtId="41" fontId="36" fillId="0" borderId="0" xfId="0" applyNumberFormat="1" applyFont="1" applyAlignment="1">
      <alignment horizontal="right"/>
    </xf>
    <xf numFmtId="177" fontId="36" fillId="0" borderId="0" xfId="0" applyNumberFormat="1" applyFont="1" applyAlignment="1">
      <alignment vertical="center"/>
    </xf>
    <xf numFmtId="41" fontId="36" fillId="0" borderId="0" xfId="0" applyNumberFormat="1" applyFont="1" applyAlignment="1">
      <alignment vertical="center"/>
    </xf>
    <xf numFmtId="177" fontId="36" fillId="0" borderId="24" xfId="0" applyNumberFormat="1" applyFont="1" applyBorder="1" applyAlignment="1">
      <alignment vertical="center"/>
    </xf>
    <xf numFmtId="41" fontId="36" fillId="0" borderId="24" xfId="0" applyNumberFormat="1" applyFont="1" applyBorder="1" applyAlignment="1">
      <alignment vertical="center"/>
    </xf>
    <xf numFmtId="41" fontId="36" fillId="0" borderId="24" xfId="0" applyNumberFormat="1" applyFont="1" applyBorder="1" applyAlignment="1">
      <alignment horizontal="right"/>
    </xf>
    <xf numFmtId="41" fontId="36" fillId="0" borderId="24" xfId="0" applyNumberFormat="1" applyFont="1" applyBorder="1" applyAlignment="1">
      <alignment horizontal="right" vertical="center"/>
    </xf>
    <xf numFmtId="177" fontId="36" fillId="0" borderId="35" xfId="0" applyNumberFormat="1" applyFont="1" applyBorder="1" applyAlignment="1">
      <alignment vertical="center"/>
    </xf>
    <xf numFmtId="41" fontId="36" fillId="0" borderId="0" xfId="0" applyNumberFormat="1" applyFont="1" applyFill="1" applyAlignment="1">
      <alignment vertical="center"/>
    </xf>
    <xf numFmtId="3" fontId="21" fillId="0" borderId="39" xfId="0" applyNumberFormat="1" applyFont="1" applyBorder="1" applyAlignment="1">
      <alignment horizontal="left" vertical="center" wrapText="1"/>
    </xf>
    <xf numFmtId="0" fontId="21" fillId="0" borderId="39" xfId="0" applyFont="1" applyBorder="1" applyAlignment="1">
      <alignment horizontal="left" vertical="center"/>
    </xf>
    <xf numFmtId="0" fontId="21" fillId="0" borderId="22" xfId="0" applyFont="1" applyBorder="1" applyAlignment="1">
      <alignment vertical="center" wrapText="1"/>
    </xf>
    <xf numFmtId="180" fontId="83" fillId="0" borderId="0" xfId="0" applyNumberFormat="1" applyFont="1" applyBorder="1" applyAlignment="1">
      <alignment horizontal="right" vertical="center"/>
    </xf>
    <xf numFmtId="0" fontId="21" fillId="0" borderId="39" xfId="0" applyFont="1" applyBorder="1" applyAlignment="1">
      <alignment vertical="center"/>
    </xf>
    <xf numFmtId="3" fontId="21" fillId="0" borderId="0" xfId="0" applyNumberFormat="1" applyFont="1" applyBorder="1" applyAlignment="1">
      <alignment vertical="center"/>
    </xf>
    <xf numFmtId="180" fontId="21" fillId="0" borderId="24" xfId="0" applyNumberFormat="1" applyFont="1" applyBorder="1" applyAlignment="1">
      <alignment horizontal="right" vertical="center"/>
    </xf>
    <xf numFmtId="180" fontId="30" fillId="55" borderId="0" xfId="0" applyNumberFormat="1" applyFont="1" applyFill="1" applyBorder="1" applyAlignment="1" applyProtection="1">
      <alignment horizontal="right" vertical="center"/>
      <protection/>
    </xf>
    <xf numFmtId="180" fontId="30" fillId="55" borderId="0" xfId="0" applyNumberFormat="1" applyFont="1" applyFill="1" applyBorder="1" applyAlignment="1">
      <alignment horizontal="right" vertical="center"/>
    </xf>
    <xf numFmtId="180" fontId="30" fillId="55" borderId="24" xfId="0" applyNumberFormat="1" applyFont="1" applyFill="1" applyBorder="1" applyAlignment="1" applyProtection="1">
      <alignment horizontal="right" vertical="center"/>
      <protection/>
    </xf>
    <xf numFmtId="180" fontId="30" fillId="55" borderId="24" xfId="0" applyNumberFormat="1" applyFont="1" applyFill="1" applyBorder="1" applyAlignment="1">
      <alignment horizontal="right" vertical="center"/>
    </xf>
    <xf numFmtId="180" fontId="30" fillId="55" borderId="0" xfId="0" applyNumberFormat="1" applyFont="1" applyFill="1" applyBorder="1" applyAlignment="1">
      <alignment vertical="center"/>
    </xf>
    <xf numFmtId="0" fontId="31" fillId="0" borderId="40" xfId="0" applyNumberFormat="1" applyFont="1" applyFill="1" applyBorder="1" applyAlignment="1" applyProtection="1">
      <alignment vertical="center"/>
      <protection/>
    </xf>
    <xf numFmtId="0" fontId="27" fillId="0" borderId="40" xfId="0" applyNumberFormat="1" applyFont="1" applyFill="1" applyBorder="1" applyAlignment="1">
      <alignment vertical="center"/>
    </xf>
    <xf numFmtId="180" fontId="21" fillId="55" borderId="34" xfId="115" applyNumberFormat="1" applyFont="1" applyFill="1" applyBorder="1" applyAlignment="1" applyProtection="1">
      <alignment horizontal="right" vertical="center"/>
      <protection/>
    </xf>
    <xf numFmtId="180" fontId="21" fillId="55" borderId="0" xfId="115" applyNumberFormat="1" applyFont="1" applyFill="1" applyBorder="1" applyAlignment="1" applyProtection="1">
      <alignment horizontal="right" vertical="center"/>
      <protection/>
    </xf>
    <xf numFmtId="180" fontId="83" fillId="0" borderId="33" xfId="113" applyNumberFormat="1" applyFont="1" applyFill="1" applyBorder="1" applyAlignment="1" applyProtection="1">
      <alignment horizontal="right" vertical="center"/>
      <protection/>
    </xf>
    <xf numFmtId="180" fontId="83" fillId="0" borderId="29" xfId="113" applyNumberFormat="1" applyFont="1" applyFill="1" applyBorder="1" applyAlignment="1" applyProtection="1">
      <alignment horizontal="right" vertical="center"/>
      <protection/>
    </xf>
    <xf numFmtId="180" fontId="83" fillId="0" borderId="0" xfId="113" applyNumberFormat="1" applyFont="1" applyFill="1" applyBorder="1" applyAlignment="1" applyProtection="1">
      <alignment horizontal="right" vertical="center"/>
      <protection/>
    </xf>
    <xf numFmtId="41" fontId="21" fillId="0" borderId="0" xfId="0" applyNumberFormat="1" applyFont="1" applyFill="1" applyBorder="1" applyAlignment="1">
      <alignment horizontal="right" vertical="center"/>
    </xf>
    <xf numFmtId="41" fontId="21" fillId="0" borderId="0" xfId="113" applyNumberFormat="1" applyFont="1" applyFill="1" applyBorder="1" applyAlignment="1" applyProtection="1">
      <alignment horizontal="right" vertical="center"/>
      <protection/>
    </xf>
    <xf numFmtId="41" fontId="21" fillId="0" borderId="0" xfId="0" applyNumberFormat="1" applyFont="1" applyFill="1" applyAlignment="1">
      <alignment vertical="center"/>
    </xf>
    <xf numFmtId="41" fontId="21" fillId="0" borderId="41" xfId="0" applyNumberFormat="1" applyFont="1" applyFill="1" applyBorder="1" applyAlignment="1">
      <alignment horizontal="right" vertical="center"/>
    </xf>
    <xf numFmtId="41" fontId="21" fillId="0" borderId="41" xfId="113" applyNumberFormat="1" applyFont="1" applyFill="1" applyBorder="1" applyAlignment="1" applyProtection="1">
      <alignment horizontal="right" vertical="center"/>
      <protection/>
    </xf>
    <xf numFmtId="41" fontId="21" fillId="0" borderId="24" xfId="113" applyNumberFormat="1" applyFont="1" applyFill="1" applyBorder="1" applyAlignment="1" applyProtection="1">
      <alignment horizontal="right" vertical="center"/>
      <protection/>
    </xf>
    <xf numFmtId="41" fontId="21" fillId="0" borderId="25" xfId="0" applyNumberFormat="1" applyFont="1" applyFill="1" applyBorder="1" applyAlignment="1">
      <alignment horizontal="right" vertical="center"/>
    </xf>
    <xf numFmtId="41" fontId="21" fillId="0" borderId="0" xfId="0" applyNumberFormat="1" applyFont="1" applyAlignment="1">
      <alignment vertical="center"/>
    </xf>
    <xf numFmtId="41" fontId="21" fillId="0" borderId="24" xfId="0" applyNumberFormat="1" applyFont="1" applyBorder="1" applyAlignment="1">
      <alignment vertical="center"/>
    </xf>
    <xf numFmtId="41" fontId="21" fillId="0" borderId="41" xfId="0" applyNumberFormat="1" applyFont="1" applyBorder="1" applyAlignment="1">
      <alignment vertical="center"/>
    </xf>
    <xf numFmtId="3" fontId="21" fillId="0" borderId="0" xfId="112" applyNumberFormat="1" applyFont="1">
      <alignment vertical="center"/>
      <protection/>
    </xf>
    <xf numFmtId="3" fontId="21" fillId="0" borderId="26" xfId="112" applyNumberFormat="1" applyFont="1" applyBorder="1">
      <alignment vertical="center"/>
      <protection/>
    </xf>
    <xf numFmtId="3" fontId="21" fillId="0" borderId="24" xfId="112" applyNumberFormat="1" applyFont="1" applyBorder="1">
      <alignment vertical="center"/>
      <protection/>
    </xf>
    <xf numFmtId="180" fontId="21" fillId="0" borderId="26" xfId="0" applyNumberFormat="1" applyFont="1" applyBorder="1" applyAlignment="1">
      <alignment horizontal="right" vertical="center"/>
    </xf>
    <xf numFmtId="180" fontId="21" fillId="0" borderId="41" xfId="0" applyNumberFormat="1" applyFont="1" applyBorder="1" applyAlignment="1">
      <alignment horizontal="right" vertical="center"/>
    </xf>
    <xf numFmtId="177" fontId="21" fillId="0" borderId="33" xfId="113" applyNumberFormat="1" applyFont="1" applyFill="1" applyBorder="1" applyAlignment="1" applyProtection="1">
      <alignment horizontal="right" vertical="center"/>
      <protection/>
    </xf>
    <xf numFmtId="177" fontId="21" fillId="0" borderId="29" xfId="113" applyNumberFormat="1" applyFont="1" applyFill="1" applyBorder="1" applyAlignment="1" applyProtection="1">
      <alignment horizontal="right" vertical="center"/>
      <protection/>
    </xf>
    <xf numFmtId="177" fontId="21" fillId="0" borderId="34" xfId="113" applyNumberFormat="1" applyFont="1" applyFill="1" applyBorder="1" applyAlignment="1" applyProtection="1">
      <alignment horizontal="right" vertical="center"/>
      <protection/>
    </xf>
    <xf numFmtId="177" fontId="21" fillId="0" borderId="0" xfId="113" applyNumberFormat="1" applyFont="1" applyFill="1" applyBorder="1" applyAlignment="1" applyProtection="1">
      <alignment horizontal="right" vertical="center"/>
      <protection/>
    </xf>
    <xf numFmtId="177" fontId="21" fillId="0" borderId="0" xfId="0" applyNumberFormat="1" applyFont="1" applyBorder="1" applyAlignment="1">
      <alignment horizontal="right" vertical="center"/>
    </xf>
    <xf numFmtId="177" fontId="32" fillId="0" borderId="0" xfId="110" applyNumberFormat="1" applyFont="1" applyAlignment="1">
      <alignment horizontal="right" vertical="center"/>
      <protection/>
    </xf>
    <xf numFmtId="177" fontId="32" fillId="0" borderId="0" xfId="110" applyNumberFormat="1" applyFont="1" applyFill="1" applyAlignment="1">
      <alignment horizontal="right" vertical="center"/>
      <protection/>
    </xf>
    <xf numFmtId="177" fontId="32" fillId="55" borderId="0" xfId="0" applyNumberFormat="1" applyFont="1" applyFill="1" applyBorder="1" applyAlignment="1" applyProtection="1">
      <alignment horizontal="right" vertical="center"/>
      <protection/>
    </xf>
    <xf numFmtId="177" fontId="32" fillId="0" borderId="0" xfId="110" applyNumberFormat="1" applyFont="1" applyBorder="1" applyAlignment="1">
      <alignment horizontal="right" vertical="center"/>
      <protection/>
    </xf>
    <xf numFmtId="177" fontId="32" fillId="0" borderId="35" xfId="110" applyNumberFormat="1" applyFont="1" applyBorder="1" applyAlignment="1">
      <alignment horizontal="right" vertical="center"/>
      <protection/>
    </xf>
    <xf numFmtId="177" fontId="32" fillId="55" borderId="41" xfId="0" applyNumberFormat="1" applyFont="1" applyFill="1" applyBorder="1" applyAlignment="1" applyProtection="1">
      <alignment horizontal="right" vertical="center"/>
      <protection/>
    </xf>
    <xf numFmtId="177" fontId="32" fillId="55" borderId="24" xfId="0" applyNumberFormat="1" applyFont="1" applyFill="1" applyBorder="1" applyAlignment="1" applyProtection="1">
      <alignment horizontal="right" vertical="center"/>
      <protection/>
    </xf>
    <xf numFmtId="177" fontId="32" fillId="0" borderId="24" xfId="110" applyNumberFormat="1" applyFont="1" applyBorder="1" applyAlignment="1">
      <alignment horizontal="right" vertical="center"/>
      <protection/>
    </xf>
    <xf numFmtId="177" fontId="32" fillId="55" borderId="33" xfId="0" applyNumberFormat="1" applyFont="1" applyFill="1" applyBorder="1" applyAlignment="1" applyProtection="1">
      <alignment horizontal="right" vertical="center"/>
      <protection/>
    </xf>
    <xf numFmtId="177" fontId="32" fillId="55" borderId="29" xfId="0" applyNumberFormat="1" applyFont="1" applyFill="1" applyBorder="1" applyAlignment="1" applyProtection="1">
      <alignment horizontal="right" vertical="center"/>
      <protection/>
    </xf>
    <xf numFmtId="177" fontId="32" fillId="55" borderId="34" xfId="0" applyNumberFormat="1" applyFont="1" applyFill="1" applyBorder="1" applyAlignment="1" applyProtection="1">
      <alignment horizontal="right" vertical="center"/>
      <protection/>
    </xf>
    <xf numFmtId="177" fontId="32" fillId="0" borderId="0" xfId="0" applyNumberFormat="1" applyFont="1" applyBorder="1" applyAlignment="1">
      <alignment horizontal="right" vertical="center"/>
    </xf>
    <xf numFmtId="177" fontId="32" fillId="55" borderId="35" xfId="0" applyNumberFormat="1" applyFont="1" applyFill="1" applyBorder="1" applyAlignment="1" applyProtection="1">
      <alignment horizontal="right" vertical="center"/>
      <protection/>
    </xf>
    <xf numFmtId="177" fontId="32" fillId="0" borderId="24" xfId="0" applyNumberFormat="1" applyFont="1" applyBorder="1" applyAlignment="1">
      <alignment horizontal="right" vertical="center"/>
    </xf>
    <xf numFmtId="180" fontId="21" fillId="55" borderId="41" xfId="115" applyNumberFormat="1" applyFont="1" applyFill="1" applyBorder="1" applyAlignment="1" applyProtection="1">
      <alignment horizontal="right" vertical="center"/>
      <protection/>
    </xf>
    <xf numFmtId="41" fontId="21" fillId="55" borderId="34" xfId="0" applyNumberFormat="1" applyFont="1" applyFill="1" applyBorder="1" applyAlignment="1">
      <alignment horizontal="right" vertical="center" wrapText="1"/>
    </xf>
    <xf numFmtId="41" fontId="21" fillId="55" borderId="29" xfId="0" applyNumberFormat="1" applyFont="1" applyFill="1" applyBorder="1" applyAlignment="1">
      <alignment horizontal="right" vertical="center" wrapText="1"/>
    </xf>
    <xf numFmtId="41" fontId="21" fillId="55" borderId="0" xfId="0" applyNumberFormat="1" applyFont="1" applyFill="1" applyBorder="1" applyAlignment="1">
      <alignment horizontal="right" vertical="center" wrapText="1"/>
    </xf>
    <xf numFmtId="41" fontId="21" fillId="0" borderId="0" xfId="111" applyNumberFormat="1" applyFont="1" applyAlignment="1">
      <alignment horizontal="right" vertical="center" wrapText="1"/>
      <protection/>
    </xf>
    <xf numFmtId="41" fontId="21" fillId="55" borderId="35" xfId="0" applyNumberFormat="1" applyFont="1" applyFill="1" applyBorder="1" applyAlignment="1">
      <alignment horizontal="right" vertical="center" wrapText="1"/>
    </xf>
    <xf numFmtId="41" fontId="21" fillId="55" borderId="24" xfId="0" applyNumberFormat="1" applyFont="1" applyFill="1" applyBorder="1" applyAlignment="1">
      <alignment horizontal="right" vertical="center" wrapText="1"/>
    </xf>
    <xf numFmtId="41" fontId="21" fillId="0" borderId="24" xfId="111" applyNumberFormat="1" applyFont="1" applyBorder="1" applyAlignment="1">
      <alignment horizontal="right" vertical="center" wrapText="1"/>
      <protection/>
    </xf>
    <xf numFmtId="3" fontId="21" fillId="0" borderId="0" xfId="107" applyNumberFormat="1" applyFont="1">
      <alignment vertical="center"/>
      <protection/>
    </xf>
    <xf numFmtId="3" fontId="21" fillId="0" borderId="24" xfId="107" applyNumberFormat="1" applyFont="1" applyBorder="1">
      <alignment vertical="center"/>
      <protection/>
    </xf>
    <xf numFmtId="182" fontId="21" fillId="0" borderId="0" xfId="115" applyNumberFormat="1" applyFont="1" applyFill="1" applyBorder="1" applyAlignment="1" applyProtection="1">
      <alignment vertical="center"/>
      <protection/>
    </xf>
    <xf numFmtId="180" fontId="21" fillId="0" borderId="25" xfId="0" applyNumberFormat="1" applyFont="1" applyFill="1" applyBorder="1" applyAlignment="1">
      <alignment horizontal="right" vertical="center"/>
    </xf>
    <xf numFmtId="3" fontId="21" fillId="0" borderId="0" xfId="108" applyNumberFormat="1" applyFont="1">
      <alignment vertical="center"/>
      <protection/>
    </xf>
    <xf numFmtId="3" fontId="21" fillId="0" borderId="24" xfId="108" applyNumberFormat="1" applyFont="1" applyBorder="1">
      <alignment vertical="center"/>
      <protection/>
    </xf>
    <xf numFmtId="0" fontId="21" fillId="0" borderId="0" xfId="0" applyFont="1" applyFill="1" applyAlignment="1">
      <alignment vertical="center"/>
    </xf>
    <xf numFmtId="180" fontId="21" fillId="0" borderId="26" xfId="0" applyNumberFormat="1" applyFont="1" applyFill="1" applyBorder="1" applyAlignment="1">
      <alignment horizontal="right" vertical="center"/>
    </xf>
    <xf numFmtId="183" fontId="21" fillId="0" borderId="0" xfId="0" applyNumberFormat="1" applyFont="1" applyAlignment="1">
      <alignment vertical="center"/>
    </xf>
    <xf numFmtId="183" fontId="21" fillId="0" borderId="24" xfId="0" applyNumberFormat="1" applyFont="1" applyBorder="1" applyAlignment="1">
      <alignment vertical="center"/>
    </xf>
    <xf numFmtId="183" fontId="21" fillId="0" borderId="24" xfId="0" applyNumberFormat="1" applyFont="1" applyFill="1" applyBorder="1" applyAlignment="1">
      <alignment horizontal="right" vertical="center"/>
    </xf>
    <xf numFmtId="185" fontId="21" fillId="0" borderId="0" xfId="0" applyNumberFormat="1" applyFont="1" applyFill="1" applyBorder="1" applyAlignment="1">
      <alignment horizontal="right" vertical="center"/>
    </xf>
    <xf numFmtId="184" fontId="21" fillId="0" borderId="24" xfId="0" applyNumberFormat="1" applyFont="1" applyBorder="1" applyAlignment="1">
      <alignment horizontal="right" vertical="center"/>
    </xf>
    <xf numFmtId="184" fontId="21" fillId="0" borderId="24" xfId="0" applyNumberFormat="1" applyFont="1" applyFill="1" applyBorder="1" applyAlignment="1">
      <alignment horizontal="right" vertical="center"/>
    </xf>
    <xf numFmtId="185" fontId="21" fillId="0" borderId="24" xfId="0" applyNumberFormat="1" applyFont="1" applyFill="1" applyBorder="1" applyAlignment="1">
      <alignment horizontal="right" vertical="center"/>
    </xf>
    <xf numFmtId="3" fontId="24" fillId="0" borderId="42" xfId="0" applyNumberFormat="1" applyFont="1" applyBorder="1" applyAlignment="1">
      <alignment horizontal="center" vertical="center"/>
    </xf>
    <xf numFmtId="3" fontId="21" fillId="0" borderId="43" xfId="0" applyNumberFormat="1" applyFont="1" applyBorder="1" applyAlignment="1">
      <alignment horizontal="center" vertical="center"/>
    </xf>
    <xf numFmtId="3" fontId="21" fillId="0" borderId="43" xfId="0" applyNumberFormat="1" applyFont="1" applyBorder="1" applyAlignment="1" quotePrefix="1">
      <alignment horizontal="center" vertical="center"/>
    </xf>
    <xf numFmtId="3" fontId="21" fillId="0" borderId="44" xfId="0" applyNumberFormat="1" applyFont="1" applyBorder="1" applyAlignment="1">
      <alignment horizontal="center" vertical="center"/>
    </xf>
    <xf numFmtId="0" fontId="21" fillId="0" borderId="45" xfId="0" applyFont="1" applyBorder="1" applyAlignment="1">
      <alignment horizontal="center" vertical="center"/>
    </xf>
    <xf numFmtId="0" fontId="21" fillId="0" borderId="46" xfId="0" applyFont="1" applyBorder="1" applyAlignment="1">
      <alignment horizontal="center" vertical="center"/>
    </xf>
    <xf numFmtId="3" fontId="21" fillId="0" borderId="46" xfId="0" applyNumberFormat="1" applyFont="1" applyBorder="1" applyAlignment="1">
      <alignment horizontal="center" vertical="center" wrapText="1"/>
    </xf>
    <xf numFmtId="177" fontId="27" fillId="0" borderId="46" xfId="115" applyFont="1" applyBorder="1" applyAlignment="1">
      <alignment horizontal="center" vertical="center" wrapText="1"/>
    </xf>
    <xf numFmtId="177" fontId="27" fillId="0" borderId="47" xfId="115" applyFont="1" applyBorder="1" applyAlignment="1">
      <alignment horizontal="center" vertical="center" wrapText="1"/>
    </xf>
    <xf numFmtId="177" fontId="27" fillId="0" borderId="48" xfId="115" applyFont="1" applyBorder="1" applyAlignment="1">
      <alignment horizontal="center" vertical="center" wrapText="1"/>
    </xf>
    <xf numFmtId="180" fontId="21" fillId="0" borderId="49" xfId="113" applyNumberFormat="1" applyFont="1" applyBorder="1" applyAlignment="1">
      <alignment horizontal="right" vertical="center"/>
    </xf>
    <xf numFmtId="180" fontId="21" fillId="0" borderId="0" xfId="113" applyNumberFormat="1" applyFont="1" applyBorder="1" applyAlignment="1">
      <alignment horizontal="right" vertical="center"/>
    </xf>
    <xf numFmtId="180" fontId="21" fillId="0" borderId="0" xfId="113" applyNumberFormat="1" applyFont="1" applyBorder="1" applyAlignment="1" quotePrefix="1">
      <alignment horizontal="right" vertical="center"/>
    </xf>
    <xf numFmtId="180" fontId="21" fillId="0" borderId="49" xfId="0" applyNumberFormat="1" applyFont="1" applyBorder="1" applyAlignment="1">
      <alignment horizontal="right" vertical="center"/>
    </xf>
    <xf numFmtId="3" fontId="21" fillId="0" borderId="40" xfId="0" applyNumberFormat="1" applyFont="1" applyBorder="1" applyAlignment="1">
      <alignment horizontal="right" vertical="center"/>
    </xf>
    <xf numFmtId="3" fontId="32" fillId="0" borderId="24" xfId="0" applyNumberFormat="1" applyFont="1" applyBorder="1" applyAlignment="1" applyProtection="1">
      <alignment horizontal="right" vertical="center"/>
      <protection locked="0"/>
    </xf>
    <xf numFmtId="3" fontId="21" fillId="0" borderId="50" xfId="0" applyNumberFormat="1" applyFont="1" applyBorder="1" applyAlignment="1">
      <alignment horizontal="center" vertical="center"/>
    </xf>
    <xf numFmtId="0" fontId="21" fillId="0" borderId="0" xfId="0" applyFont="1" applyAlignment="1">
      <alignment horizontal="right" vertical="center"/>
    </xf>
    <xf numFmtId="0" fontId="23" fillId="0" borderId="0" xfId="0" applyFont="1" applyAlignment="1">
      <alignment horizontal="center" vertical="center"/>
    </xf>
    <xf numFmtId="3" fontId="42" fillId="55" borderId="51" xfId="0" applyNumberFormat="1" applyFont="1" applyFill="1" applyBorder="1" applyAlignment="1" applyProtection="1">
      <alignment horizontal="center" vertical="center"/>
      <protection locked="0"/>
    </xf>
    <xf numFmtId="3" fontId="42" fillId="0" borderId="51" xfId="0" applyNumberFormat="1" applyFont="1" applyBorder="1" applyAlignment="1">
      <alignment horizontal="center" vertical="center"/>
    </xf>
    <xf numFmtId="0" fontId="21" fillId="0" borderId="39" xfId="0" applyFont="1" applyBorder="1" applyAlignment="1">
      <alignment horizontal="left" vertical="center" wrapText="1"/>
    </xf>
    <xf numFmtId="180" fontId="21" fillId="0" borderId="0" xfId="0" applyNumberFormat="1" applyFont="1" applyFill="1" applyBorder="1" applyAlignment="1">
      <alignment horizontal="left" vertical="center"/>
    </xf>
    <xf numFmtId="179" fontId="21" fillId="0" borderId="0" xfId="0" applyNumberFormat="1" applyFont="1" applyFill="1" applyBorder="1" applyAlignment="1">
      <alignment horizontal="left" vertical="center"/>
    </xf>
    <xf numFmtId="4" fontId="21" fillId="0" borderId="0" xfId="0" applyNumberFormat="1" applyFont="1" applyAlignment="1">
      <alignment horizontal="left" vertical="center"/>
    </xf>
    <xf numFmtId="178" fontId="21" fillId="0" borderId="0" xfId="0" applyNumberFormat="1" applyFont="1" applyAlignment="1">
      <alignment horizontal="justify" vertical="center"/>
    </xf>
    <xf numFmtId="0" fontId="21" fillId="0" borderId="0" xfId="0" applyFont="1" applyAlignment="1">
      <alignment horizontal="justify" vertical="center"/>
    </xf>
    <xf numFmtId="3" fontId="21" fillId="0" borderId="0" xfId="0" applyNumberFormat="1" applyFont="1" applyAlignment="1">
      <alignment horizontal="justify" vertical="center"/>
    </xf>
    <xf numFmtId="4" fontId="21" fillId="0" borderId="0" xfId="0" applyNumberFormat="1" applyFont="1" applyAlignment="1">
      <alignment horizontal="justify" vertical="center"/>
    </xf>
    <xf numFmtId="0" fontId="21" fillId="0" borderId="24" xfId="0" applyFont="1" applyBorder="1" applyAlignment="1">
      <alignment horizontal="justify" vertical="center"/>
    </xf>
    <xf numFmtId="178" fontId="21" fillId="0" borderId="24" xfId="0" applyNumberFormat="1" applyFont="1" applyBorder="1" applyAlignment="1">
      <alignment vertical="center"/>
    </xf>
    <xf numFmtId="0" fontId="21" fillId="0" borderId="24" xfId="0" applyFont="1" applyBorder="1" applyAlignment="1">
      <alignment vertical="center"/>
    </xf>
    <xf numFmtId="3" fontId="21" fillId="0" borderId="24" xfId="0" applyNumberFormat="1" applyFont="1" applyBorder="1" applyAlignment="1">
      <alignment vertical="center"/>
    </xf>
    <xf numFmtId="4" fontId="21" fillId="0" borderId="24" xfId="0" applyNumberFormat="1" applyFont="1" applyBorder="1" applyAlignment="1">
      <alignment vertical="center"/>
    </xf>
    <xf numFmtId="0" fontId="21" fillId="0" borderId="0" xfId="0" applyFont="1" applyAlignment="1">
      <alignment vertical="center"/>
    </xf>
    <xf numFmtId="0" fontId="21" fillId="0" borderId="19" xfId="0" applyFont="1" applyBorder="1" applyAlignment="1">
      <alignment horizontal="center" vertical="center" wrapText="1"/>
    </xf>
    <xf numFmtId="178" fontId="21" fillId="0" borderId="52" xfId="0" applyNumberFormat="1" applyFont="1" applyBorder="1" applyAlignment="1">
      <alignment horizontal="center" vertical="center" wrapText="1"/>
    </xf>
    <xf numFmtId="0" fontId="21" fillId="0" borderId="52" xfId="0" applyFont="1" applyBorder="1" applyAlignment="1">
      <alignment horizontal="center" vertical="center"/>
    </xf>
    <xf numFmtId="3" fontId="21" fillId="0" borderId="52" xfId="0" applyNumberFormat="1" applyFont="1" applyBorder="1" applyAlignment="1">
      <alignment horizontal="center" vertical="center"/>
    </xf>
    <xf numFmtId="4" fontId="21" fillId="0" borderId="31" xfId="0" applyNumberFormat="1" applyFont="1" applyBorder="1" applyAlignment="1">
      <alignment horizontal="center" vertical="center"/>
    </xf>
    <xf numFmtId="4" fontId="21" fillId="0" borderId="52" xfId="0" applyNumberFormat="1" applyFont="1" applyBorder="1" applyAlignment="1">
      <alignment horizontal="center" vertical="center"/>
    </xf>
    <xf numFmtId="4" fontId="21" fillId="0" borderId="0" xfId="0" applyNumberFormat="1" applyFont="1" applyAlignment="1">
      <alignment horizontal="center" vertical="center"/>
    </xf>
    <xf numFmtId="178" fontId="21" fillId="0" borderId="52" xfId="0" applyNumberFormat="1" applyFont="1" applyBorder="1" applyAlignment="1">
      <alignment horizontal="center" vertical="center"/>
    </xf>
    <xf numFmtId="3" fontId="21" fillId="0" borderId="53" xfId="0" applyNumberFormat="1" applyFont="1" applyBorder="1" applyAlignment="1">
      <alignment horizontal="center" vertical="center"/>
    </xf>
    <xf numFmtId="3" fontId="21" fillId="0" borderId="54" xfId="0" applyNumberFormat="1" applyFont="1" applyBorder="1" applyAlignment="1">
      <alignment horizontal="center" vertical="center"/>
    </xf>
    <xf numFmtId="3" fontId="21" fillId="0" borderId="55" xfId="0" applyNumberFormat="1" applyFont="1" applyBorder="1" applyAlignment="1">
      <alignment horizontal="center" vertical="center" wrapText="1"/>
    </xf>
    <xf numFmtId="3" fontId="21" fillId="0" borderId="56" xfId="0" applyNumberFormat="1" applyFont="1" applyBorder="1" applyAlignment="1">
      <alignment horizontal="center" vertical="center" wrapText="1"/>
    </xf>
    <xf numFmtId="180" fontId="21" fillId="0" borderId="0" xfId="0" applyNumberFormat="1" applyFont="1" applyAlignment="1">
      <alignment vertical="center"/>
    </xf>
    <xf numFmtId="0" fontId="21" fillId="0" borderId="39" xfId="0" applyFont="1" applyBorder="1" applyAlignment="1">
      <alignment vertical="center" wrapText="1"/>
    </xf>
    <xf numFmtId="181" fontId="21" fillId="0" borderId="24" xfId="0" applyNumberFormat="1" applyFont="1" applyFill="1" applyBorder="1" applyAlignment="1">
      <alignment vertical="center"/>
    </xf>
    <xf numFmtId="0" fontId="21" fillId="0" borderId="0" xfId="0" applyFont="1" applyBorder="1" applyAlignment="1">
      <alignment horizontal="left" vertical="center" wrapText="1"/>
    </xf>
    <xf numFmtId="181" fontId="21" fillId="0" borderId="0" xfId="0" applyNumberFormat="1" applyFont="1" applyFill="1" applyBorder="1" applyAlignment="1">
      <alignment horizontal="left" vertical="center"/>
    </xf>
    <xf numFmtId="178" fontId="21" fillId="0" borderId="0" xfId="0" applyNumberFormat="1" applyFont="1" applyAlignment="1">
      <alignment vertical="center"/>
    </xf>
    <xf numFmtId="4" fontId="21" fillId="0" borderId="0" xfId="0" applyNumberFormat="1" applyFont="1" applyBorder="1" applyAlignment="1">
      <alignment vertical="center"/>
    </xf>
    <xf numFmtId="4" fontId="21" fillId="0" borderId="0" xfId="0" applyNumberFormat="1" applyFont="1" applyAlignment="1">
      <alignment vertical="center"/>
    </xf>
    <xf numFmtId="0" fontId="55" fillId="0" borderId="0" xfId="0" applyFont="1" applyAlignment="1">
      <alignment vertical="center"/>
    </xf>
    <xf numFmtId="0" fontId="21" fillId="0" borderId="0" xfId="0" applyFont="1" applyAlignment="1">
      <alignment horizontal="left" vertical="center"/>
    </xf>
    <xf numFmtId="3" fontId="21" fillId="0" borderId="0" xfId="0" applyNumberFormat="1" applyFont="1" applyBorder="1" applyAlignment="1">
      <alignment horizontal="right" vertical="center"/>
    </xf>
    <xf numFmtId="3" fontId="21" fillId="0" borderId="57" xfId="0" applyNumberFormat="1" applyFont="1" applyBorder="1" applyAlignment="1">
      <alignment horizontal="center" vertical="center"/>
    </xf>
    <xf numFmtId="0" fontId="21" fillId="0" borderId="58" xfId="0" applyFont="1" applyBorder="1" applyAlignment="1">
      <alignment horizontal="center" vertical="center"/>
    </xf>
    <xf numFmtId="3" fontId="21" fillId="0" borderId="38" xfId="0" applyNumberFormat="1" applyFont="1" applyBorder="1" applyAlignment="1">
      <alignment horizontal="center" vertical="center" wrapText="1"/>
    </xf>
    <xf numFmtId="3" fontId="21" fillId="0" borderId="58" xfId="0" applyNumberFormat="1" applyFont="1" applyBorder="1" applyAlignment="1">
      <alignment horizontal="center" vertical="center"/>
    </xf>
    <xf numFmtId="0" fontId="21" fillId="0" borderId="53" xfId="0" applyFont="1" applyBorder="1" applyAlignment="1">
      <alignment horizontal="center" vertical="center" wrapText="1"/>
    </xf>
    <xf numFmtId="3" fontId="21" fillId="0" borderId="38" xfId="0" applyNumberFormat="1" applyFont="1" applyBorder="1" applyAlignment="1">
      <alignment horizontal="center" vertical="center"/>
    </xf>
    <xf numFmtId="3" fontId="21" fillId="0" borderId="34" xfId="0" applyNumberFormat="1" applyFont="1" applyBorder="1" applyAlignment="1">
      <alignment horizontal="center" vertical="top" wrapText="1"/>
    </xf>
    <xf numFmtId="3" fontId="21" fillId="0" borderId="53" xfId="0" applyNumberFormat="1" applyFont="1" applyBorder="1" applyAlignment="1">
      <alignment horizontal="center" vertical="top" wrapText="1"/>
    </xf>
    <xf numFmtId="0" fontId="21" fillId="0" borderId="0" xfId="0" applyFont="1" applyAlignment="1">
      <alignment horizontal="center" vertical="center"/>
    </xf>
    <xf numFmtId="180" fontId="27" fillId="0" borderId="0" xfId="0" applyNumberFormat="1" applyFont="1" applyFill="1" applyBorder="1" applyAlignment="1">
      <alignment horizontal="right" vertical="center"/>
    </xf>
    <xf numFmtId="182" fontId="27" fillId="0" borderId="0" xfId="115" applyNumberFormat="1" applyFont="1" applyFill="1" applyBorder="1" applyAlignment="1" applyProtection="1">
      <alignment vertical="center"/>
      <protection/>
    </xf>
    <xf numFmtId="0" fontId="30" fillId="0" borderId="0" xfId="0" applyFont="1" applyAlignment="1">
      <alignment horizontal="justify" vertical="center"/>
    </xf>
    <xf numFmtId="3" fontId="21" fillId="0" borderId="59" xfId="0" applyNumberFormat="1" applyFont="1" applyBorder="1" applyAlignment="1">
      <alignment horizontal="center" vertical="center"/>
    </xf>
    <xf numFmtId="3" fontId="21" fillId="0" borderId="53" xfId="0" applyNumberFormat="1" applyFont="1" applyBorder="1" applyAlignment="1">
      <alignment vertical="center"/>
    </xf>
    <xf numFmtId="3" fontId="21" fillId="0" borderId="53" xfId="0" applyNumberFormat="1" applyFont="1" applyBorder="1" applyAlignment="1">
      <alignment horizontal="center" vertical="center" wrapText="1"/>
    </xf>
    <xf numFmtId="182" fontId="27" fillId="0" borderId="0" xfId="115" applyNumberFormat="1" applyFont="1" applyFill="1" applyBorder="1" applyAlignment="1" applyProtection="1">
      <alignment horizontal="right" vertical="center"/>
      <protection/>
    </xf>
    <xf numFmtId="0" fontId="21" fillId="0" borderId="24" xfId="0" applyFont="1" applyBorder="1" applyAlignment="1">
      <alignment horizontal="center" vertical="center"/>
    </xf>
    <xf numFmtId="3" fontId="21" fillId="0" borderId="32" xfId="0" applyNumberFormat="1" applyFont="1" applyBorder="1" applyAlignment="1">
      <alignment horizontal="center" vertical="center" wrapText="1"/>
    </xf>
    <xf numFmtId="3" fontId="21" fillId="0" borderId="38" xfId="0" applyNumberFormat="1" applyFont="1" applyBorder="1" applyAlignment="1">
      <alignment horizontal="center"/>
    </xf>
    <xf numFmtId="0" fontId="21" fillId="0" borderId="0" xfId="0" applyFont="1" applyAlignment="1">
      <alignment/>
    </xf>
    <xf numFmtId="0" fontId="21" fillId="0" borderId="0" xfId="0" applyFont="1" applyBorder="1" applyAlignment="1">
      <alignment/>
    </xf>
    <xf numFmtId="0" fontId="21" fillId="0" borderId="0" xfId="0" applyFont="1" applyBorder="1" applyAlignment="1">
      <alignment horizontal="right"/>
    </xf>
    <xf numFmtId="0" fontId="27" fillId="0" borderId="0" xfId="0" applyFont="1" applyFill="1" applyAlignment="1">
      <alignment horizontal="left" vertical="center"/>
    </xf>
    <xf numFmtId="0" fontId="27" fillId="0" borderId="0" xfId="0" applyFont="1" applyFill="1" applyBorder="1" applyAlignment="1">
      <alignment vertical="center"/>
    </xf>
    <xf numFmtId="0" fontId="21" fillId="0" borderId="0" xfId="0" applyFont="1" applyFill="1" applyAlignment="1">
      <alignment/>
    </xf>
    <xf numFmtId="0" fontId="21" fillId="0" borderId="60" xfId="0" applyFont="1" applyBorder="1" applyAlignment="1">
      <alignment horizontal="center" vertical="center" wrapText="1"/>
    </xf>
    <xf numFmtId="0" fontId="21" fillId="0" borderId="0" xfId="0" applyFont="1" applyBorder="1" applyAlignment="1">
      <alignment horizontal="center" vertical="center"/>
    </xf>
    <xf numFmtId="0" fontId="27" fillId="0" borderId="61" xfId="0" applyFont="1" applyBorder="1" applyAlignment="1" applyProtection="1">
      <alignment horizontal="left" vertical="center"/>
      <protection locked="0"/>
    </xf>
    <xf numFmtId="0" fontId="21" fillId="0" borderId="0" xfId="0" applyFont="1" applyBorder="1" applyAlignment="1">
      <alignment vertical="center"/>
    </xf>
    <xf numFmtId="0" fontId="27" fillId="0" borderId="28" xfId="0" applyFont="1" applyBorder="1" applyAlignment="1" applyProtection="1">
      <alignment horizontal="left" vertical="center"/>
      <protection locked="0"/>
    </xf>
    <xf numFmtId="0" fontId="21" fillId="0" borderId="0" xfId="0" applyFont="1" applyFill="1" applyAlignment="1">
      <alignment horizontal="left" vertical="center"/>
    </xf>
    <xf numFmtId="0" fontId="21" fillId="0" borderId="0" xfId="0" applyFont="1" applyFill="1" applyBorder="1" applyAlignment="1">
      <alignment vertical="center"/>
    </xf>
    <xf numFmtId="186" fontId="21" fillId="0" borderId="0" xfId="0" applyNumberFormat="1" applyFont="1" applyFill="1" applyBorder="1" applyAlignment="1">
      <alignment vertical="center"/>
    </xf>
    <xf numFmtId="187" fontId="21" fillId="0" borderId="0" xfId="113" applyNumberFormat="1" applyFont="1" applyFill="1" applyBorder="1" applyAlignment="1" applyProtection="1">
      <alignment vertical="center"/>
      <protection/>
    </xf>
    <xf numFmtId="0" fontId="23" fillId="0" borderId="0" xfId="0" applyFont="1" applyAlignment="1">
      <alignment vertical="center"/>
    </xf>
    <xf numFmtId="0" fontId="53" fillId="0" borderId="24" xfId="0" applyFont="1" applyBorder="1" applyAlignment="1">
      <alignment horizontal="center" vertical="center"/>
    </xf>
    <xf numFmtId="0" fontId="21" fillId="0" borderId="0" xfId="0" applyFont="1" applyBorder="1" applyAlignment="1">
      <alignment horizontal="justify" vertical="center"/>
    </xf>
    <xf numFmtId="4" fontId="21" fillId="0" borderId="0" xfId="0" applyNumberFormat="1" applyFont="1" applyBorder="1" applyAlignment="1">
      <alignment horizontal="right" vertical="center"/>
    </xf>
    <xf numFmtId="0" fontId="21" fillId="0" borderId="32" xfId="0" applyFont="1" applyBorder="1" applyAlignment="1">
      <alignment horizontal="center" vertical="center" wrapText="1"/>
    </xf>
    <xf numFmtId="3" fontId="21" fillId="0" borderId="0" xfId="0" applyNumberFormat="1" applyFont="1" applyBorder="1" applyAlignment="1">
      <alignment horizontal="center" vertical="center" wrapText="1"/>
    </xf>
    <xf numFmtId="0" fontId="30" fillId="0" borderId="0" xfId="0" applyFont="1" applyAlignment="1">
      <alignment horizontal="center" vertical="center"/>
    </xf>
    <xf numFmtId="3" fontId="36" fillId="0" borderId="0" xfId="0" applyNumberFormat="1" applyFont="1" applyBorder="1" applyAlignment="1">
      <alignment horizontal="center" vertical="center" wrapText="1"/>
    </xf>
    <xf numFmtId="0" fontId="30" fillId="0" borderId="0" xfId="0" applyFont="1" applyBorder="1" applyAlignment="1">
      <alignment horizontal="center" vertical="center"/>
    </xf>
    <xf numFmtId="0" fontId="35" fillId="0" borderId="52" xfId="0" applyFont="1" applyBorder="1" applyAlignment="1" applyProtection="1">
      <alignment horizontal="left" vertical="center"/>
      <protection locked="0"/>
    </xf>
    <xf numFmtId="177" fontId="30" fillId="0" borderId="0" xfId="0" applyNumberFormat="1" applyFont="1" applyAlignment="1">
      <alignment vertical="center"/>
    </xf>
    <xf numFmtId="180" fontId="30" fillId="0" borderId="0" xfId="0" applyNumberFormat="1" applyFont="1" applyAlignment="1">
      <alignment vertical="center"/>
    </xf>
    <xf numFmtId="177" fontId="56" fillId="0" borderId="0" xfId="0" applyNumberFormat="1" applyFont="1" applyAlignment="1">
      <alignment vertical="center"/>
    </xf>
    <xf numFmtId="177" fontId="30" fillId="0" borderId="0" xfId="0" applyNumberFormat="1" applyFont="1" applyFill="1" applyAlignment="1">
      <alignment vertical="center"/>
    </xf>
    <xf numFmtId="0" fontId="30" fillId="0" borderId="0" xfId="0" applyFont="1" applyFill="1" applyAlignment="1">
      <alignment vertical="center"/>
    </xf>
    <xf numFmtId="0" fontId="30" fillId="0" borderId="0" xfId="0" applyFont="1" applyBorder="1" applyAlignment="1">
      <alignment vertical="center"/>
    </xf>
    <xf numFmtId="0" fontId="35" fillId="0" borderId="23" xfId="0" applyFont="1" applyBorder="1" applyAlignment="1" applyProtection="1">
      <alignment horizontal="left" vertical="center"/>
      <protection locked="0"/>
    </xf>
    <xf numFmtId="180" fontId="21" fillId="0" borderId="24" xfId="113" applyNumberFormat="1" applyFont="1" applyFill="1" applyBorder="1" applyAlignment="1" applyProtection="1">
      <alignment horizontal="right" vertical="center"/>
      <protection/>
    </xf>
    <xf numFmtId="3" fontId="23" fillId="0" borderId="0" xfId="0" applyNumberFormat="1" applyFont="1" applyAlignment="1">
      <alignment horizontal="center" vertical="center"/>
    </xf>
    <xf numFmtId="3" fontId="21" fillId="0" borderId="0" xfId="0" applyNumberFormat="1" applyFont="1" applyBorder="1" applyAlignment="1" applyProtection="1">
      <alignment horizontal="right" vertical="center"/>
      <protection/>
    </xf>
    <xf numFmtId="3" fontId="21" fillId="0" borderId="58" xfId="0" applyNumberFormat="1" applyFont="1" applyBorder="1" applyAlignment="1">
      <alignment vertical="center" wrapText="1"/>
    </xf>
    <xf numFmtId="3" fontId="21" fillId="0" borderId="39" xfId="0" applyNumberFormat="1" applyFont="1" applyBorder="1" applyAlignment="1">
      <alignment horizontal="left" vertical="center"/>
    </xf>
    <xf numFmtId="37" fontId="21" fillId="0" borderId="0" xfId="0" applyNumberFormat="1" applyFont="1" applyAlignment="1">
      <alignment vertical="center"/>
    </xf>
    <xf numFmtId="37" fontId="32" fillId="0" borderId="0" xfId="0" applyNumberFormat="1" applyFont="1" applyAlignment="1">
      <alignment vertical="center"/>
    </xf>
    <xf numFmtId="3" fontId="35" fillId="0" borderId="0" xfId="0" applyNumberFormat="1" applyFont="1" applyAlignment="1">
      <alignment vertical="center"/>
    </xf>
    <xf numFmtId="3" fontId="39" fillId="0" borderId="0" xfId="0" applyNumberFormat="1" applyFont="1" applyAlignment="1">
      <alignment horizontal="left" vertical="center"/>
    </xf>
    <xf numFmtId="3" fontId="39" fillId="0" borderId="0" xfId="0" applyNumberFormat="1" applyFont="1" applyFill="1" applyAlignment="1">
      <alignment vertical="center"/>
    </xf>
    <xf numFmtId="3" fontId="23" fillId="0" borderId="0" xfId="0" applyNumberFormat="1" applyFont="1" applyAlignment="1">
      <alignment vertical="center"/>
    </xf>
    <xf numFmtId="0" fontId="39" fillId="0" borderId="0" xfId="0" applyFont="1" applyAlignment="1">
      <alignment vertical="center"/>
    </xf>
    <xf numFmtId="0" fontId="21" fillId="0" borderId="0" xfId="0" applyFont="1" applyAlignment="1" applyProtection="1">
      <alignment horizontal="left" vertical="center"/>
      <protection locked="0"/>
    </xf>
    <xf numFmtId="3" fontId="21" fillId="0" borderId="0" xfId="0" applyNumberFormat="1" applyFont="1" applyAlignment="1" applyProtection="1">
      <alignment horizontal="justify" vertical="center"/>
      <protection locked="0"/>
    </xf>
    <xf numFmtId="0" fontId="21" fillId="0" borderId="0" xfId="0" applyFont="1" applyAlignment="1" applyProtection="1">
      <alignment horizontal="justify" vertical="center"/>
      <protection locked="0"/>
    </xf>
    <xf numFmtId="0" fontId="32" fillId="0" borderId="24" xfId="0" applyFont="1" applyBorder="1" applyAlignment="1" applyProtection="1">
      <alignment horizontal="justify" vertical="center"/>
      <protection locked="0"/>
    </xf>
    <xf numFmtId="3" fontId="32" fillId="0" borderId="24" xfId="0" applyNumberFormat="1" applyFont="1" applyBorder="1" applyAlignment="1" applyProtection="1">
      <alignment vertical="center"/>
      <protection locked="0"/>
    </xf>
    <xf numFmtId="3" fontId="32" fillId="0" borderId="0" xfId="0" applyNumberFormat="1" applyFont="1" applyBorder="1" applyAlignment="1" applyProtection="1">
      <alignment vertical="center"/>
      <protection locked="0"/>
    </xf>
    <xf numFmtId="0" fontId="32" fillId="0" borderId="0" xfId="0" applyFont="1" applyBorder="1" applyAlignment="1" applyProtection="1">
      <alignment horizontal="justify" vertical="center"/>
      <protection locked="0"/>
    </xf>
    <xf numFmtId="0" fontId="32" fillId="0" borderId="0" xfId="0" applyFont="1" applyAlignment="1" applyProtection="1">
      <alignment vertical="center"/>
      <protection locked="0"/>
    </xf>
    <xf numFmtId="0" fontId="36" fillId="0" borderId="19" xfId="0" applyFont="1" applyBorder="1" applyAlignment="1" applyProtection="1">
      <alignment horizontal="left" vertical="center"/>
      <protection locked="0"/>
    </xf>
    <xf numFmtId="0" fontId="36" fillId="0" borderId="52" xfId="0" applyFont="1" applyBorder="1" applyAlignment="1" applyProtection="1">
      <alignment horizontal="center" vertical="center"/>
      <protection locked="0"/>
    </xf>
    <xf numFmtId="3" fontId="36" fillId="0" borderId="31" xfId="0" applyNumberFormat="1" applyFont="1" applyBorder="1" applyAlignment="1" applyProtection="1">
      <alignment horizontal="center" vertical="center" wrapText="1"/>
      <protection locked="0"/>
    </xf>
    <xf numFmtId="3" fontId="36" fillId="0" borderId="33" xfId="0" applyNumberFormat="1" applyFont="1" applyBorder="1" applyAlignment="1" applyProtection="1">
      <alignment horizontal="center" vertical="center"/>
      <protection locked="0"/>
    </xf>
    <xf numFmtId="3" fontId="36" fillId="0" borderId="0" xfId="0" applyNumberFormat="1" applyFont="1" applyBorder="1" applyAlignment="1" applyProtection="1">
      <alignment horizontal="center" vertical="center"/>
      <protection locked="0"/>
    </xf>
    <xf numFmtId="3" fontId="36" fillId="0" borderId="0" xfId="0" applyNumberFormat="1" applyFont="1" applyBorder="1" applyAlignment="1" applyProtection="1">
      <alignment horizontal="center" vertical="center" wrapText="1"/>
      <protection locked="0"/>
    </xf>
    <xf numFmtId="0" fontId="36" fillId="0" borderId="0" xfId="0" applyFont="1" applyAlignment="1" applyProtection="1">
      <alignment vertical="center"/>
      <protection locked="0"/>
    </xf>
    <xf numFmtId="3" fontId="42" fillId="0" borderId="38" xfId="0" applyNumberFormat="1" applyFont="1" applyBorder="1" applyAlignment="1" applyProtection="1">
      <alignment horizontal="center" wrapText="1"/>
      <protection locked="0"/>
    </xf>
    <xf numFmtId="3" fontId="42" fillId="0" borderId="54" xfId="0" applyNumberFormat="1" applyFont="1" applyBorder="1" applyAlignment="1" applyProtection="1">
      <alignment horizontal="center" vertical="center" wrapText="1"/>
      <protection locked="0"/>
    </xf>
    <xf numFmtId="3" fontId="42" fillId="0" borderId="38" xfId="0" applyNumberFormat="1" applyFont="1" applyBorder="1" applyAlignment="1" applyProtection="1">
      <alignment horizontal="center"/>
      <protection locked="0"/>
    </xf>
    <xf numFmtId="0" fontId="42" fillId="0" borderId="54" xfId="0" applyFont="1" applyBorder="1" applyAlignment="1" applyProtection="1">
      <alignment horizontal="center" vertical="center" wrapText="1"/>
      <protection locked="0"/>
    </xf>
    <xf numFmtId="3" fontId="42" fillId="0" borderId="58" xfId="0" applyNumberFormat="1" applyFont="1" applyBorder="1" applyAlignment="1" applyProtection="1">
      <alignment horizontal="center" vertical="center"/>
      <protection locked="0"/>
    </xf>
    <xf numFmtId="3" fontId="42" fillId="0" borderId="38" xfId="0" applyNumberFormat="1" applyFont="1" applyBorder="1" applyAlignment="1" applyProtection="1">
      <alignment horizontal="center" vertical="center"/>
      <protection locked="0"/>
    </xf>
    <xf numFmtId="3" fontId="42" fillId="0" borderId="27" xfId="0" applyNumberFormat="1" applyFont="1" applyBorder="1" applyAlignment="1" applyProtection="1">
      <alignment horizontal="center" vertical="center"/>
      <protection locked="0"/>
    </xf>
    <xf numFmtId="0" fontId="42" fillId="0" borderId="34" xfId="0" applyFont="1" applyBorder="1" applyAlignment="1">
      <alignment wrapText="1"/>
    </xf>
    <xf numFmtId="0" fontId="42" fillId="0" borderId="22" xfId="0" applyFont="1" applyBorder="1" applyAlignment="1" applyProtection="1">
      <alignment horizontal="justify" vertical="center"/>
      <protection locked="0"/>
    </xf>
    <xf numFmtId="0" fontId="44" fillId="0" borderId="61" xfId="0" applyFont="1" applyBorder="1" applyAlignment="1" applyProtection="1">
      <alignment horizontal="left" vertical="center"/>
      <protection locked="0"/>
    </xf>
    <xf numFmtId="3" fontId="36" fillId="0" borderId="0" xfId="0" applyNumberFormat="1" applyFont="1" applyAlignment="1" applyProtection="1">
      <alignment vertical="center"/>
      <protection locked="0"/>
    </xf>
    <xf numFmtId="0" fontId="44" fillId="0" borderId="28" xfId="0" applyFont="1" applyBorder="1" applyAlignment="1" applyProtection="1">
      <alignment horizontal="left" vertical="center"/>
      <protection locked="0"/>
    </xf>
    <xf numFmtId="0" fontId="36" fillId="0" borderId="0" xfId="0" applyFont="1" applyBorder="1" applyAlignment="1" applyProtection="1">
      <alignment vertical="center"/>
      <protection locked="0"/>
    </xf>
    <xf numFmtId="0" fontId="36" fillId="0" borderId="0" xfId="0" applyFont="1" applyAlignment="1" applyProtection="1">
      <alignment horizontal="justify" vertical="center"/>
      <protection locked="0"/>
    </xf>
    <xf numFmtId="0" fontId="42" fillId="0" borderId="19" xfId="0" applyFont="1" applyBorder="1" applyAlignment="1" applyProtection="1">
      <alignment horizontal="left" vertical="center"/>
      <protection locked="0"/>
    </xf>
    <xf numFmtId="0" fontId="42" fillId="0" borderId="60" xfId="0" applyFont="1" applyBorder="1" applyAlignment="1" applyProtection="1">
      <alignment horizontal="center" vertical="center"/>
      <protection locked="0"/>
    </xf>
    <xf numFmtId="3" fontId="42" fillId="0" borderId="31" xfId="0" applyNumberFormat="1" applyFont="1" applyBorder="1" applyAlignment="1" applyProtection="1">
      <alignment horizontal="center" vertical="center" wrapText="1"/>
      <protection locked="0"/>
    </xf>
    <xf numFmtId="3" fontId="42" fillId="0" borderId="62" xfId="0" applyNumberFormat="1" applyFont="1" applyBorder="1" applyAlignment="1" applyProtection="1">
      <alignment horizontal="center" vertical="center"/>
      <protection locked="0"/>
    </xf>
    <xf numFmtId="0" fontId="42" fillId="0" borderId="63" xfId="0" applyFont="1" applyBorder="1" applyAlignment="1" applyProtection="1">
      <alignment horizontal="center" vertical="center" wrapText="1" shrinkToFit="1"/>
      <protection locked="0"/>
    </xf>
    <xf numFmtId="0" fontId="42" fillId="0" borderId="61" xfId="0" applyFont="1" applyBorder="1" applyAlignment="1" applyProtection="1">
      <alignment horizontal="left" vertical="center"/>
      <protection locked="0"/>
    </xf>
    <xf numFmtId="0" fontId="42" fillId="0" borderId="61" xfId="0" applyFont="1" applyFill="1" applyBorder="1" applyAlignment="1" applyProtection="1">
      <alignment vertical="center"/>
      <protection locked="0"/>
    </xf>
    <xf numFmtId="180" fontId="36" fillId="0" borderId="0" xfId="0" applyNumberFormat="1" applyFont="1" applyFill="1" applyBorder="1" applyAlignment="1" applyProtection="1">
      <alignment vertical="center"/>
      <protection locked="0"/>
    </xf>
    <xf numFmtId="180" fontId="36" fillId="0" borderId="0" xfId="0" applyNumberFormat="1" applyFont="1" applyFill="1" applyAlignment="1" applyProtection="1">
      <alignment vertical="center"/>
      <protection locked="0"/>
    </xf>
    <xf numFmtId="0" fontId="36" fillId="0" borderId="0" xfId="0" applyFont="1" applyFill="1" applyAlignment="1" applyProtection="1">
      <alignment vertical="center"/>
      <protection locked="0"/>
    </xf>
    <xf numFmtId="181" fontId="36" fillId="0" borderId="0" xfId="0" applyNumberFormat="1" applyFont="1" applyFill="1" applyBorder="1" applyAlignment="1" applyProtection="1">
      <alignment vertical="center"/>
      <protection locked="0"/>
    </xf>
    <xf numFmtId="0" fontId="36" fillId="0" borderId="0" xfId="0" applyFont="1" applyFill="1" applyAlignment="1">
      <alignment vertical="center"/>
    </xf>
    <xf numFmtId="0" fontId="32" fillId="0" borderId="0" xfId="0" applyFont="1" applyAlignment="1" applyProtection="1">
      <alignment horizontal="justify" vertical="center"/>
      <protection locked="0"/>
    </xf>
    <xf numFmtId="0" fontId="42" fillId="0" borderId="0" xfId="0" applyFont="1" applyBorder="1" applyAlignment="1" applyProtection="1">
      <alignment horizontal="center" vertical="center" wrapText="1"/>
      <protection locked="0"/>
    </xf>
    <xf numFmtId="0" fontId="44" fillId="0" borderId="0" xfId="0" applyFont="1" applyBorder="1" applyAlignment="1" applyProtection="1">
      <alignment horizontal="left" vertical="center"/>
      <protection locked="0"/>
    </xf>
    <xf numFmtId="183" fontId="36" fillId="0" borderId="0" xfId="0" applyNumberFormat="1" applyFont="1" applyAlignment="1" applyProtection="1">
      <alignment horizontal="right"/>
      <protection locked="0"/>
    </xf>
    <xf numFmtId="183" fontId="36" fillId="0" borderId="0" xfId="0" applyNumberFormat="1" applyFont="1" applyFill="1" applyAlignment="1" applyProtection="1">
      <alignment horizontal="right"/>
      <protection locked="0"/>
    </xf>
    <xf numFmtId="183" fontId="36" fillId="0" borderId="0" xfId="0" applyNumberFormat="1" applyFont="1" applyFill="1" applyAlignment="1" applyProtection="1">
      <alignment horizontal="right" vertical="center"/>
      <protection locked="0"/>
    </xf>
    <xf numFmtId="183" fontId="36" fillId="0" borderId="0" xfId="0" applyNumberFormat="1" applyFont="1" applyFill="1" applyBorder="1" applyAlignment="1" applyProtection="1">
      <alignment horizontal="right" vertical="center"/>
      <protection locked="0"/>
    </xf>
    <xf numFmtId="0" fontId="55" fillId="0" borderId="0" xfId="0" applyFont="1" applyAlignment="1" applyProtection="1">
      <alignment vertical="center"/>
      <protection locked="0"/>
    </xf>
    <xf numFmtId="0" fontId="42" fillId="0" borderId="35" xfId="0" applyFont="1" applyBorder="1" applyAlignment="1" applyProtection="1">
      <alignment horizontal="center"/>
      <protection locked="0"/>
    </xf>
    <xf numFmtId="0" fontId="21" fillId="55" borderId="0" xfId="0" applyFont="1" applyFill="1" applyAlignment="1" applyProtection="1">
      <alignment horizontal="left" vertical="center"/>
      <protection locked="0"/>
    </xf>
    <xf numFmtId="3" fontId="21" fillId="55" borderId="0" xfId="0" applyNumberFormat="1" applyFont="1" applyFill="1" applyAlignment="1" applyProtection="1">
      <alignment horizontal="justify" vertical="center"/>
      <protection locked="0"/>
    </xf>
    <xf numFmtId="0" fontId="21" fillId="55" borderId="0" xfId="0" applyFont="1" applyFill="1" applyAlignment="1" applyProtection="1">
      <alignment horizontal="justify" vertical="center"/>
      <protection locked="0"/>
    </xf>
    <xf numFmtId="0" fontId="54" fillId="55" borderId="0" xfId="0" applyFont="1" applyFill="1" applyAlignment="1" applyProtection="1">
      <alignment vertical="center"/>
      <protection locked="0"/>
    </xf>
    <xf numFmtId="0" fontId="21" fillId="55" borderId="24" xfId="0" applyFont="1" applyFill="1" applyBorder="1" applyAlignment="1" applyProtection="1">
      <alignment horizontal="justify" vertical="center"/>
      <protection locked="0"/>
    </xf>
    <xf numFmtId="3" fontId="21" fillId="55" borderId="24" xfId="0" applyNumberFormat="1" applyFont="1" applyFill="1" applyBorder="1" applyAlignment="1" applyProtection="1">
      <alignment vertical="center"/>
      <protection locked="0"/>
    </xf>
    <xf numFmtId="3" fontId="21" fillId="55" borderId="0" xfId="0" applyNumberFormat="1" applyFont="1" applyFill="1" applyAlignment="1" applyProtection="1">
      <alignment vertical="center"/>
      <protection locked="0"/>
    </xf>
    <xf numFmtId="3" fontId="21" fillId="55" borderId="0" xfId="0" applyNumberFormat="1" applyFont="1" applyFill="1" applyAlignment="1" applyProtection="1">
      <alignment horizontal="right" vertical="center"/>
      <protection locked="0"/>
    </xf>
    <xf numFmtId="0" fontId="21" fillId="55" borderId="0" xfId="0" applyFont="1" applyFill="1" applyAlignment="1" applyProtection="1">
      <alignment vertical="center"/>
      <protection locked="0"/>
    </xf>
    <xf numFmtId="4" fontId="21" fillId="0" borderId="24" xfId="0" applyNumberFormat="1" applyFont="1" applyBorder="1" applyAlignment="1" applyProtection="1">
      <alignment horizontal="right" vertical="center"/>
      <protection locked="0"/>
    </xf>
    <xf numFmtId="0" fontId="42" fillId="55" borderId="19" xfId="0" applyFont="1" applyFill="1" applyBorder="1" applyAlignment="1" applyProtection="1">
      <alignment horizontal="left" vertical="center"/>
      <protection locked="0"/>
    </xf>
    <xf numFmtId="0" fontId="42" fillId="55" borderId="52" xfId="0" applyFont="1" applyFill="1" applyBorder="1" applyAlignment="1" applyProtection="1">
      <alignment horizontal="center" vertical="center"/>
      <protection locked="0"/>
    </xf>
    <xf numFmtId="3" fontId="42" fillId="55" borderId="31" xfId="0" applyNumberFormat="1" applyFont="1" applyFill="1" applyBorder="1" applyAlignment="1" applyProtection="1">
      <alignment horizontal="center" vertical="center" wrapText="1"/>
      <protection locked="0"/>
    </xf>
    <xf numFmtId="3" fontId="42" fillId="0" borderId="51" xfId="0" applyNumberFormat="1" applyFont="1" applyBorder="1" applyAlignment="1" applyProtection="1">
      <alignment horizontal="center" vertical="center"/>
      <protection locked="0"/>
    </xf>
    <xf numFmtId="0" fontId="42" fillId="55" borderId="51" xfId="0" applyFont="1" applyFill="1" applyBorder="1" applyAlignment="1" applyProtection="1">
      <alignment horizontal="center" vertical="center"/>
      <protection locked="0"/>
    </xf>
    <xf numFmtId="3" fontId="42" fillId="55" borderId="51" xfId="0" applyNumberFormat="1" applyFont="1" applyFill="1" applyBorder="1" applyAlignment="1" applyProtection="1">
      <alignment horizontal="right" vertical="center"/>
      <protection locked="0"/>
    </xf>
    <xf numFmtId="3" fontId="42" fillId="55" borderId="62" xfId="0" applyNumberFormat="1" applyFont="1" applyFill="1" applyBorder="1" applyAlignment="1" applyProtection="1">
      <alignment horizontal="center" vertical="center"/>
      <protection locked="0"/>
    </xf>
    <xf numFmtId="3" fontId="42" fillId="55" borderId="64" xfId="0" applyNumberFormat="1" applyFont="1" applyFill="1" applyBorder="1" applyAlignment="1" applyProtection="1">
      <alignment horizontal="center" vertical="center"/>
      <protection locked="0"/>
    </xf>
    <xf numFmtId="0" fontId="42" fillId="55" borderId="0" xfId="0" applyFont="1" applyFill="1" applyAlignment="1" applyProtection="1">
      <alignment vertical="center"/>
      <protection locked="0"/>
    </xf>
    <xf numFmtId="3" fontId="42" fillId="0" borderId="54" xfId="0" applyNumberFormat="1" applyFont="1" applyBorder="1" applyAlignment="1" applyProtection="1">
      <alignment horizontal="center" vertical="center"/>
      <protection locked="0"/>
    </xf>
    <xf numFmtId="0" fontId="42" fillId="0" borderId="34" xfId="0" applyFont="1" applyBorder="1" applyAlignment="1" applyProtection="1">
      <alignment horizontal="justify"/>
      <protection locked="0"/>
    </xf>
    <xf numFmtId="0" fontId="42" fillId="55" borderId="22" xfId="0" applyFont="1" applyFill="1" applyBorder="1" applyAlignment="1" applyProtection="1">
      <alignment horizontal="justify" vertical="center"/>
      <protection locked="0"/>
    </xf>
    <xf numFmtId="0" fontId="32" fillId="55" borderId="0" xfId="0" applyFont="1" applyFill="1" applyAlignment="1" applyProtection="1">
      <alignment vertical="center"/>
      <protection locked="0"/>
    </xf>
    <xf numFmtId="0" fontId="36" fillId="55" borderId="22" xfId="0" applyFont="1" applyFill="1" applyBorder="1" applyAlignment="1" applyProtection="1">
      <alignment horizontal="justify" vertical="center"/>
      <protection locked="0"/>
    </xf>
    <xf numFmtId="0" fontId="36" fillId="55" borderId="24" xfId="0" applyFont="1" applyFill="1" applyBorder="1" applyAlignment="1" applyProtection="1">
      <alignment horizontal="justify" vertical="center"/>
      <protection/>
    </xf>
    <xf numFmtId="3" fontId="36" fillId="55" borderId="34" xfId="0" applyNumberFormat="1" applyFont="1" applyFill="1" applyBorder="1" applyAlignment="1" applyProtection="1">
      <alignment vertical="center"/>
      <protection locked="0"/>
    </xf>
    <xf numFmtId="3" fontId="36" fillId="55" borderId="0" xfId="0" applyNumberFormat="1" applyFont="1" applyFill="1" applyBorder="1" applyAlignment="1" applyProtection="1">
      <alignment vertical="center"/>
      <protection locked="0"/>
    </xf>
    <xf numFmtId="0" fontId="36" fillId="55" borderId="0" xfId="0" applyFont="1" applyFill="1" applyBorder="1" applyAlignment="1" applyProtection="1">
      <alignment horizontal="right" vertical="center"/>
      <protection locked="0"/>
    </xf>
    <xf numFmtId="0" fontId="36" fillId="55" borderId="0" xfId="0" applyFont="1" applyFill="1" applyBorder="1" applyAlignment="1" applyProtection="1">
      <alignment vertical="center"/>
      <protection locked="0"/>
    </xf>
    <xf numFmtId="0" fontId="30" fillId="55" borderId="0" xfId="0" applyFont="1" applyFill="1" applyAlignment="1">
      <alignment vertical="center"/>
    </xf>
    <xf numFmtId="0" fontId="32" fillId="55" borderId="0" xfId="0" applyFont="1" applyFill="1" applyAlignment="1" applyProtection="1">
      <alignment horizontal="justify" vertical="center"/>
      <protection locked="0"/>
    </xf>
    <xf numFmtId="3" fontId="32" fillId="55" borderId="0" xfId="0" applyNumberFormat="1" applyFont="1" applyFill="1" applyAlignment="1" applyProtection="1">
      <alignment vertical="center"/>
      <protection locked="0"/>
    </xf>
    <xf numFmtId="3" fontId="52" fillId="55" borderId="0" xfId="0" applyNumberFormat="1" applyFont="1" applyFill="1" applyAlignment="1" applyProtection="1">
      <alignment horizontal="center" vertical="center"/>
      <protection locked="0"/>
    </xf>
    <xf numFmtId="0" fontId="55" fillId="55" borderId="0" xfId="0" applyFont="1" applyFill="1" applyAlignment="1" applyProtection="1">
      <alignment vertical="center"/>
      <protection locked="0"/>
    </xf>
    <xf numFmtId="3" fontId="36" fillId="0" borderId="24" xfId="0" applyNumberFormat="1" applyFont="1" applyBorder="1" applyAlignment="1">
      <alignment horizontal="right" vertical="center"/>
    </xf>
    <xf numFmtId="0" fontId="42" fillId="0" borderId="19" xfId="0" applyFont="1" applyBorder="1" applyAlignment="1">
      <alignment horizontal="left" vertical="center"/>
    </xf>
    <xf numFmtId="0" fontId="42" fillId="0" borderId="52" xfId="0" applyFont="1" applyBorder="1" applyAlignment="1">
      <alignment horizontal="center" vertical="center"/>
    </xf>
    <xf numFmtId="3" fontId="42" fillId="0" borderId="31" xfId="0" applyNumberFormat="1" applyFont="1" applyBorder="1" applyAlignment="1">
      <alignment horizontal="center" vertical="center" wrapText="1"/>
    </xf>
    <xf numFmtId="0" fontId="42" fillId="0" borderId="51" xfId="0" applyFont="1" applyBorder="1" applyAlignment="1">
      <alignment horizontal="center" vertical="center"/>
    </xf>
    <xf numFmtId="3" fontId="42" fillId="0" borderId="62" xfId="0" applyNumberFormat="1" applyFont="1" applyBorder="1" applyAlignment="1">
      <alignment horizontal="right" vertical="center"/>
    </xf>
    <xf numFmtId="3" fontId="42" fillId="0" borderId="62" xfId="0" applyNumberFormat="1" applyFont="1" applyBorder="1" applyAlignment="1">
      <alignment horizontal="center" vertical="center"/>
    </xf>
    <xf numFmtId="3" fontId="42" fillId="0" borderId="63" xfId="0" applyNumberFormat="1" applyFont="1" applyBorder="1" applyAlignment="1">
      <alignment horizontal="center" vertical="center"/>
    </xf>
    <xf numFmtId="0" fontId="42" fillId="0" borderId="0" xfId="0" applyFont="1" applyAlignment="1">
      <alignment vertical="center"/>
    </xf>
    <xf numFmtId="3" fontId="42" fillId="0" borderId="38" xfId="0" applyNumberFormat="1" applyFont="1" applyBorder="1" applyAlignment="1">
      <alignment horizontal="center" vertical="center"/>
    </xf>
    <xf numFmtId="3" fontId="42" fillId="0" borderId="38" xfId="0" applyNumberFormat="1" applyFont="1" applyBorder="1" applyAlignment="1">
      <alignment horizontal="center"/>
    </xf>
    <xf numFmtId="0" fontId="42" fillId="0" borderId="63" xfId="0" applyFont="1" applyBorder="1" applyAlignment="1">
      <alignment horizontal="center" vertical="center" wrapText="1" shrinkToFit="1"/>
    </xf>
    <xf numFmtId="3" fontId="42" fillId="0" borderId="58" xfId="0" applyNumberFormat="1" applyFont="1" applyBorder="1" applyAlignment="1">
      <alignment horizontal="center" vertical="center"/>
    </xf>
    <xf numFmtId="0" fontId="42" fillId="0" borderId="22" xfId="0" applyFont="1" applyBorder="1" applyAlignment="1">
      <alignment horizontal="justify" vertical="center"/>
    </xf>
    <xf numFmtId="0" fontId="30" fillId="0" borderId="39" xfId="0" applyFont="1" applyBorder="1" applyAlignment="1">
      <alignment horizontal="justify" vertical="center"/>
    </xf>
    <xf numFmtId="0" fontId="36" fillId="0" borderId="52" xfId="0" applyFont="1" applyBorder="1" applyAlignment="1">
      <alignment horizontal="right" vertical="center"/>
    </xf>
    <xf numFmtId="180" fontId="42" fillId="0" borderId="33" xfId="0" applyNumberFormat="1" applyFont="1" applyBorder="1" applyAlignment="1">
      <alignment horizontal="right" vertical="center"/>
    </xf>
    <xf numFmtId="180" fontId="42" fillId="0" borderId="29" xfId="0" applyNumberFormat="1" applyFont="1" applyBorder="1" applyAlignment="1">
      <alignment horizontal="right" vertical="center"/>
    </xf>
    <xf numFmtId="180" fontId="42" fillId="0" borderId="29" xfId="113" applyNumberFormat="1" applyFont="1" applyFill="1" applyBorder="1" applyAlignment="1" applyProtection="1">
      <alignment horizontal="right" vertical="center"/>
      <protection/>
    </xf>
    <xf numFmtId="0" fontId="44" fillId="0" borderId="61" xfId="0" applyFont="1" applyBorder="1" applyAlignment="1">
      <alignment horizontal="left" vertical="center"/>
    </xf>
    <xf numFmtId="0" fontId="42" fillId="0" borderId="0" xfId="0" applyFont="1" applyBorder="1" applyAlignment="1">
      <alignment vertical="center"/>
    </xf>
    <xf numFmtId="0" fontId="21" fillId="0" borderId="22" xfId="0" applyFont="1" applyBorder="1" applyAlignment="1">
      <alignment horizontal="justify" vertical="center"/>
    </xf>
    <xf numFmtId="0" fontId="21" fillId="0" borderId="23" xfId="0" applyFont="1" applyBorder="1" applyAlignment="1">
      <alignment horizontal="justify" vertical="center"/>
    </xf>
    <xf numFmtId="3" fontId="21" fillId="0" borderId="35" xfId="0" applyNumberFormat="1" applyFont="1" applyBorder="1" applyAlignment="1">
      <alignment vertical="center"/>
    </xf>
    <xf numFmtId="0" fontId="21" fillId="0" borderId="24" xfId="0" applyFont="1" applyBorder="1" applyAlignment="1">
      <alignment horizontal="right" vertical="center"/>
    </xf>
    <xf numFmtId="0" fontId="36" fillId="0" borderId="0" xfId="0" applyFont="1" applyFill="1" applyAlignment="1">
      <alignment horizontal="left" vertical="center"/>
    </xf>
    <xf numFmtId="3" fontId="36" fillId="0" borderId="0" xfId="0" applyNumberFormat="1" applyFont="1" applyFill="1" applyAlignment="1">
      <alignment vertical="center"/>
    </xf>
    <xf numFmtId="0" fontId="36" fillId="0" borderId="0" xfId="0" applyFont="1" applyFill="1" applyBorder="1" applyAlignment="1">
      <alignment vertical="center"/>
    </xf>
    <xf numFmtId="186" fontId="36" fillId="0" borderId="0" xfId="0" applyNumberFormat="1" applyFont="1" applyFill="1" applyBorder="1" applyAlignment="1">
      <alignment vertical="center"/>
    </xf>
    <xf numFmtId="187" fontId="36" fillId="0" borderId="0" xfId="113" applyNumberFormat="1" applyFont="1" applyFill="1" applyBorder="1" applyAlignment="1" applyProtection="1">
      <alignment vertical="center"/>
      <protection/>
    </xf>
    <xf numFmtId="0" fontId="57" fillId="0" borderId="0" xfId="0" applyFont="1" applyAlignment="1">
      <alignment vertical="center"/>
    </xf>
    <xf numFmtId="3" fontId="21" fillId="0" borderId="0" xfId="0" applyNumberFormat="1" applyFont="1" applyFill="1" applyAlignment="1">
      <alignment horizontal="justify" vertical="center"/>
    </xf>
    <xf numFmtId="0" fontId="21" fillId="0" borderId="0" xfId="0" applyFont="1" applyFill="1" applyAlignment="1">
      <alignment horizontal="justify" vertical="center"/>
    </xf>
    <xf numFmtId="0" fontId="21" fillId="0" borderId="24" xfId="0" applyFont="1" applyFill="1" applyBorder="1" applyAlignment="1">
      <alignment horizontal="justify" vertical="center"/>
    </xf>
    <xf numFmtId="3" fontId="21" fillId="0" borderId="24" xfId="0" applyNumberFormat="1" applyFont="1" applyFill="1" applyBorder="1" applyAlignment="1">
      <alignment vertical="center"/>
    </xf>
    <xf numFmtId="3" fontId="21" fillId="0" borderId="0" xfId="0" applyNumberFormat="1" applyFont="1" applyFill="1" applyAlignment="1">
      <alignment horizontal="center" vertical="center"/>
    </xf>
    <xf numFmtId="3" fontId="21" fillId="0" borderId="23" xfId="0" applyNumberFormat="1" applyFont="1" applyFill="1" applyBorder="1" applyAlignment="1">
      <alignment horizontal="center" vertical="center" wrapText="1"/>
    </xf>
    <xf numFmtId="3" fontId="21" fillId="0" borderId="55" xfId="0" applyNumberFormat="1" applyFont="1" applyFill="1" applyBorder="1" applyAlignment="1">
      <alignment horizontal="center" vertical="center" wrapText="1"/>
    </xf>
    <xf numFmtId="3" fontId="21" fillId="0" borderId="56" xfId="0" applyNumberFormat="1" applyFont="1" applyFill="1" applyBorder="1" applyAlignment="1">
      <alignment horizontal="center" vertical="center" wrapText="1"/>
    </xf>
    <xf numFmtId="3" fontId="21" fillId="0" borderId="65" xfId="0" applyNumberFormat="1" applyFont="1" applyFill="1" applyBorder="1" applyAlignment="1">
      <alignment horizontal="center" vertical="center" wrapText="1"/>
    </xf>
    <xf numFmtId="3" fontId="21" fillId="0" borderId="0" xfId="0" applyNumberFormat="1" applyFont="1" applyFill="1" applyBorder="1" applyAlignment="1">
      <alignment vertical="center"/>
    </xf>
    <xf numFmtId="0" fontId="55" fillId="0" borderId="0" xfId="0" applyFont="1" applyFill="1" applyAlignment="1">
      <alignment vertical="center"/>
    </xf>
    <xf numFmtId="3" fontId="21" fillId="0" borderId="0" xfId="115" applyNumberFormat="1" applyFont="1" applyFill="1" applyBorder="1" applyAlignment="1" applyProtection="1">
      <alignment horizontal="justify" vertical="center"/>
      <protection/>
    </xf>
    <xf numFmtId="188" fontId="21" fillId="0" borderId="0" xfId="113" applyNumberFormat="1" applyFont="1" applyFill="1" applyBorder="1" applyAlignment="1" applyProtection="1">
      <alignment horizontal="right" vertical="center"/>
      <protection/>
    </xf>
    <xf numFmtId="3" fontId="21" fillId="0" borderId="24" xfId="115" applyNumberFormat="1" applyFont="1" applyFill="1" applyBorder="1" applyAlignment="1" applyProtection="1">
      <alignment vertical="center"/>
      <protection/>
    </xf>
    <xf numFmtId="49" fontId="21" fillId="0" borderId="24" xfId="113" applyNumberFormat="1" applyFont="1" applyFill="1" applyBorder="1" applyAlignment="1" applyProtection="1">
      <alignment horizontal="right" vertical="center"/>
      <protection/>
    </xf>
    <xf numFmtId="0" fontId="21" fillId="0" borderId="19" xfId="0" applyFont="1" applyBorder="1" applyAlignment="1">
      <alignment horizontal="center" vertical="center"/>
    </xf>
    <xf numFmtId="3" fontId="21" fillId="0" borderId="65" xfId="0" applyNumberFormat="1" applyFont="1" applyBorder="1" applyAlignment="1">
      <alignment horizontal="center" vertical="center" wrapText="1"/>
    </xf>
    <xf numFmtId="3" fontId="21" fillId="0" borderId="0" xfId="115" applyNumberFormat="1" applyFont="1" applyFill="1" applyBorder="1" applyAlignment="1" applyProtection="1">
      <alignment vertical="center"/>
      <protection/>
    </xf>
    <xf numFmtId="188" fontId="21" fillId="0" borderId="0" xfId="113" applyNumberFormat="1" applyFont="1" applyFill="1" applyBorder="1" applyAlignment="1" applyProtection="1">
      <alignment vertical="center"/>
      <protection/>
    </xf>
    <xf numFmtId="3" fontId="21" fillId="0" borderId="24" xfId="0" applyNumberFormat="1" applyFont="1" applyBorder="1" applyAlignment="1">
      <alignment horizontal="center" vertical="center" wrapText="1"/>
    </xf>
    <xf numFmtId="0" fontId="21" fillId="0" borderId="66" xfId="0" applyFont="1" applyBorder="1" applyAlignment="1">
      <alignment horizontal="center" vertical="center"/>
    </xf>
    <xf numFmtId="0" fontId="21" fillId="0" borderId="67" xfId="0" applyFont="1" applyBorder="1" applyAlignment="1">
      <alignment horizontal="center" vertical="center"/>
    </xf>
    <xf numFmtId="0" fontId="27" fillId="0" borderId="68" xfId="0" applyFont="1" applyBorder="1" applyAlignment="1">
      <alignment horizontal="center" vertical="center" wrapText="1"/>
    </xf>
    <xf numFmtId="0" fontId="21" fillId="0" borderId="40" xfId="0" applyFont="1" applyBorder="1" applyAlignment="1">
      <alignment horizontal="justify" vertical="center"/>
    </xf>
    <xf numFmtId="0" fontId="21" fillId="0" borderId="40" xfId="0" applyFont="1" applyBorder="1" applyAlignment="1">
      <alignment horizontal="right" vertical="center"/>
    </xf>
    <xf numFmtId="3" fontId="21" fillId="0" borderId="40" xfId="0" applyNumberFormat="1" applyFont="1" applyBorder="1" applyAlignment="1">
      <alignment vertical="center"/>
    </xf>
    <xf numFmtId="0" fontId="21" fillId="0" borderId="40" xfId="0" applyFont="1" applyBorder="1" applyAlignment="1">
      <alignment vertical="center"/>
    </xf>
    <xf numFmtId="0" fontId="21" fillId="0" borderId="60" xfId="0" applyFont="1" applyBorder="1" applyAlignment="1">
      <alignment horizontal="center" vertical="center"/>
    </xf>
    <xf numFmtId="3" fontId="32" fillId="0" borderId="0" xfId="0" applyNumberFormat="1" applyFont="1" applyAlignment="1">
      <alignment vertical="center"/>
    </xf>
    <xf numFmtId="3" fontId="32" fillId="0" borderId="0" xfId="0" applyNumberFormat="1" applyFont="1" applyBorder="1" applyAlignment="1">
      <alignment vertical="center"/>
    </xf>
    <xf numFmtId="0" fontId="21" fillId="0" borderId="29" xfId="0" applyFont="1" applyFill="1" applyBorder="1" applyAlignment="1">
      <alignment horizontal="left" vertical="center"/>
    </xf>
    <xf numFmtId="0" fontId="21" fillId="0" borderId="31" xfId="0" applyFont="1" applyBorder="1" applyAlignment="1">
      <alignment horizontal="center" vertical="center" wrapText="1"/>
    </xf>
    <xf numFmtId="0" fontId="39" fillId="55" borderId="31" xfId="0" applyNumberFormat="1" applyFont="1" applyFill="1" applyBorder="1" applyAlignment="1" applyProtection="1">
      <alignment horizontal="left" vertical="center" wrapText="1"/>
      <protection/>
    </xf>
    <xf numFmtId="0" fontId="39" fillId="55" borderId="53" xfId="0" applyNumberFormat="1" applyFont="1" applyFill="1" applyBorder="1" applyAlignment="1" applyProtection="1">
      <alignment horizontal="left" vertical="center" wrapText="1"/>
      <protection/>
    </xf>
    <xf numFmtId="0" fontId="39" fillId="55" borderId="20" xfId="0" applyNumberFormat="1" applyFont="1" applyFill="1" applyBorder="1" applyAlignment="1" applyProtection="1">
      <alignment horizontal="left" vertical="center" wrapText="1"/>
      <protection/>
    </xf>
    <xf numFmtId="0" fontId="21" fillId="0" borderId="39" xfId="0" applyFont="1" applyBorder="1" applyAlignment="1">
      <alignment horizontal="center" vertical="center"/>
    </xf>
    <xf numFmtId="0" fontId="32" fillId="55" borderId="31" xfId="0" applyNumberFormat="1" applyFont="1" applyFill="1" applyBorder="1" applyAlignment="1" applyProtection="1">
      <alignment horizontal="left" vertical="center" wrapText="1"/>
      <protection/>
    </xf>
    <xf numFmtId="0" fontId="32" fillId="55" borderId="53" xfId="0" applyNumberFormat="1" applyFont="1" applyFill="1" applyBorder="1" applyAlignment="1" applyProtection="1">
      <alignment horizontal="left" vertical="center" wrapText="1"/>
      <protection/>
    </xf>
    <xf numFmtId="0" fontId="21" fillId="0" borderId="23" xfId="0" applyFont="1" applyBorder="1" applyAlignment="1">
      <alignment horizontal="left" vertical="center"/>
    </xf>
    <xf numFmtId="0" fontId="21" fillId="0" borderId="24" xfId="0" applyFont="1" applyBorder="1" applyAlignment="1">
      <alignment horizontal="left" vertical="center"/>
    </xf>
    <xf numFmtId="180" fontId="21" fillId="0" borderId="35" xfId="113" applyNumberFormat="1" applyFont="1" applyFill="1" applyBorder="1" applyAlignment="1" applyProtection="1">
      <alignment horizontal="right" vertical="center"/>
      <protection/>
    </xf>
    <xf numFmtId="0" fontId="21" fillId="55" borderId="0" xfId="0" applyFont="1" applyFill="1" applyAlignment="1">
      <alignment horizontal="left" vertical="center"/>
    </xf>
    <xf numFmtId="3" fontId="21" fillId="55" borderId="0" xfId="0" applyNumberFormat="1" applyFont="1" applyFill="1" applyAlignment="1">
      <alignment horizontal="justify" vertical="center"/>
    </xf>
    <xf numFmtId="0" fontId="21" fillId="55" borderId="0" xfId="0" applyFont="1" applyFill="1" applyAlignment="1">
      <alignment horizontal="justify" vertical="center"/>
    </xf>
    <xf numFmtId="0" fontId="39" fillId="55" borderId="0" xfId="0" applyNumberFormat="1" applyFont="1" applyFill="1" applyBorder="1" applyAlignment="1">
      <alignment horizontal="left" vertical="center"/>
    </xf>
    <xf numFmtId="0" fontId="39" fillId="55" borderId="24" xfId="0" applyNumberFormat="1" applyFont="1" applyFill="1" applyBorder="1" applyAlignment="1" applyProtection="1">
      <alignment horizontal="right" vertical="center"/>
      <protection/>
    </xf>
    <xf numFmtId="0" fontId="58" fillId="55" borderId="24" xfId="0" applyNumberFormat="1" applyFont="1" applyFill="1" applyBorder="1" applyAlignment="1">
      <alignment horizontal="center" vertical="center"/>
    </xf>
    <xf numFmtId="0" fontId="39" fillId="55" borderId="0" xfId="0" applyNumberFormat="1" applyFont="1" applyFill="1" applyBorder="1" applyAlignment="1">
      <alignment horizontal="right" vertical="center"/>
    </xf>
    <xf numFmtId="0" fontId="39" fillId="55" borderId="0" xfId="0" applyNumberFormat="1" applyFont="1" applyFill="1" applyAlignment="1">
      <alignment vertical="center"/>
    </xf>
    <xf numFmtId="189" fontId="39" fillId="55" borderId="0" xfId="0" applyNumberFormat="1" applyFont="1" applyFill="1" applyBorder="1" applyAlignment="1">
      <alignment horizontal="center" vertical="center"/>
    </xf>
    <xf numFmtId="0" fontId="39" fillId="0" borderId="0" xfId="0" applyNumberFormat="1" applyFont="1" applyFill="1" applyAlignment="1" applyProtection="1">
      <alignment vertical="center"/>
      <protection/>
    </xf>
    <xf numFmtId="0" fontId="27" fillId="55" borderId="0" xfId="0" applyNumberFormat="1" applyFont="1" applyFill="1" applyAlignment="1">
      <alignment vertical="center"/>
    </xf>
    <xf numFmtId="0" fontId="39" fillId="0" borderId="0" xfId="0" applyNumberFormat="1" applyFont="1" applyFill="1" applyAlignment="1">
      <alignment horizontal="justify" vertical="center"/>
    </xf>
    <xf numFmtId="0" fontId="27" fillId="55" borderId="0" xfId="0" applyFont="1" applyFill="1" applyAlignment="1">
      <alignment vertical="center"/>
    </xf>
    <xf numFmtId="180" fontId="39" fillId="55" borderId="0" xfId="0" applyNumberFormat="1" applyFont="1" applyFill="1" applyAlignment="1">
      <alignment vertical="center"/>
    </xf>
    <xf numFmtId="180" fontId="27" fillId="55" borderId="0" xfId="0" applyNumberFormat="1" applyFont="1" applyFill="1" applyAlignment="1">
      <alignment vertical="center"/>
    </xf>
    <xf numFmtId="0" fontId="49" fillId="55" borderId="0" xfId="0" applyNumberFormat="1" applyFont="1" applyFill="1" applyAlignment="1">
      <alignment vertical="center"/>
    </xf>
    <xf numFmtId="0" fontId="30" fillId="55" borderId="19" xfId="0" applyFont="1" applyFill="1" applyBorder="1" applyAlignment="1" applyProtection="1">
      <alignment horizontal="left" vertical="center"/>
      <protection locked="0"/>
    </xf>
    <xf numFmtId="0" fontId="30" fillId="55" borderId="69" xfId="0" applyFont="1" applyFill="1" applyBorder="1" applyAlignment="1" applyProtection="1">
      <alignment horizontal="left" vertical="center"/>
      <protection locked="0"/>
    </xf>
    <xf numFmtId="0" fontId="30" fillId="55" borderId="52" xfId="0" applyFont="1" applyFill="1" applyBorder="1" applyAlignment="1" applyProtection="1">
      <alignment horizontal="center" vertical="center"/>
      <protection locked="0"/>
    </xf>
    <xf numFmtId="0" fontId="30" fillId="55" borderId="0" xfId="0" applyFont="1" applyFill="1" applyAlignment="1" applyProtection="1">
      <alignment vertical="center"/>
      <protection locked="0"/>
    </xf>
    <xf numFmtId="0" fontId="30" fillId="55" borderId="0" xfId="0" applyFont="1" applyFill="1" applyBorder="1" applyAlignment="1" applyProtection="1">
      <alignment horizontal="center" vertical="center" wrapText="1"/>
      <protection locked="0"/>
    </xf>
    <xf numFmtId="0" fontId="30" fillId="55" borderId="22" xfId="0" applyFont="1" applyFill="1" applyBorder="1" applyAlignment="1" applyProtection="1">
      <alignment horizontal="justify" vertical="center"/>
      <protection locked="0"/>
    </xf>
    <xf numFmtId="0" fontId="30" fillId="55" borderId="24" xfId="0" applyFont="1" applyFill="1" applyBorder="1" applyAlignment="1" applyProtection="1">
      <alignment horizontal="justify" vertical="center"/>
      <protection locked="0"/>
    </xf>
    <xf numFmtId="0" fontId="30" fillId="55" borderId="28" xfId="0" applyFont="1" applyFill="1" applyBorder="1" applyAlignment="1" applyProtection="1">
      <alignment horizontal="center" vertical="center" wrapText="1"/>
      <protection locked="0"/>
    </xf>
    <xf numFmtId="180" fontId="30" fillId="56" borderId="40" xfId="0" applyNumberFormat="1" applyFont="1" applyFill="1" applyBorder="1" applyAlignment="1" applyProtection="1">
      <alignment horizontal="right" vertical="center"/>
      <protection/>
    </xf>
    <xf numFmtId="180" fontId="30" fillId="55" borderId="0" xfId="0" applyNumberFormat="1" applyFont="1" applyFill="1" applyAlignment="1" applyProtection="1">
      <alignment vertical="center"/>
      <protection locked="0"/>
    </xf>
    <xf numFmtId="0" fontId="30" fillId="55" borderId="61" xfId="0" applyNumberFormat="1" applyFont="1" applyFill="1" applyBorder="1" applyAlignment="1" applyProtection="1">
      <alignment horizontal="left" vertical="center" wrapText="1"/>
      <protection/>
    </xf>
    <xf numFmtId="180" fontId="30" fillId="56" borderId="0" xfId="0" applyNumberFormat="1" applyFont="1" applyFill="1" applyBorder="1" applyAlignment="1" applyProtection="1">
      <alignment horizontal="right" vertical="center"/>
      <protection/>
    </xf>
    <xf numFmtId="180" fontId="30" fillId="56" borderId="0" xfId="0" applyNumberFormat="1" applyFont="1" applyFill="1" applyBorder="1" applyAlignment="1">
      <alignment horizontal="right" vertical="center"/>
    </xf>
    <xf numFmtId="0" fontId="30" fillId="55" borderId="28" xfId="0" applyNumberFormat="1" applyFont="1" applyFill="1" applyBorder="1" applyAlignment="1" applyProtection="1">
      <alignment horizontal="left" vertical="center" wrapText="1"/>
      <protection/>
    </xf>
    <xf numFmtId="0" fontId="30" fillId="55" borderId="60" xfId="0" applyFont="1" applyFill="1" applyBorder="1" applyAlignment="1" applyProtection="1">
      <alignment horizontal="center" vertical="center"/>
      <protection locked="0"/>
    </xf>
    <xf numFmtId="0" fontId="30" fillId="55" borderId="60" xfId="0" applyNumberFormat="1" applyFont="1" applyFill="1" applyBorder="1" applyAlignment="1" applyProtection="1">
      <alignment horizontal="left" vertical="center" wrapText="1"/>
      <protection/>
    </xf>
    <xf numFmtId="0" fontId="27" fillId="55" borderId="0" xfId="0" applyNumberFormat="1" applyFont="1" applyFill="1" applyBorder="1" applyAlignment="1">
      <alignment horizontal="left" vertical="center"/>
    </xf>
    <xf numFmtId="0" fontId="27" fillId="55" borderId="24" xfId="0" applyNumberFormat="1" applyFont="1" applyFill="1" applyBorder="1" applyAlignment="1" applyProtection="1">
      <alignment horizontal="right" vertical="center"/>
      <protection/>
    </xf>
    <xf numFmtId="0" fontId="59" fillId="55" borderId="24" xfId="0" applyNumberFormat="1" applyFont="1" applyFill="1" applyBorder="1" applyAlignment="1">
      <alignment horizontal="center" vertical="center"/>
    </xf>
    <xf numFmtId="0" fontId="27" fillId="55" borderId="0" xfId="0" applyNumberFormat="1" applyFont="1" applyFill="1" applyBorder="1" applyAlignment="1">
      <alignment horizontal="right" vertical="center"/>
    </xf>
    <xf numFmtId="189" fontId="27" fillId="55" borderId="0" xfId="0" applyNumberFormat="1" applyFont="1" applyFill="1" applyBorder="1" applyAlignment="1">
      <alignment horizontal="center" vertical="center"/>
    </xf>
    <xf numFmtId="0" fontId="21" fillId="55" borderId="19" xfId="0" applyFont="1" applyFill="1" applyBorder="1" applyAlignment="1" applyProtection="1">
      <alignment horizontal="left" vertical="center"/>
      <protection locked="0"/>
    </xf>
    <xf numFmtId="0" fontId="21" fillId="55" borderId="69" xfId="0" applyFont="1" applyFill="1" applyBorder="1" applyAlignment="1" applyProtection="1">
      <alignment horizontal="left" vertical="center"/>
      <protection locked="0"/>
    </xf>
    <xf numFmtId="0" fontId="21" fillId="55" borderId="52" xfId="0" applyFont="1" applyFill="1" applyBorder="1" applyAlignment="1" applyProtection="1">
      <alignment horizontal="center" vertical="center"/>
      <protection locked="0"/>
    </xf>
    <xf numFmtId="3" fontId="21" fillId="55" borderId="31" xfId="0" applyNumberFormat="1" applyFont="1" applyFill="1" applyBorder="1" applyAlignment="1" applyProtection="1">
      <alignment horizontal="center" vertical="center" wrapText="1"/>
      <protection locked="0"/>
    </xf>
    <xf numFmtId="0" fontId="21" fillId="0" borderId="0" xfId="0" applyFont="1" applyBorder="1" applyAlignment="1">
      <alignment horizontal="center"/>
    </xf>
    <xf numFmtId="0" fontId="21" fillId="55" borderId="0" xfId="0" applyFont="1" applyFill="1" applyBorder="1" applyAlignment="1" applyProtection="1">
      <alignment horizontal="center" vertical="center" wrapText="1"/>
      <protection locked="0"/>
    </xf>
    <xf numFmtId="0" fontId="21" fillId="55" borderId="61" xfId="0" applyFont="1" applyFill="1" applyBorder="1" applyAlignment="1" applyProtection="1">
      <alignment horizontal="center" vertical="center" wrapText="1"/>
      <protection locked="0"/>
    </xf>
    <xf numFmtId="0" fontId="21" fillId="0" borderId="53" xfId="0" applyFont="1" applyBorder="1" applyAlignment="1" applyProtection="1">
      <alignment horizontal="center" vertical="center"/>
      <protection locked="0"/>
    </xf>
    <xf numFmtId="3" fontId="21" fillId="0" borderId="38" xfId="0" applyNumberFormat="1" applyFont="1" applyBorder="1" applyAlignment="1" applyProtection="1">
      <alignment horizontal="center" vertical="center"/>
      <protection locked="0"/>
    </xf>
    <xf numFmtId="0" fontId="21" fillId="55" borderId="22" xfId="0" applyFont="1" applyFill="1" applyBorder="1" applyAlignment="1" applyProtection="1">
      <alignment horizontal="justify" vertical="center"/>
      <protection locked="0"/>
    </xf>
    <xf numFmtId="0" fontId="21" fillId="55" borderId="28" xfId="0" applyFont="1" applyFill="1" applyBorder="1" applyAlignment="1" applyProtection="1">
      <alignment horizontal="center" vertical="center" wrapText="1"/>
      <protection locked="0"/>
    </xf>
    <xf numFmtId="0" fontId="21" fillId="0" borderId="20" xfId="0" applyFont="1" applyBorder="1" applyAlignment="1" applyProtection="1">
      <alignment horizontal="center" vertical="center"/>
      <protection locked="0"/>
    </xf>
    <xf numFmtId="3" fontId="21" fillId="0" borderId="23" xfId="0" applyNumberFormat="1" applyFont="1" applyBorder="1" applyAlignment="1" applyProtection="1">
      <alignment horizontal="center" vertical="center"/>
      <protection locked="0"/>
    </xf>
    <xf numFmtId="3" fontId="21" fillId="0" borderId="20" xfId="0" applyNumberFormat="1" applyFont="1" applyBorder="1" applyAlignment="1" applyProtection="1">
      <alignment horizontal="center" vertical="center"/>
      <protection locked="0"/>
    </xf>
    <xf numFmtId="0" fontId="21" fillId="56" borderId="70" xfId="0" applyNumberFormat="1" applyFont="1" applyFill="1" applyBorder="1" applyAlignment="1" applyProtection="1">
      <alignment horizontal="left" vertical="center" wrapText="1"/>
      <protection/>
    </xf>
    <xf numFmtId="180" fontId="21" fillId="56" borderId="44" xfId="0" applyNumberFormat="1" applyFont="1" applyFill="1" applyBorder="1" applyAlignment="1" applyProtection="1">
      <alignment horizontal="right" vertical="center"/>
      <protection/>
    </xf>
    <xf numFmtId="180" fontId="21" fillId="56" borderId="40" xfId="0" applyNumberFormat="1" applyFont="1" applyFill="1" applyBorder="1" applyAlignment="1" applyProtection="1">
      <alignment horizontal="right" vertical="center"/>
      <protection/>
    </xf>
    <xf numFmtId="180" fontId="21" fillId="55" borderId="0" xfId="0" applyNumberFormat="1" applyFont="1" applyFill="1" applyAlignment="1" applyProtection="1">
      <alignment vertical="center"/>
      <protection locked="0"/>
    </xf>
    <xf numFmtId="0" fontId="21" fillId="55" borderId="61" xfId="0" applyNumberFormat="1" applyFont="1" applyFill="1" applyBorder="1" applyAlignment="1" applyProtection="1">
      <alignment horizontal="left" vertical="center" wrapText="1"/>
      <protection/>
    </xf>
    <xf numFmtId="180" fontId="21" fillId="56" borderId="49" xfId="0" applyNumberFormat="1" applyFont="1" applyFill="1" applyBorder="1" applyAlignment="1" applyProtection="1">
      <alignment horizontal="right" vertical="center"/>
      <protection/>
    </xf>
    <xf numFmtId="180" fontId="21" fillId="56" borderId="0" xfId="0" applyNumberFormat="1" applyFont="1" applyFill="1" applyBorder="1" applyAlignment="1" applyProtection="1">
      <alignment horizontal="right" vertical="center"/>
      <protection/>
    </xf>
    <xf numFmtId="0" fontId="21" fillId="56" borderId="68" xfId="0" applyNumberFormat="1" applyFont="1" applyFill="1" applyBorder="1" applyAlignment="1" applyProtection="1">
      <alignment horizontal="left" vertical="center" wrapText="1"/>
      <protection/>
    </xf>
    <xf numFmtId="180" fontId="21" fillId="56" borderId="0" xfId="0" applyNumberFormat="1" applyFont="1" applyFill="1" applyBorder="1" applyAlignment="1">
      <alignment horizontal="right" vertical="center"/>
    </xf>
    <xf numFmtId="180" fontId="21" fillId="55" borderId="34" xfId="0" applyNumberFormat="1" applyFont="1" applyFill="1" applyBorder="1" applyAlignment="1" applyProtection="1">
      <alignment horizontal="right" vertical="center"/>
      <protection/>
    </xf>
    <xf numFmtId="180" fontId="21" fillId="55" borderId="0" xfId="0" applyNumberFormat="1" applyFont="1" applyFill="1" applyBorder="1" applyAlignment="1" applyProtection="1">
      <alignment horizontal="right" vertical="center"/>
      <protection/>
    </xf>
    <xf numFmtId="180" fontId="21" fillId="55" borderId="0" xfId="0" applyNumberFormat="1" applyFont="1" applyFill="1" applyAlignment="1">
      <alignment vertical="center"/>
    </xf>
    <xf numFmtId="0" fontId="21" fillId="55" borderId="0" xfId="0" applyFont="1" applyFill="1" applyAlignment="1">
      <alignment vertical="center"/>
    </xf>
    <xf numFmtId="180" fontId="21" fillId="55" borderId="0" xfId="0" applyNumberFormat="1" applyFont="1" applyFill="1" applyBorder="1" applyAlignment="1">
      <alignment horizontal="right" vertical="center"/>
    </xf>
    <xf numFmtId="0" fontId="21" fillId="55" borderId="28" xfId="0" applyNumberFormat="1" applyFont="1" applyFill="1" applyBorder="1" applyAlignment="1" applyProtection="1">
      <alignment horizontal="left" vertical="center" wrapText="1"/>
      <protection/>
    </xf>
    <xf numFmtId="180" fontId="21" fillId="55" borderId="35" xfId="0" applyNumberFormat="1" applyFont="1" applyFill="1" applyBorder="1" applyAlignment="1" applyProtection="1">
      <alignment horizontal="right" vertical="center"/>
      <protection/>
    </xf>
    <xf numFmtId="180" fontId="21" fillId="55" borderId="24" xfId="0" applyNumberFormat="1" applyFont="1" applyFill="1" applyBorder="1" applyAlignment="1" applyProtection="1">
      <alignment horizontal="right" vertical="center"/>
      <protection/>
    </xf>
    <xf numFmtId="180" fontId="21" fillId="55" borderId="24" xfId="0" applyNumberFormat="1" applyFont="1" applyFill="1" applyBorder="1" applyAlignment="1">
      <alignment horizontal="right" vertical="center"/>
    </xf>
    <xf numFmtId="180" fontId="21" fillId="55" borderId="24" xfId="0" applyNumberFormat="1" applyFont="1" applyFill="1" applyBorder="1" applyAlignment="1">
      <alignment vertical="center"/>
    </xf>
    <xf numFmtId="0" fontId="21" fillId="55" borderId="0" xfId="0" applyNumberFormat="1" applyFont="1" applyFill="1" applyAlignment="1">
      <alignment vertical="center"/>
    </xf>
    <xf numFmtId="0" fontId="21" fillId="55" borderId="60" xfId="0" applyFont="1" applyFill="1" applyBorder="1" applyAlignment="1" applyProtection="1">
      <alignment horizontal="center" vertical="center"/>
      <protection locked="0"/>
    </xf>
    <xf numFmtId="0" fontId="21" fillId="55" borderId="60" xfId="0" applyNumberFormat="1" applyFont="1" applyFill="1" applyBorder="1" applyAlignment="1" applyProtection="1">
      <alignment horizontal="left" vertical="center" wrapText="1"/>
      <protection/>
    </xf>
    <xf numFmtId="180" fontId="21" fillId="55" borderId="33" xfId="0" applyNumberFormat="1" applyFont="1" applyFill="1" applyBorder="1" applyAlignment="1" applyProtection="1">
      <alignment horizontal="right" vertical="center" wrapText="1"/>
      <protection locked="0"/>
    </xf>
    <xf numFmtId="180" fontId="21" fillId="0" borderId="29" xfId="0" applyNumberFormat="1" applyFont="1" applyBorder="1" applyAlignment="1" applyProtection="1">
      <alignment horizontal="right" vertical="center"/>
      <protection locked="0"/>
    </xf>
    <xf numFmtId="3" fontId="21" fillId="0" borderId="29" xfId="0" applyNumberFormat="1" applyFont="1" applyBorder="1" applyAlignment="1" applyProtection="1">
      <alignment horizontal="right" vertical="center"/>
      <protection locked="0"/>
    </xf>
    <xf numFmtId="3" fontId="21" fillId="0" borderId="29" xfId="0" applyNumberFormat="1" applyFont="1" applyBorder="1" applyAlignment="1" applyProtection="1">
      <alignment horizontal="right" vertical="center" wrapText="1"/>
      <protection locked="0"/>
    </xf>
    <xf numFmtId="180" fontId="21" fillId="55" borderId="34" xfId="0" applyNumberFormat="1" applyFont="1" applyFill="1" applyBorder="1" applyAlignment="1" applyProtection="1">
      <alignment horizontal="right" vertical="center" wrapText="1"/>
      <protection locked="0"/>
    </xf>
    <xf numFmtId="180" fontId="21" fillId="0" borderId="0" xfId="0" applyNumberFormat="1" applyFont="1" applyBorder="1" applyAlignment="1" applyProtection="1">
      <alignment horizontal="right" vertical="center"/>
      <protection locked="0"/>
    </xf>
    <xf numFmtId="3" fontId="21" fillId="0" borderId="0" xfId="0" applyNumberFormat="1" applyFont="1" applyBorder="1" applyAlignment="1" applyProtection="1">
      <alignment horizontal="right" vertical="center"/>
      <protection locked="0"/>
    </xf>
    <xf numFmtId="3" fontId="21" fillId="0" borderId="0" xfId="0" applyNumberFormat="1" applyFont="1" applyBorder="1" applyAlignment="1" applyProtection="1">
      <alignment horizontal="right" vertical="center" wrapText="1"/>
      <protection locked="0"/>
    </xf>
    <xf numFmtId="180" fontId="21" fillId="55" borderId="35" xfId="0" applyNumberFormat="1" applyFont="1" applyFill="1" applyBorder="1" applyAlignment="1" applyProtection="1">
      <alignment horizontal="right" vertical="center" wrapText="1"/>
      <protection locked="0"/>
    </xf>
    <xf numFmtId="180" fontId="21" fillId="0" borderId="24" xfId="0" applyNumberFormat="1" applyFont="1" applyBorder="1" applyAlignment="1" applyProtection="1">
      <alignment horizontal="right" vertical="center"/>
      <protection locked="0"/>
    </xf>
    <xf numFmtId="3" fontId="21" fillId="0" borderId="24" xfId="0" applyNumberFormat="1" applyFont="1" applyBorder="1" applyAlignment="1" applyProtection="1">
      <alignment horizontal="right" vertical="center"/>
      <protection locked="0"/>
    </xf>
    <xf numFmtId="3" fontId="21" fillId="0" borderId="24" xfId="0" applyNumberFormat="1" applyFont="1" applyBorder="1" applyAlignment="1" applyProtection="1">
      <alignment horizontal="right" vertical="center" wrapText="1"/>
      <protection locked="0"/>
    </xf>
    <xf numFmtId="0" fontId="27" fillId="0" borderId="0" xfId="0" applyNumberFormat="1" applyFont="1" applyFill="1" applyAlignment="1" applyProtection="1">
      <alignment vertical="center"/>
      <protection/>
    </xf>
    <xf numFmtId="0" fontId="21" fillId="0" borderId="0" xfId="0" applyNumberFormat="1" applyFont="1" applyFill="1" applyAlignment="1">
      <alignment vertical="center"/>
    </xf>
    <xf numFmtId="0" fontId="27" fillId="0" borderId="0" xfId="0" applyNumberFormat="1" applyFont="1" applyFill="1" applyAlignment="1">
      <alignment vertical="center"/>
    </xf>
    <xf numFmtId="0" fontId="59" fillId="55" borderId="0" xfId="0" applyNumberFormat="1" applyFont="1" applyFill="1" applyBorder="1" applyAlignment="1">
      <alignment vertical="center"/>
    </xf>
    <xf numFmtId="0" fontId="27" fillId="55" borderId="0" xfId="0" applyNumberFormat="1" applyFont="1" applyFill="1" applyBorder="1" applyAlignment="1">
      <alignment vertical="center"/>
    </xf>
    <xf numFmtId="0" fontId="27" fillId="55" borderId="0" xfId="115" applyNumberFormat="1" applyFont="1" applyFill="1" applyBorder="1" applyAlignment="1" applyProtection="1">
      <alignment horizontal="center" vertical="center"/>
      <protection/>
    </xf>
    <xf numFmtId="0" fontId="27" fillId="55" borderId="24" xfId="0" applyNumberFormat="1" applyFont="1" applyFill="1" applyBorder="1" applyAlignment="1">
      <alignment vertical="center"/>
    </xf>
    <xf numFmtId="0" fontId="30" fillId="0" borderId="38" xfId="0" applyFont="1" applyBorder="1" applyAlignment="1" applyProtection="1">
      <alignment horizontal="center" vertical="center" wrapText="1" shrinkToFit="1"/>
      <protection locked="0"/>
    </xf>
    <xf numFmtId="0" fontId="30" fillId="0" borderId="34" xfId="0" applyFont="1" applyBorder="1" applyAlignment="1" applyProtection="1">
      <alignment horizontal="justify" vertical="center"/>
      <protection locked="0"/>
    </xf>
    <xf numFmtId="3" fontId="30" fillId="0" borderId="23" xfId="0" applyNumberFormat="1" applyFont="1" applyBorder="1" applyAlignment="1" applyProtection="1">
      <alignment horizontal="center"/>
      <protection locked="0"/>
    </xf>
    <xf numFmtId="3" fontId="30" fillId="0" borderId="20" xfId="0" applyNumberFormat="1" applyFont="1" applyBorder="1" applyAlignment="1" applyProtection="1">
      <alignment horizontal="center"/>
      <protection locked="0"/>
    </xf>
    <xf numFmtId="0" fontId="30" fillId="0" borderId="35" xfId="0" applyFont="1" applyBorder="1" applyAlignment="1" applyProtection="1">
      <alignment horizontal="center"/>
      <protection locked="0"/>
    </xf>
    <xf numFmtId="3" fontId="30" fillId="0" borderId="29" xfId="0" applyNumberFormat="1" applyFont="1" applyBorder="1" applyAlignment="1" applyProtection="1">
      <alignment horizontal="right" wrapText="1"/>
      <protection locked="0"/>
    </xf>
    <xf numFmtId="3" fontId="30" fillId="0" borderId="29" xfId="0" applyNumberFormat="1" applyFont="1" applyBorder="1" applyAlignment="1" applyProtection="1">
      <alignment horizontal="right"/>
      <protection locked="0"/>
    </xf>
    <xf numFmtId="0" fontId="30" fillId="0" borderId="29" xfId="0" applyFont="1" applyBorder="1" applyAlignment="1" applyProtection="1">
      <alignment horizontal="right"/>
      <protection locked="0"/>
    </xf>
    <xf numFmtId="3" fontId="30" fillId="0" borderId="0" xfId="0" applyNumberFormat="1" applyFont="1" applyBorder="1" applyAlignment="1" applyProtection="1">
      <alignment horizontal="right" wrapText="1"/>
      <protection locked="0"/>
    </xf>
    <xf numFmtId="3" fontId="30" fillId="0" borderId="0" xfId="0" applyNumberFormat="1" applyFont="1" applyBorder="1" applyAlignment="1" applyProtection="1">
      <alignment horizontal="right"/>
      <protection locked="0"/>
    </xf>
    <xf numFmtId="0" fontId="30" fillId="0" borderId="0" xfId="0" applyFont="1" applyBorder="1" applyAlignment="1" applyProtection="1">
      <alignment horizontal="right"/>
      <protection locked="0"/>
    </xf>
    <xf numFmtId="3" fontId="30" fillId="0" borderId="24" xfId="0" applyNumberFormat="1" applyFont="1" applyBorder="1" applyAlignment="1" applyProtection="1">
      <alignment horizontal="right" wrapText="1"/>
      <protection locked="0"/>
    </xf>
    <xf numFmtId="3" fontId="30" fillId="0" borderId="24" xfId="0" applyNumberFormat="1" applyFont="1" applyBorder="1" applyAlignment="1" applyProtection="1">
      <alignment horizontal="right"/>
      <protection locked="0"/>
    </xf>
    <xf numFmtId="0" fontId="30" fillId="0" borderId="24" xfId="0" applyFont="1" applyBorder="1" applyAlignment="1" applyProtection="1">
      <alignment horizontal="right"/>
      <protection locked="0"/>
    </xf>
    <xf numFmtId="180" fontId="30" fillId="56" borderId="0" xfId="0" applyNumberFormat="1" applyFont="1" applyFill="1" applyBorder="1" applyAlignment="1">
      <alignment vertical="center"/>
    </xf>
    <xf numFmtId="190" fontId="30" fillId="55" borderId="0" xfId="0" applyNumberFormat="1" applyFont="1" applyFill="1" applyAlignment="1">
      <alignment vertical="center"/>
    </xf>
    <xf numFmtId="0" fontId="27" fillId="55" borderId="61" xfId="0" applyNumberFormat="1" applyFont="1" applyFill="1" applyBorder="1" applyAlignment="1" applyProtection="1">
      <alignment horizontal="left" vertical="center" wrapText="1"/>
      <protection/>
    </xf>
    <xf numFmtId="180" fontId="27" fillId="55" borderId="34" xfId="0" applyNumberFormat="1" applyFont="1" applyFill="1" applyBorder="1" applyAlignment="1" applyProtection="1">
      <alignment horizontal="right" vertical="center"/>
      <protection/>
    </xf>
    <xf numFmtId="180" fontId="27" fillId="55" borderId="0" xfId="0" applyNumberFormat="1" applyFont="1" applyFill="1" applyBorder="1" applyAlignment="1" applyProtection="1">
      <alignment horizontal="right" vertical="center"/>
      <protection/>
    </xf>
    <xf numFmtId="190" fontId="27" fillId="55" borderId="0" xfId="0" applyNumberFormat="1" applyFont="1" applyFill="1" applyAlignment="1">
      <alignment vertical="center"/>
    </xf>
    <xf numFmtId="180" fontId="27" fillId="55" borderId="0" xfId="0" applyNumberFormat="1" applyFont="1" applyFill="1" applyAlignment="1">
      <alignment horizontal="right" vertical="center"/>
    </xf>
    <xf numFmtId="180" fontId="27" fillId="55" borderId="0" xfId="0" applyNumberFormat="1" applyFont="1" applyFill="1" applyBorder="1" applyAlignment="1">
      <alignment horizontal="right" vertical="center"/>
    </xf>
    <xf numFmtId="0" fontId="27" fillId="55" borderId="28" xfId="0" applyNumberFormat="1" applyFont="1" applyFill="1" applyBorder="1" applyAlignment="1" applyProtection="1">
      <alignment horizontal="left" vertical="center" wrapText="1"/>
      <protection/>
    </xf>
    <xf numFmtId="0" fontId="21" fillId="0" borderId="38" xfId="0" applyFont="1" applyBorder="1" applyAlignment="1" applyProtection="1">
      <alignment horizontal="center" vertical="center" wrapText="1" shrinkToFit="1"/>
      <protection locked="0"/>
    </xf>
    <xf numFmtId="0" fontId="21" fillId="0" borderId="34" xfId="0" applyFont="1" applyBorder="1" applyAlignment="1" applyProtection="1">
      <alignment horizontal="justify" vertical="center"/>
      <protection locked="0"/>
    </xf>
    <xf numFmtId="3" fontId="21" fillId="0" borderId="23" xfId="0" applyNumberFormat="1" applyFont="1" applyBorder="1" applyAlignment="1" applyProtection="1">
      <alignment horizontal="center"/>
      <protection locked="0"/>
    </xf>
    <xf numFmtId="3" fontId="21" fillId="0" borderId="20" xfId="0" applyNumberFormat="1" applyFont="1" applyBorder="1" applyAlignment="1" applyProtection="1">
      <alignment horizontal="center"/>
      <protection locked="0"/>
    </xf>
    <xf numFmtId="0" fontId="21" fillId="0" borderId="35" xfId="0" applyFont="1" applyBorder="1" applyAlignment="1" applyProtection="1">
      <alignment horizontal="center"/>
      <protection locked="0"/>
    </xf>
    <xf numFmtId="180" fontId="21" fillId="55" borderId="0" xfId="0" applyNumberFormat="1" applyFont="1" applyFill="1" applyBorder="1" applyAlignment="1">
      <alignment vertical="center"/>
    </xf>
    <xf numFmtId="189" fontId="39" fillId="55" borderId="0" xfId="0" applyNumberFormat="1" applyFont="1" applyFill="1" applyAlignment="1">
      <alignment vertical="center"/>
    </xf>
    <xf numFmtId="0" fontId="58" fillId="55" borderId="0" xfId="0" applyNumberFormat="1" applyFont="1" applyFill="1" applyBorder="1" applyAlignment="1">
      <alignment vertical="center"/>
    </xf>
    <xf numFmtId="0" fontId="39" fillId="55" borderId="0" xfId="0" applyNumberFormat="1" applyFont="1" applyFill="1" applyBorder="1" applyAlignment="1">
      <alignment vertical="center"/>
    </xf>
    <xf numFmtId="0" fontId="39" fillId="55" borderId="0" xfId="115" applyNumberFormat="1" applyFont="1" applyFill="1" applyBorder="1" applyAlignment="1" applyProtection="1">
      <alignment horizontal="center" vertical="center"/>
      <protection/>
    </xf>
    <xf numFmtId="0" fontId="39" fillId="55" borderId="0" xfId="0" applyNumberFormat="1" applyFont="1" applyFill="1" applyBorder="1" applyAlignment="1">
      <alignment horizontal="center" vertical="center"/>
    </xf>
    <xf numFmtId="0" fontId="39" fillId="55" borderId="24" xfId="0" applyNumberFormat="1" applyFont="1" applyFill="1" applyBorder="1" applyAlignment="1">
      <alignment vertical="center"/>
    </xf>
    <xf numFmtId="0" fontId="36" fillId="55" borderId="19" xfId="0" applyFont="1" applyFill="1" applyBorder="1" applyAlignment="1" applyProtection="1">
      <alignment horizontal="left" vertical="center"/>
      <protection locked="0"/>
    </xf>
    <xf numFmtId="0" fontId="36" fillId="55" borderId="69" xfId="0" applyFont="1" applyFill="1" applyBorder="1" applyAlignment="1" applyProtection="1">
      <alignment horizontal="left" vertical="center"/>
      <protection locked="0"/>
    </xf>
    <xf numFmtId="0" fontId="36" fillId="55" borderId="52" xfId="0" applyFont="1" applyFill="1" applyBorder="1" applyAlignment="1" applyProtection="1">
      <alignment horizontal="center" vertical="center"/>
      <protection locked="0"/>
    </xf>
    <xf numFmtId="3" fontId="36" fillId="55" borderId="31" xfId="0" applyNumberFormat="1" applyFont="1" applyFill="1" applyBorder="1" applyAlignment="1" applyProtection="1">
      <alignment horizontal="center" vertical="center" wrapText="1"/>
      <protection locked="0"/>
    </xf>
    <xf numFmtId="3" fontId="36" fillId="0" borderId="33" xfId="0" applyNumberFormat="1" applyFont="1" applyBorder="1" applyAlignment="1" applyProtection="1">
      <alignment vertical="center" wrapText="1"/>
      <protection locked="0"/>
    </xf>
    <xf numFmtId="0" fontId="36" fillId="55" borderId="0" xfId="0" applyFont="1" applyFill="1" applyAlignment="1" applyProtection="1">
      <alignment vertical="center"/>
      <protection locked="0"/>
    </xf>
    <xf numFmtId="3" fontId="36" fillId="0" borderId="38" xfId="0" applyNumberFormat="1" applyFont="1" applyBorder="1" applyAlignment="1" applyProtection="1">
      <alignment horizontal="center" vertical="center"/>
      <protection locked="0"/>
    </xf>
    <xf numFmtId="3" fontId="36" fillId="0" borderId="58" xfId="0" applyNumberFormat="1" applyFont="1" applyBorder="1" applyAlignment="1" applyProtection="1">
      <alignment horizontal="center" vertical="center"/>
      <protection locked="0"/>
    </xf>
    <xf numFmtId="0" fontId="36" fillId="0" borderId="38" xfId="0" applyFont="1" applyBorder="1" applyAlignment="1" applyProtection="1">
      <alignment horizontal="center" vertical="center" wrapText="1" shrinkToFit="1"/>
      <protection locked="0"/>
    </xf>
    <xf numFmtId="0" fontId="36" fillId="0" borderId="58" xfId="0" applyFont="1" applyBorder="1" applyAlignment="1" applyProtection="1">
      <alignment horizontal="center" vertical="center" wrapText="1" shrinkToFit="1"/>
      <protection locked="0"/>
    </xf>
    <xf numFmtId="3" fontId="36" fillId="0" borderId="53" xfId="0" applyNumberFormat="1" applyFont="1" applyBorder="1" applyAlignment="1" applyProtection="1">
      <alignment horizontal="center" vertical="top" wrapText="1"/>
      <protection locked="0"/>
    </xf>
    <xf numFmtId="0" fontId="36" fillId="0" borderId="34" xfId="0" applyFont="1" applyBorder="1" applyAlignment="1" applyProtection="1">
      <alignment horizontal="justify" vertical="top" wrapText="1"/>
      <protection locked="0"/>
    </xf>
    <xf numFmtId="0" fontId="36" fillId="55" borderId="24" xfId="0" applyFont="1" applyFill="1" applyBorder="1" applyAlignment="1" applyProtection="1">
      <alignment horizontal="justify" vertical="center"/>
      <protection locked="0"/>
    </xf>
    <xf numFmtId="0" fontId="36" fillId="55" borderId="28" xfId="0" applyFont="1" applyFill="1" applyBorder="1" applyAlignment="1" applyProtection="1">
      <alignment horizontal="center" vertical="center" wrapText="1"/>
      <protection locked="0"/>
    </xf>
    <xf numFmtId="0" fontId="35" fillId="55" borderId="61" xfId="0" applyNumberFormat="1" applyFont="1" applyFill="1" applyBorder="1" applyAlignment="1" applyProtection="1">
      <alignment horizontal="left" vertical="center" wrapText="1"/>
      <protection/>
    </xf>
    <xf numFmtId="190" fontId="35" fillId="55" borderId="0" xfId="0" applyNumberFormat="1" applyFont="1" applyFill="1" applyAlignment="1">
      <alignment/>
    </xf>
    <xf numFmtId="0" fontId="35" fillId="0" borderId="0" xfId="110" applyFont="1">
      <alignment vertical="center"/>
      <protection/>
    </xf>
    <xf numFmtId="0" fontId="36" fillId="0" borderId="0" xfId="110" applyFont="1">
      <alignment vertical="center"/>
      <protection/>
    </xf>
    <xf numFmtId="190" fontId="35" fillId="55" borderId="0" xfId="0" applyNumberFormat="1" applyFont="1" applyFill="1" applyAlignment="1">
      <alignment vertical="top"/>
    </xf>
    <xf numFmtId="0" fontId="35" fillId="55" borderId="0" xfId="0" applyFont="1" applyFill="1" applyAlignment="1">
      <alignment/>
    </xf>
    <xf numFmtId="0" fontId="35" fillId="55" borderId="0" xfId="0" applyFont="1" applyFill="1" applyAlignment="1">
      <alignment/>
    </xf>
    <xf numFmtId="0" fontId="35" fillId="55" borderId="0" xfId="0" applyFont="1" applyFill="1" applyAlignment="1">
      <alignment vertical="top"/>
    </xf>
    <xf numFmtId="0" fontId="35" fillId="55" borderId="28" xfId="0" applyNumberFormat="1" applyFont="1" applyFill="1" applyBorder="1" applyAlignment="1" applyProtection="1">
      <alignment horizontal="left" vertical="center" wrapText="1"/>
      <protection/>
    </xf>
    <xf numFmtId="0" fontId="35" fillId="55" borderId="0" xfId="0" applyFont="1" applyFill="1" applyBorder="1" applyAlignment="1">
      <alignment vertical="top"/>
    </xf>
    <xf numFmtId="0" fontId="27" fillId="55" borderId="0" xfId="0" applyNumberFormat="1" applyFont="1" applyFill="1" applyBorder="1" applyAlignment="1">
      <alignment/>
    </xf>
    <xf numFmtId="0" fontId="27" fillId="55" borderId="0" xfId="0" applyFont="1" applyFill="1" applyBorder="1" applyAlignment="1">
      <alignment/>
    </xf>
    <xf numFmtId="0" fontId="27" fillId="55" borderId="0" xfId="0" applyNumberFormat="1" applyFont="1" applyFill="1" applyAlignment="1">
      <alignment/>
    </xf>
    <xf numFmtId="0" fontId="27" fillId="55" borderId="0" xfId="0" applyFont="1" applyFill="1" applyAlignment="1">
      <alignment/>
    </xf>
    <xf numFmtId="0" fontId="49" fillId="55" borderId="0" xfId="0" applyNumberFormat="1" applyFont="1" applyFill="1" applyAlignment="1">
      <alignment/>
    </xf>
    <xf numFmtId="0" fontId="36" fillId="0" borderId="35" xfId="0" applyFont="1" applyBorder="1" applyAlignment="1" applyProtection="1">
      <alignment horizontal="center"/>
      <protection locked="0"/>
    </xf>
    <xf numFmtId="189" fontId="27" fillId="55" borderId="0" xfId="0" applyNumberFormat="1" applyFont="1" applyFill="1" applyAlignment="1">
      <alignment vertical="center"/>
    </xf>
    <xf numFmtId="0" fontId="27" fillId="55" borderId="0" xfId="0" applyNumberFormat="1" applyFont="1" applyFill="1" applyBorder="1" applyAlignment="1">
      <alignment horizontal="center" vertical="center"/>
    </xf>
    <xf numFmtId="0" fontId="36" fillId="0" borderId="53" xfId="0" applyFont="1" applyBorder="1" applyAlignment="1" applyProtection="1">
      <alignment horizontal="center" vertical="center"/>
      <protection locked="0"/>
    </xf>
    <xf numFmtId="3" fontId="36" fillId="0" borderId="58" xfId="0" applyNumberFormat="1" applyFont="1" applyBorder="1" applyAlignment="1" applyProtection="1">
      <alignment horizontal="center" vertical="center" wrapText="1"/>
      <protection locked="0"/>
    </xf>
    <xf numFmtId="190" fontId="35" fillId="55" borderId="0" xfId="0" applyNumberFormat="1" applyFont="1" applyFill="1" applyAlignment="1">
      <alignment vertical="center"/>
    </xf>
    <xf numFmtId="0" fontId="35" fillId="55" borderId="0" xfId="0" applyFont="1" applyFill="1" applyAlignment="1">
      <alignment vertical="center"/>
    </xf>
    <xf numFmtId="0" fontId="35" fillId="55" borderId="0" xfId="0" applyFont="1" applyFill="1" applyBorder="1" applyAlignment="1">
      <alignment vertical="center"/>
    </xf>
    <xf numFmtId="0" fontId="44" fillId="55" borderId="0" xfId="0" applyNumberFormat="1" applyFont="1" applyFill="1" applyBorder="1" applyAlignment="1">
      <alignment/>
    </xf>
    <xf numFmtId="3" fontId="27" fillId="55" borderId="0" xfId="0" applyNumberFormat="1" applyFont="1" applyFill="1" applyBorder="1" applyAlignment="1">
      <alignment/>
    </xf>
    <xf numFmtId="0" fontId="27" fillId="55" borderId="24" xfId="115" applyNumberFormat="1" applyFont="1" applyFill="1" applyBorder="1" applyAlignment="1" applyProtection="1">
      <alignment horizontal="right" vertical="center"/>
      <protection/>
    </xf>
    <xf numFmtId="0" fontId="27" fillId="55" borderId="24" xfId="0" applyNumberFormat="1" applyFont="1" applyFill="1" applyBorder="1" applyAlignment="1">
      <alignment horizontal="right" vertical="center"/>
    </xf>
    <xf numFmtId="0" fontId="27" fillId="55" borderId="24" xfId="0" applyNumberFormat="1" applyFont="1" applyFill="1" applyBorder="1" applyAlignment="1">
      <alignment horizontal="left" vertical="center"/>
    </xf>
    <xf numFmtId="0" fontId="27" fillId="55" borderId="24" xfId="0" applyNumberFormat="1" applyFont="1" applyFill="1" applyBorder="1" applyAlignment="1">
      <alignment horizontal="center" vertical="center"/>
    </xf>
    <xf numFmtId="49" fontId="27" fillId="55" borderId="65" xfId="0" applyNumberFormat="1" applyFont="1" applyFill="1" applyBorder="1" applyAlignment="1">
      <alignment horizontal="center" vertical="center" wrapText="1"/>
    </xf>
    <xf numFmtId="49" fontId="27" fillId="55" borderId="55" xfId="0" applyNumberFormat="1" applyFont="1" applyFill="1" applyBorder="1" applyAlignment="1">
      <alignment horizontal="center" vertical="center" wrapText="1"/>
    </xf>
    <xf numFmtId="49" fontId="27" fillId="55" borderId="71" xfId="0" applyNumberFormat="1" applyFont="1" applyFill="1" applyBorder="1" applyAlignment="1">
      <alignment horizontal="center" vertical="center" wrapText="1"/>
    </xf>
    <xf numFmtId="0" fontId="27" fillId="55" borderId="61" xfId="0" applyNumberFormat="1" applyFont="1" applyFill="1" applyBorder="1" applyAlignment="1">
      <alignment horizontal="left" vertical="center" wrapText="1"/>
    </xf>
    <xf numFmtId="0" fontId="27" fillId="0" borderId="40" xfId="0" applyNumberFormat="1" applyFont="1" applyFill="1" applyBorder="1" applyAlignment="1">
      <alignment horizontal="justify" vertical="center"/>
    </xf>
    <xf numFmtId="0" fontId="52" fillId="55" borderId="0" xfId="0" applyFont="1" applyFill="1" applyAlignment="1">
      <alignment vertical="center"/>
    </xf>
    <xf numFmtId="183" fontId="27" fillId="55" borderId="0" xfId="115" applyNumberFormat="1" applyFont="1" applyFill="1" applyBorder="1" applyAlignment="1" applyProtection="1">
      <alignment horizontal="right" vertical="center"/>
      <protection/>
    </xf>
    <xf numFmtId="183" fontId="27" fillId="0" borderId="0" xfId="111" applyNumberFormat="1" applyFont="1" applyAlignment="1">
      <alignment horizontal="right" vertical="center"/>
      <protection/>
    </xf>
    <xf numFmtId="183" fontId="27" fillId="0" borderId="0" xfId="111" applyNumberFormat="1" applyFont="1" applyBorder="1" applyAlignment="1">
      <alignment horizontal="right" vertical="center"/>
      <protection/>
    </xf>
    <xf numFmtId="0" fontId="27" fillId="55" borderId="65" xfId="0" applyNumberFormat="1" applyFont="1" applyFill="1" applyBorder="1" applyAlignment="1">
      <alignment horizontal="center" vertical="center" wrapText="1"/>
    </xf>
    <xf numFmtId="0" fontId="27" fillId="55" borderId="55" xfId="0" applyNumberFormat="1" applyFont="1" applyFill="1" applyBorder="1" applyAlignment="1">
      <alignment horizontal="center" vertical="center" wrapText="1"/>
    </xf>
    <xf numFmtId="0" fontId="27" fillId="55" borderId="71" xfId="0" applyNumberFormat="1" applyFont="1" applyFill="1" applyBorder="1" applyAlignment="1">
      <alignment horizontal="center" vertical="center" wrapText="1"/>
    </xf>
    <xf numFmtId="183" fontId="21" fillId="57" borderId="0" xfId="0" applyNumberFormat="1" applyFont="1" applyFill="1" applyBorder="1" applyAlignment="1">
      <alignment horizontal="right" vertical="center"/>
    </xf>
    <xf numFmtId="183" fontId="21" fillId="57" borderId="41" xfId="0" applyNumberFormat="1" applyFont="1" applyFill="1" applyBorder="1" applyAlignment="1">
      <alignment horizontal="right" vertical="center"/>
    </xf>
    <xf numFmtId="195" fontId="21" fillId="57" borderId="0" xfId="0" applyNumberFormat="1" applyFont="1" applyFill="1" applyBorder="1" applyAlignment="1">
      <alignment horizontal="right" vertical="center"/>
    </xf>
    <xf numFmtId="184" fontId="21" fillId="57" borderId="0" xfId="0" applyNumberFormat="1" applyFont="1" applyFill="1" applyBorder="1" applyAlignment="1">
      <alignment horizontal="right" vertical="center"/>
    </xf>
    <xf numFmtId="199" fontId="21" fillId="57" borderId="0" xfId="0" applyNumberFormat="1" applyFont="1" applyFill="1" applyBorder="1" applyAlignment="1">
      <alignment horizontal="right" vertical="center"/>
    </xf>
    <xf numFmtId="184" fontId="21" fillId="57" borderId="41" xfId="0" applyNumberFormat="1" applyFont="1" applyFill="1" applyBorder="1" applyAlignment="1">
      <alignment horizontal="right" vertical="center"/>
    </xf>
    <xf numFmtId="0" fontId="21" fillId="0" borderId="0" xfId="0" applyFont="1" applyBorder="1" applyAlignment="1">
      <alignment horizontal="left" vertical="center" wrapText="1"/>
    </xf>
    <xf numFmtId="3" fontId="21" fillId="0" borderId="0" xfId="0" applyNumberFormat="1" applyFont="1" applyBorder="1" applyAlignment="1">
      <alignment horizontal="left" vertical="center" wrapText="1"/>
    </xf>
    <xf numFmtId="0" fontId="23" fillId="0" borderId="0" xfId="0" applyFont="1" applyBorder="1" applyAlignment="1">
      <alignment horizontal="center" vertical="center"/>
    </xf>
    <xf numFmtId="0" fontId="21" fillId="0" borderId="19" xfId="0" applyFont="1" applyBorder="1" applyAlignment="1">
      <alignment horizontal="center" vertical="center" wrapText="1"/>
    </xf>
    <xf numFmtId="3" fontId="21" fillId="0" borderId="72" xfId="0" applyNumberFormat="1" applyFont="1" applyBorder="1" applyAlignment="1">
      <alignment horizontal="center" vertical="center"/>
    </xf>
    <xf numFmtId="3" fontId="21" fillId="0" borderId="64" xfId="0" applyNumberFormat="1" applyFont="1" applyBorder="1" applyAlignment="1">
      <alignment horizontal="center" vertical="center"/>
    </xf>
    <xf numFmtId="0" fontId="21" fillId="0" borderId="20" xfId="0" applyFont="1" applyBorder="1" applyAlignment="1">
      <alignment horizontal="center" vertical="center" wrapText="1"/>
    </xf>
    <xf numFmtId="3" fontId="21" fillId="0" borderId="20" xfId="0" applyNumberFormat="1" applyFont="1" applyBorder="1" applyAlignment="1">
      <alignment horizontal="center" vertical="center" wrapText="1"/>
    </xf>
    <xf numFmtId="3" fontId="21" fillId="0" borderId="21" xfId="0" applyNumberFormat="1" applyFont="1" applyBorder="1" applyAlignment="1">
      <alignment horizontal="center" vertical="center"/>
    </xf>
    <xf numFmtId="0" fontId="21" fillId="0" borderId="22" xfId="0" applyFont="1" applyBorder="1" applyAlignment="1">
      <alignment horizontal="center" vertical="center"/>
    </xf>
    <xf numFmtId="3" fontId="21" fillId="0" borderId="54" xfId="0" applyNumberFormat="1" applyFont="1" applyBorder="1" applyAlignment="1">
      <alignment horizontal="center" vertical="center"/>
    </xf>
    <xf numFmtId="0" fontId="52" fillId="0" borderId="59" xfId="0" applyFont="1" applyBorder="1" applyAlignment="1">
      <alignment horizontal="center" vertical="center"/>
    </xf>
    <xf numFmtId="3" fontId="23" fillId="0" borderId="0" xfId="0" applyNumberFormat="1" applyFont="1" applyBorder="1" applyAlignment="1">
      <alignment horizontal="center" vertical="center"/>
    </xf>
    <xf numFmtId="3" fontId="21" fillId="0" borderId="73" xfId="0" applyNumberFormat="1" applyFont="1" applyBorder="1" applyAlignment="1">
      <alignment horizontal="center" vertical="center"/>
    </xf>
    <xf numFmtId="3" fontId="21" fillId="0" borderId="57" xfId="0" applyNumberFormat="1" applyFont="1" applyBorder="1" applyAlignment="1">
      <alignment horizontal="center" vertical="center"/>
    </xf>
    <xf numFmtId="0" fontId="23" fillId="0" borderId="0" xfId="0" applyFont="1" applyAlignment="1">
      <alignment horizontal="center" vertical="center"/>
    </xf>
    <xf numFmtId="3" fontId="21" fillId="0" borderId="59" xfId="0" applyNumberFormat="1" applyFont="1" applyBorder="1" applyAlignment="1">
      <alignment horizontal="center" vertical="center"/>
    </xf>
    <xf numFmtId="0" fontId="21" fillId="0" borderId="59" xfId="0" applyFont="1" applyBorder="1" applyAlignment="1">
      <alignment horizontal="center" vertical="center"/>
    </xf>
    <xf numFmtId="0" fontId="21" fillId="0" borderId="21" xfId="0" applyFont="1" applyBorder="1" applyAlignment="1">
      <alignment horizontal="center" vertical="center"/>
    </xf>
    <xf numFmtId="0" fontId="21" fillId="0" borderId="51" xfId="0" applyFont="1" applyBorder="1" applyAlignment="1">
      <alignment horizontal="center" vertical="center"/>
    </xf>
    <xf numFmtId="3" fontId="21" fillId="0" borderId="51" xfId="0" applyNumberFormat="1" applyFont="1" applyBorder="1" applyAlignment="1">
      <alignment horizontal="center" vertical="center"/>
    </xf>
    <xf numFmtId="0" fontId="21" fillId="0" borderId="64" xfId="0" applyFont="1" applyBorder="1" applyAlignment="1">
      <alignment horizontal="center" vertical="center"/>
    </xf>
    <xf numFmtId="3" fontId="21" fillId="0" borderId="74" xfId="0" applyNumberFormat="1" applyFont="1" applyBorder="1" applyAlignment="1">
      <alignment horizontal="center" vertical="center"/>
    </xf>
    <xf numFmtId="0" fontId="21" fillId="0" borderId="20" xfId="0" applyFont="1" applyBorder="1" applyAlignment="1">
      <alignment horizontal="center" vertical="top" wrapText="1"/>
    </xf>
    <xf numFmtId="3" fontId="21" fillId="0" borderId="20" xfId="0" applyNumberFormat="1" applyFont="1" applyBorder="1" applyAlignment="1">
      <alignment horizontal="center" vertical="top" wrapText="1"/>
    </xf>
    <xf numFmtId="3" fontId="21" fillId="0" borderId="35" xfId="0" applyNumberFormat="1" applyFont="1" applyBorder="1" applyAlignment="1">
      <alignment horizontal="center" vertical="top" wrapText="1"/>
    </xf>
    <xf numFmtId="0" fontId="21" fillId="0" borderId="23" xfId="0" applyFont="1" applyBorder="1" applyAlignment="1">
      <alignment horizontal="center" vertical="top" wrapText="1"/>
    </xf>
    <xf numFmtId="3" fontId="21" fillId="0" borderId="31" xfId="0" applyNumberFormat="1" applyFont="1" applyBorder="1" applyAlignment="1">
      <alignment horizontal="center" vertical="center" wrapText="1"/>
    </xf>
    <xf numFmtId="3" fontId="21" fillId="0" borderId="75" xfId="0" applyNumberFormat="1" applyFont="1" applyBorder="1" applyAlignment="1">
      <alignment horizontal="center" vertical="center" wrapText="1"/>
    </xf>
    <xf numFmtId="3" fontId="21" fillId="0" borderId="72" xfId="0" applyNumberFormat="1" applyFont="1" applyBorder="1" applyAlignment="1">
      <alignment horizontal="center" vertical="center" wrapText="1"/>
    </xf>
    <xf numFmtId="0" fontId="21" fillId="0" borderId="24" xfId="0" applyFont="1" applyBorder="1" applyAlignment="1">
      <alignment horizontal="center" vertical="center"/>
    </xf>
    <xf numFmtId="3" fontId="21" fillId="0" borderId="75" xfId="0" applyNumberFormat="1" applyFont="1" applyBorder="1" applyAlignment="1">
      <alignment horizontal="center" vertical="center"/>
    </xf>
    <xf numFmtId="3" fontId="21" fillId="0" borderId="32" xfId="0" applyNumberFormat="1" applyFont="1" applyBorder="1" applyAlignment="1">
      <alignment horizontal="center" vertical="center" wrapText="1"/>
    </xf>
    <xf numFmtId="0" fontId="21" fillId="0" borderId="39" xfId="0" applyFont="1" applyBorder="1" applyAlignment="1">
      <alignment horizontal="center" vertical="top" wrapText="1"/>
    </xf>
    <xf numFmtId="0" fontId="21" fillId="0" borderId="22" xfId="0" applyFont="1" applyBorder="1" applyAlignment="1">
      <alignment horizontal="center" vertical="top" wrapText="1"/>
    </xf>
    <xf numFmtId="0" fontId="21" fillId="0" borderId="19" xfId="0" applyFont="1" applyBorder="1" applyAlignment="1">
      <alignment horizontal="center" vertical="top" wrapText="1"/>
    </xf>
    <xf numFmtId="0" fontId="30" fillId="0" borderId="39" xfId="0" applyFont="1" applyBorder="1" applyAlignment="1">
      <alignment horizontal="left" vertical="center" wrapText="1"/>
    </xf>
    <xf numFmtId="0" fontId="30" fillId="0" borderId="22" xfId="0" applyFont="1" applyBorder="1" applyAlignment="1">
      <alignment horizontal="left" vertical="center" wrapText="1"/>
    </xf>
    <xf numFmtId="0" fontId="30" fillId="0" borderId="19" xfId="0" applyFont="1" applyBorder="1" applyAlignment="1">
      <alignment horizontal="left" vertical="center" wrapText="1"/>
    </xf>
    <xf numFmtId="3" fontId="23" fillId="0" borderId="0" xfId="0" applyNumberFormat="1" applyFont="1" applyBorder="1" applyAlignment="1">
      <alignment horizontal="center" vertical="center" wrapText="1"/>
    </xf>
    <xf numFmtId="3" fontId="21" fillId="0" borderId="24" xfId="0" applyNumberFormat="1" applyFont="1" applyBorder="1" applyAlignment="1">
      <alignment horizontal="right" vertical="center" wrapText="1"/>
    </xf>
    <xf numFmtId="0" fontId="21" fillId="0" borderId="76" xfId="0" applyFont="1" applyBorder="1" applyAlignment="1">
      <alignment horizontal="center" vertical="center" wrapText="1"/>
    </xf>
    <xf numFmtId="3" fontId="21" fillId="0" borderId="77" xfId="0" applyNumberFormat="1" applyFont="1" applyBorder="1" applyAlignment="1">
      <alignment horizontal="center" vertical="center"/>
    </xf>
    <xf numFmtId="3" fontId="21" fillId="0" borderId="78" xfId="0" applyNumberFormat="1" applyFont="1" applyBorder="1" applyAlignment="1">
      <alignment horizontal="center" vertical="center" wrapText="1"/>
    </xf>
    <xf numFmtId="3" fontId="21" fillId="0" borderId="79" xfId="0" applyNumberFormat="1" applyFont="1" applyBorder="1" applyAlignment="1">
      <alignment horizontal="center" vertical="center" wrapText="1"/>
    </xf>
    <xf numFmtId="3" fontId="21" fillId="0" borderId="80" xfId="0" applyNumberFormat="1" applyFont="1" applyBorder="1" applyAlignment="1">
      <alignment horizontal="center" vertical="center" wrapText="1"/>
    </xf>
    <xf numFmtId="0" fontId="42" fillId="0" borderId="39" xfId="0" applyFont="1" applyBorder="1" applyAlignment="1" applyProtection="1">
      <alignment horizontal="center" vertical="center" wrapText="1"/>
      <protection locked="0"/>
    </xf>
    <xf numFmtId="0" fontId="32" fillId="0" borderId="29" xfId="0" applyFont="1" applyBorder="1" applyAlignment="1" applyProtection="1">
      <alignment horizontal="left" vertical="center"/>
      <protection locked="0"/>
    </xf>
    <xf numFmtId="3" fontId="42" fillId="0" borderId="20" xfId="0" applyNumberFormat="1" applyFont="1" applyBorder="1" applyAlignment="1" applyProtection="1">
      <alignment horizontal="center" wrapText="1"/>
      <protection locked="0"/>
    </xf>
    <xf numFmtId="0" fontId="42" fillId="0" borderId="28" xfId="0" applyFont="1" applyBorder="1" applyAlignment="1" applyProtection="1">
      <alignment horizontal="center" wrapText="1"/>
      <protection locked="0"/>
    </xf>
    <xf numFmtId="0" fontId="42" fillId="0" borderId="20" xfId="0" applyFont="1" applyBorder="1" applyAlignment="1" applyProtection="1">
      <alignment horizontal="center" wrapText="1"/>
      <protection locked="0"/>
    </xf>
    <xf numFmtId="3" fontId="42" fillId="0" borderId="21" xfId="0" applyNumberFormat="1" applyFont="1" applyBorder="1" applyAlignment="1" applyProtection="1">
      <alignment horizontal="center" vertical="center" wrapText="1"/>
      <protection locked="0"/>
    </xf>
    <xf numFmtId="3" fontId="42" fillId="0" borderId="30" xfId="0" applyNumberFormat="1" applyFont="1" applyBorder="1" applyAlignment="1" applyProtection="1">
      <alignment horizontal="center" vertical="center" wrapText="1"/>
      <protection locked="0"/>
    </xf>
    <xf numFmtId="3" fontId="42" fillId="0" borderId="38" xfId="0" applyNumberFormat="1" applyFont="1" applyBorder="1" applyAlignment="1" applyProtection="1">
      <alignment horizontal="center" vertical="top" wrapText="1"/>
      <protection locked="0"/>
    </xf>
    <xf numFmtId="0" fontId="42" fillId="0" borderId="21" xfId="0" applyFont="1" applyBorder="1" applyAlignment="1" applyProtection="1">
      <alignment horizontal="center" vertical="center"/>
      <protection locked="0"/>
    </xf>
    <xf numFmtId="0" fontId="42" fillId="0" borderId="22" xfId="0" applyFont="1" applyBorder="1" applyAlignment="1" applyProtection="1">
      <alignment horizontal="center" vertical="center" wrapText="1"/>
      <protection locked="0"/>
    </xf>
    <xf numFmtId="3" fontId="42" fillId="0" borderId="72" xfId="0" applyNumberFormat="1" applyFont="1" applyBorder="1" applyAlignment="1" applyProtection="1">
      <alignment horizontal="center" vertical="center" wrapText="1"/>
      <protection locked="0"/>
    </xf>
    <xf numFmtId="3" fontId="42" fillId="0" borderId="64" xfId="0" applyNumberFormat="1" applyFont="1" applyBorder="1" applyAlignment="1" applyProtection="1">
      <alignment horizontal="center" vertical="center" wrapText="1"/>
      <protection locked="0"/>
    </xf>
    <xf numFmtId="0" fontId="42" fillId="0" borderId="33" xfId="0" applyFont="1" applyBorder="1" applyAlignment="1" applyProtection="1">
      <alignment horizontal="center" vertical="center" wrapText="1"/>
      <protection locked="0"/>
    </xf>
    <xf numFmtId="0" fontId="42" fillId="0" borderId="61" xfId="0" applyFont="1" applyBorder="1" applyAlignment="1" applyProtection="1">
      <alignment horizontal="center"/>
      <protection locked="0"/>
    </xf>
    <xf numFmtId="3" fontId="42" fillId="0" borderId="53" xfId="0" applyNumberFormat="1" applyFont="1" applyBorder="1" applyAlignment="1" applyProtection="1">
      <alignment horizontal="center" wrapText="1"/>
      <protection locked="0"/>
    </xf>
    <xf numFmtId="3" fontId="42" fillId="0" borderId="38" xfId="0" applyNumberFormat="1" applyFont="1" applyBorder="1" applyAlignment="1" applyProtection="1">
      <alignment horizontal="center" wrapText="1"/>
      <protection locked="0"/>
    </xf>
    <xf numFmtId="0" fontId="42" fillId="0" borderId="34" xfId="0" applyFont="1" applyBorder="1" applyAlignment="1" applyProtection="1">
      <alignment horizontal="center" vertical="center" wrapText="1"/>
      <protection locked="0"/>
    </xf>
    <xf numFmtId="3" fontId="42" fillId="0" borderId="54" xfId="0" applyNumberFormat="1" applyFont="1" applyBorder="1" applyAlignment="1" applyProtection="1">
      <alignment horizontal="center" vertical="center" wrapText="1"/>
      <protection locked="0"/>
    </xf>
    <xf numFmtId="0" fontId="42" fillId="0" borderId="21" xfId="0" applyFont="1" applyBorder="1" applyAlignment="1" applyProtection="1">
      <alignment horizontal="center" vertical="center" wrapText="1"/>
      <protection locked="0"/>
    </xf>
    <xf numFmtId="3" fontId="23" fillId="0" borderId="0" xfId="0" applyNumberFormat="1" applyFont="1" applyBorder="1" applyAlignment="1" applyProtection="1">
      <alignment horizontal="center" vertical="center" wrapText="1"/>
      <protection locked="0"/>
    </xf>
    <xf numFmtId="3" fontId="36" fillId="0" borderId="72" xfId="0" applyNumberFormat="1" applyFont="1" applyBorder="1" applyAlignment="1" applyProtection="1">
      <alignment horizontal="center" vertical="center" wrapText="1"/>
      <protection locked="0"/>
    </xf>
    <xf numFmtId="3" fontId="36" fillId="0" borderId="64" xfId="0" applyNumberFormat="1" applyFont="1" applyBorder="1" applyAlignment="1" applyProtection="1">
      <alignment horizontal="center" vertical="center" wrapText="1"/>
      <protection locked="0"/>
    </xf>
    <xf numFmtId="49" fontId="42" fillId="55" borderId="39" xfId="0" applyNumberFormat="1" applyFont="1" applyFill="1" applyBorder="1" applyAlignment="1" applyProtection="1">
      <alignment horizontal="left" vertical="center" wrapText="1"/>
      <protection locked="0"/>
    </xf>
    <xf numFmtId="0" fontId="42" fillId="55" borderId="22" xfId="0" applyFont="1" applyFill="1" applyBorder="1" applyAlignment="1" applyProtection="1">
      <alignment horizontal="left" vertical="center" wrapText="1"/>
      <protection locked="0"/>
    </xf>
    <xf numFmtId="0" fontId="42" fillId="55" borderId="19" xfId="0" applyFont="1" applyFill="1" applyBorder="1" applyAlignment="1" applyProtection="1">
      <alignment horizontal="center" vertical="center" wrapText="1"/>
      <protection locked="0"/>
    </xf>
    <xf numFmtId="0" fontId="42" fillId="55" borderId="39" xfId="0" applyFont="1" applyFill="1" applyBorder="1" applyAlignment="1" applyProtection="1">
      <alignment horizontal="center" vertical="center" wrapText="1"/>
      <protection locked="0"/>
    </xf>
    <xf numFmtId="0" fontId="42" fillId="55" borderId="20" xfId="0" applyFont="1" applyFill="1" applyBorder="1" applyAlignment="1" applyProtection="1">
      <alignment horizontal="center" wrapText="1"/>
      <protection locked="0"/>
    </xf>
    <xf numFmtId="3" fontId="42" fillId="0" borderId="54" xfId="0" applyNumberFormat="1" applyFont="1" applyBorder="1" applyAlignment="1" applyProtection="1">
      <alignment horizontal="center" vertical="center"/>
      <protection locked="0"/>
    </xf>
    <xf numFmtId="0" fontId="42" fillId="55" borderId="21" xfId="0" applyFont="1" applyFill="1" applyBorder="1" applyAlignment="1" applyProtection="1">
      <alignment horizontal="center" vertical="center"/>
      <protection locked="0"/>
    </xf>
    <xf numFmtId="3" fontId="42" fillId="0" borderId="72" xfId="0" applyNumberFormat="1" applyFont="1" applyBorder="1" applyAlignment="1" applyProtection="1">
      <alignment horizontal="center" vertical="center"/>
      <protection locked="0"/>
    </xf>
    <xf numFmtId="0" fontId="52" fillId="0" borderId="51" xfId="0" applyFont="1" applyBorder="1" applyAlignment="1">
      <alignment horizontal="center" vertical="center"/>
    </xf>
    <xf numFmtId="0" fontId="23" fillId="55" borderId="0" xfId="0" applyFont="1" applyFill="1" applyBorder="1" applyAlignment="1" applyProtection="1">
      <alignment horizontal="center" vertical="center" wrapText="1"/>
      <protection locked="0"/>
    </xf>
    <xf numFmtId="0" fontId="23" fillId="0" borderId="0" xfId="0" applyFont="1" applyBorder="1" applyAlignment="1">
      <alignment horizontal="center" wrapText="1"/>
    </xf>
    <xf numFmtId="3" fontId="42" fillId="55" borderId="51" xfId="0" applyNumberFormat="1" applyFont="1" applyFill="1" applyBorder="1" applyAlignment="1" applyProtection="1">
      <alignment horizontal="center" vertical="center"/>
      <protection locked="0"/>
    </xf>
    <xf numFmtId="3" fontId="42" fillId="0" borderId="33" xfId="0" applyNumberFormat="1" applyFont="1" applyBorder="1" applyAlignment="1" applyProtection="1">
      <alignment horizontal="center" vertical="center" wrapText="1"/>
      <protection locked="0"/>
    </xf>
    <xf numFmtId="0" fontId="42" fillId="0" borderId="61" xfId="0" applyFont="1" applyBorder="1" applyAlignment="1" applyProtection="1">
      <alignment horizontal="center" vertical="center"/>
      <protection locked="0"/>
    </xf>
    <xf numFmtId="3" fontId="42" fillId="0" borderId="53" xfId="0" applyNumberFormat="1" applyFont="1" applyBorder="1" applyAlignment="1" applyProtection="1">
      <alignment horizontal="center" vertical="center" wrapText="1"/>
      <protection locked="0"/>
    </xf>
    <xf numFmtId="3" fontId="42" fillId="0" borderId="38" xfId="0" applyNumberFormat="1" applyFont="1" applyBorder="1" applyAlignment="1" applyProtection="1">
      <alignment horizontal="center" vertical="center" wrapText="1"/>
      <protection locked="0"/>
    </xf>
    <xf numFmtId="0" fontId="42" fillId="0" borderId="39" xfId="0" applyFont="1" applyBorder="1" applyAlignment="1">
      <alignment horizontal="left" vertical="center" wrapText="1"/>
    </xf>
    <xf numFmtId="0" fontId="42" fillId="0" borderId="35" xfId="0" applyFont="1" applyBorder="1" applyAlignment="1">
      <alignment horizontal="center"/>
    </xf>
    <xf numFmtId="3" fontId="42" fillId="0" borderId="20" xfId="0" applyNumberFormat="1" applyFont="1" applyBorder="1" applyAlignment="1">
      <alignment horizontal="center" wrapText="1"/>
    </xf>
    <xf numFmtId="0" fontId="42" fillId="0" borderId="39" xfId="0" applyFont="1" applyBorder="1" applyAlignment="1">
      <alignment horizontal="center" vertical="center" wrapText="1"/>
    </xf>
    <xf numFmtId="0" fontId="42" fillId="0" borderId="28" xfId="0" applyFont="1" applyBorder="1" applyAlignment="1">
      <alignment horizontal="center"/>
    </xf>
    <xf numFmtId="0" fontId="42" fillId="0" borderId="20" xfId="0" applyFont="1" applyBorder="1" applyAlignment="1">
      <alignment horizontal="center" wrapText="1"/>
    </xf>
    <xf numFmtId="0" fontId="42" fillId="0" borderId="20" xfId="0" applyFont="1" applyBorder="1" applyAlignment="1">
      <alignment horizontal="center"/>
    </xf>
    <xf numFmtId="3" fontId="42" fillId="0" borderId="30" xfId="0" applyNumberFormat="1" applyFont="1" applyBorder="1" applyAlignment="1">
      <alignment horizontal="center" vertical="center" wrapText="1"/>
    </xf>
    <xf numFmtId="3" fontId="42" fillId="0" borderId="38" xfId="0" applyNumberFormat="1" applyFont="1" applyBorder="1" applyAlignment="1">
      <alignment horizontal="center" vertical="center"/>
    </xf>
    <xf numFmtId="3" fontId="42" fillId="0" borderId="54" xfId="0" applyNumberFormat="1" applyFont="1" applyBorder="1" applyAlignment="1">
      <alignment horizontal="right" vertical="center" wrapText="1"/>
    </xf>
    <xf numFmtId="3" fontId="42" fillId="0" borderId="54" xfId="0" applyNumberFormat="1" applyFont="1" applyBorder="1" applyAlignment="1">
      <alignment horizontal="center" vertical="center" wrapText="1"/>
    </xf>
    <xf numFmtId="3" fontId="42" fillId="0" borderId="21" xfId="0" applyNumberFormat="1" applyFont="1" applyBorder="1" applyAlignment="1">
      <alignment horizontal="center" vertical="center" wrapText="1"/>
    </xf>
    <xf numFmtId="0" fontId="23" fillId="0" borderId="0" xfId="0" applyFont="1" applyAlignment="1">
      <alignment horizontal="center" vertical="center" wrapText="1"/>
    </xf>
    <xf numFmtId="3" fontId="42" fillId="0" borderId="72" xfId="0" applyNumberFormat="1" applyFont="1" applyBorder="1" applyAlignment="1">
      <alignment horizontal="center" vertical="center"/>
    </xf>
    <xf numFmtId="3" fontId="42" fillId="0" borderId="51" xfId="0" applyNumberFormat="1" applyFont="1" applyBorder="1" applyAlignment="1">
      <alignment horizontal="center" vertical="center"/>
    </xf>
    <xf numFmtId="3" fontId="42" fillId="0" borderId="33" xfId="0" applyNumberFormat="1" applyFont="1" applyBorder="1" applyAlignment="1">
      <alignment horizontal="center" vertical="center" wrapText="1"/>
    </xf>
    <xf numFmtId="0" fontId="42" fillId="0" borderId="61" xfId="0" applyFont="1" applyBorder="1" applyAlignment="1">
      <alignment horizontal="center" vertical="center"/>
    </xf>
    <xf numFmtId="3" fontId="42" fillId="0" borderId="53" xfId="0" applyNumberFormat="1" applyFont="1" applyBorder="1" applyAlignment="1">
      <alignment horizontal="center" vertical="center" wrapText="1"/>
    </xf>
    <xf numFmtId="3" fontId="42" fillId="0" borderId="38" xfId="0" applyNumberFormat="1" applyFont="1" applyBorder="1" applyAlignment="1">
      <alignment horizontal="center" vertical="center" wrapText="1"/>
    </xf>
    <xf numFmtId="3" fontId="23" fillId="0" borderId="0" xfId="0" applyNumberFormat="1" applyFont="1" applyFill="1" applyBorder="1" applyAlignment="1">
      <alignment horizontal="center" vertical="center"/>
    </xf>
    <xf numFmtId="3" fontId="21" fillId="0" borderId="63" xfId="0" applyNumberFormat="1" applyFont="1" applyFill="1" applyBorder="1" applyAlignment="1">
      <alignment horizontal="center" vertical="center"/>
    </xf>
    <xf numFmtId="3" fontId="21" fillId="0" borderId="51" xfId="0" applyNumberFormat="1" applyFont="1" applyFill="1" applyBorder="1" applyAlignment="1">
      <alignment horizontal="center" vertical="center"/>
    </xf>
    <xf numFmtId="3" fontId="21" fillId="0" borderId="75" xfId="0" applyNumberFormat="1" applyFont="1" applyFill="1" applyBorder="1" applyAlignment="1">
      <alignment horizontal="center" vertical="center"/>
    </xf>
    <xf numFmtId="3" fontId="21" fillId="0" borderId="62" xfId="0" applyNumberFormat="1" applyFont="1" applyFill="1" applyBorder="1" applyAlignment="1">
      <alignment horizontal="center" vertical="center"/>
    </xf>
    <xf numFmtId="3" fontId="21" fillId="0" borderId="77" xfId="0" applyNumberFormat="1" applyFont="1" applyBorder="1" applyAlignment="1">
      <alignment horizontal="center" vertical="center" wrapText="1"/>
    </xf>
    <xf numFmtId="3" fontId="21" fillId="0" borderId="64" xfId="0" applyNumberFormat="1" applyFont="1" applyBorder="1" applyAlignment="1">
      <alignment horizontal="center" vertical="center" wrapText="1"/>
    </xf>
    <xf numFmtId="3" fontId="21" fillId="0" borderId="30" xfId="0" applyNumberFormat="1" applyFont="1" applyBorder="1" applyAlignment="1">
      <alignment horizontal="center" vertical="center"/>
    </xf>
    <xf numFmtId="0" fontId="39" fillId="55" borderId="35" xfId="0" applyNumberFormat="1" applyFont="1" applyFill="1" applyBorder="1" applyAlignment="1" applyProtection="1">
      <alignment horizontal="left" vertical="center" wrapText="1"/>
      <protection/>
    </xf>
    <xf numFmtId="0" fontId="52" fillId="0" borderId="23" xfId="0" applyFont="1" applyBorder="1" applyAlignment="1">
      <alignment vertical="center" wrapText="1"/>
    </xf>
    <xf numFmtId="0" fontId="21" fillId="0" borderId="22" xfId="0" applyFont="1" applyBorder="1" applyAlignment="1">
      <alignment horizontal="left" vertical="center" wrapText="1"/>
    </xf>
    <xf numFmtId="0" fontId="27" fillId="0" borderId="25" xfId="0" applyFont="1" applyBorder="1" applyAlignment="1">
      <alignment horizontal="center" vertical="center" wrapText="1"/>
    </xf>
    <xf numFmtId="0" fontId="27" fillId="0" borderId="26" xfId="0" applyFont="1" applyBorder="1" applyAlignment="1">
      <alignment horizontal="center" vertical="center" wrapText="1"/>
    </xf>
    <xf numFmtId="0" fontId="21" fillId="0" borderId="81" xfId="0" applyFont="1" applyBorder="1" applyAlignment="1">
      <alignment horizontal="left" vertical="center" wrapText="1"/>
    </xf>
    <xf numFmtId="0" fontId="21" fillId="0" borderId="81" xfId="0" applyFont="1" applyBorder="1" applyAlignment="1">
      <alignment horizontal="left" vertical="center"/>
    </xf>
    <xf numFmtId="0" fontId="23" fillId="0" borderId="0" xfId="0" applyFont="1" applyAlignment="1">
      <alignment vertical="center"/>
    </xf>
    <xf numFmtId="3" fontId="21" fillId="0" borderId="29" xfId="0" applyNumberFormat="1" applyFont="1" applyFill="1" applyBorder="1" applyAlignment="1">
      <alignment vertical="center" wrapText="1"/>
    </xf>
    <xf numFmtId="0" fontId="21" fillId="0" borderId="29" xfId="0" applyFont="1" applyFill="1" applyBorder="1" applyAlignment="1">
      <alignment vertical="center" wrapText="1"/>
    </xf>
    <xf numFmtId="0" fontId="21" fillId="0" borderId="35" xfId="0" applyFont="1" applyBorder="1" applyAlignment="1">
      <alignment horizontal="center" vertical="center" wrapText="1"/>
    </xf>
    <xf numFmtId="0" fontId="39" fillId="55" borderId="33" xfId="0" applyNumberFormat="1" applyFont="1" applyFill="1" applyBorder="1" applyAlignment="1" applyProtection="1">
      <alignment horizontal="left" vertical="center" wrapText="1"/>
      <protection/>
    </xf>
    <xf numFmtId="0" fontId="52" fillId="0" borderId="32" xfId="0" applyFont="1" applyBorder="1" applyAlignment="1">
      <alignment vertical="center" wrapText="1"/>
    </xf>
    <xf numFmtId="0" fontId="39" fillId="55" borderId="34" xfId="0" applyNumberFormat="1" applyFont="1" applyFill="1" applyBorder="1" applyAlignment="1" applyProtection="1">
      <alignment horizontal="left" vertical="center" wrapText="1"/>
      <protection/>
    </xf>
    <xf numFmtId="0" fontId="52" fillId="0" borderId="52" xfId="0" applyFont="1" applyBorder="1" applyAlignment="1">
      <alignment vertical="center" wrapText="1"/>
    </xf>
    <xf numFmtId="0" fontId="21" fillId="0" borderId="33" xfId="0" applyFont="1" applyBorder="1" applyAlignment="1">
      <alignment horizontal="center" vertical="center" wrapText="1"/>
    </xf>
    <xf numFmtId="0" fontId="21" fillId="0" borderId="39" xfId="0" applyFont="1" applyBorder="1" applyAlignment="1">
      <alignment horizontal="left" vertical="center" wrapText="1"/>
    </xf>
    <xf numFmtId="0" fontId="27" fillId="0" borderId="82" xfId="0" applyFont="1" applyBorder="1" applyAlignment="1">
      <alignment horizontal="center" vertical="center" wrapText="1"/>
    </xf>
    <xf numFmtId="0" fontId="21" fillId="0" borderId="19" xfId="0" applyFont="1" applyBorder="1" applyAlignment="1">
      <alignment horizontal="left" vertical="center" wrapText="1"/>
    </xf>
    <xf numFmtId="0" fontId="21" fillId="55" borderId="39" xfId="0" applyNumberFormat="1" applyFont="1" applyFill="1" applyBorder="1" applyAlignment="1">
      <alignment horizontal="left" vertical="center" wrapText="1"/>
    </xf>
    <xf numFmtId="0" fontId="49" fillId="55" borderId="0" xfId="0" applyNumberFormat="1" applyFont="1" applyFill="1" applyBorder="1" applyAlignment="1">
      <alignment horizontal="center" vertical="center" wrapText="1"/>
    </xf>
    <xf numFmtId="3" fontId="21" fillId="0" borderId="72" xfId="0" applyNumberFormat="1" applyFont="1" applyBorder="1" applyAlignment="1" applyProtection="1">
      <alignment horizontal="center" vertical="center" wrapText="1"/>
      <protection locked="0"/>
    </xf>
    <xf numFmtId="3" fontId="21" fillId="0" borderId="51" xfId="0" applyNumberFormat="1" applyFont="1" applyBorder="1" applyAlignment="1" applyProtection="1">
      <alignment horizontal="center" vertical="center" wrapText="1"/>
      <protection locked="0"/>
    </xf>
    <xf numFmtId="0" fontId="21" fillId="0" borderId="51" xfId="0" applyFont="1" applyBorder="1" applyAlignment="1">
      <alignment horizontal="center" wrapText="1"/>
    </xf>
    <xf numFmtId="0" fontId="21" fillId="55" borderId="39" xfId="0" applyNumberFormat="1" applyFont="1" applyFill="1" applyBorder="1" applyAlignment="1">
      <alignment horizontal="center" vertical="center" wrapText="1"/>
    </xf>
    <xf numFmtId="0" fontId="21" fillId="55" borderId="61" xfId="0" applyFont="1" applyFill="1" applyBorder="1" applyAlignment="1" applyProtection="1">
      <alignment horizontal="center" vertical="top" wrapText="1"/>
      <protection locked="0"/>
    </xf>
    <xf numFmtId="0" fontId="21" fillId="55" borderId="53" xfId="0" applyFont="1" applyFill="1" applyBorder="1" applyAlignment="1" applyProtection="1">
      <alignment horizontal="center" vertical="center"/>
      <protection locked="0"/>
    </xf>
    <xf numFmtId="3" fontId="21" fillId="0" borderId="38" xfId="0" applyNumberFormat="1" applyFont="1" applyBorder="1" applyAlignment="1" applyProtection="1">
      <alignment horizontal="center" vertical="center" wrapText="1"/>
      <protection locked="0"/>
    </xf>
    <xf numFmtId="3" fontId="21" fillId="0" borderId="30" xfId="0" applyNumberFormat="1" applyFont="1" applyBorder="1" applyAlignment="1" applyProtection="1">
      <alignment horizontal="center" vertical="center" wrapText="1"/>
      <protection locked="0"/>
    </xf>
    <xf numFmtId="3" fontId="21" fillId="0" borderId="21" xfId="0" applyNumberFormat="1" applyFont="1" applyBorder="1" applyAlignment="1" applyProtection="1">
      <alignment horizontal="center" vertical="center" wrapText="1"/>
      <protection locked="0"/>
    </xf>
    <xf numFmtId="3" fontId="21" fillId="0" borderId="83" xfId="0" applyNumberFormat="1" applyFont="1" applyBorder="1" applyAlignment="1" applyProtection="1">
      <alignment horizontal="center" vertical="center" wrapText="1"/>
      <protection locked="0"/>
    </xf>
    <xf numFmtId="3" fontId="21" fillId="0" borderId="54" xfId="0" applyNumberFormat="1" applyFont="1" applyBorder="1" applyAlignment="1" applyProtection="1">
      <alignment horizontal="center" vertical="center"/>
      <protection locked="0"/>
    </xf>
    <xf numFmtId="0" fontId="21" fillId="55" borderId="39" xfId="0" applyFont="1" applyFill="1" applyBorder="1" applyAlignment="1" applyProtection="1">
      <alignment horizontal="center" vertical="center" wrapText="1"/>
      <protection locked="0"/>
    </xf>
    <xf numFmtId="0" fontId="21" fillId="55" borderId="20" xfId="0" applyFont="1" applyFill="1" applyBorder="1" applyAlignment="1" applyProtection="1">
      <alignment horizontal="center" wrapText="1"/>
      <protection locked="0"/>
    </xf>
    <xf numFmtId="3" fontId="21" fillId="0" borderId="38" xfId="0" applyNumberFormat="1" applyFont="1" applyBorder="1" applyAlignment="1" applyProtection="1">
      <alignment horizontal="center" vertical="center"/>
      <protection locked="0"/>
    </xf>
    <xf numFmtId="3" fontId="21" fillId="0" borderId="58" xfId="0" applyNumberFormat="1" applyFont="1" applyBorder="1" applyAlignment="1" applyProtection="1">
      <alignment horizontal="center" vertical="center" wrapText="1"/>
      <protection locked="0"/>
    </xf>
    <xf numFmtId="3" fontId="21" fillId="0" borderId="20" xfId="0" applyNumberFormat="1" applyFont="1" applyBorder="1" applyAlignment="1" applyProtection="1">
      <alignment horizontal="center" vertical="center" wrapText="1"/>
      <protection locked="0"/>
    </xf>
    <xf numFmtId="3" fontId="21" fillId="0" borderId="23" xfId="0" applyNumberFormat="1" applyFont="1" applyBorder="1" applyAlignment="1" applyProtection="1">
      <alignment horizontal="center" vertical="center" wrapText="1"/>
      <protection locked="0"/>
    </xf>
    <xf numFmtId="0" fontId="21" fillId="55" borderId="22" xfId="0" applyNumberFormat="1" applyFont="1" applyFill="1" applyBorder="1" applyAlignment="1">
      <alignment horizontal="left" vertical="center" wrapText="1"/>
    </xf>
    <xf numFmtId="0" fontId="21" fillId="55" borderId="84" xfId="0" applyNumberFormat="1" applyFont="1" applyFill="1" applyBorder="1" applyAlignment="1">
      <alignment horizontal="center" vertical="center" wrapText="1"/>
    </xf>
    <xf numFmtId="0" fontId="21" fillId="55" borderId="85" xfId="0" applyNumberFormat="1" applyFont="1" applyFill="1" applyBorder="1" applyAlignment="1">
      <alignment horizontal="center" vertical="center" wrapText="1"/>
    </xf>
    <xf numFmtId="0" fontId="21" fillId="56" borderId="66" xfId="0" applyNumberFormat="1" applyFont="1" applyFill="1" applyBorder="1" applyAlignment="1">
      <alignment horizontal="left" vertical="center" wrapText="1"/>
    </xf>
    <xf numFmtId="0" fontId="21" fillId="56" borderId="81" xfId="0" applyNumberFormat="1" applyFont="1" applyFill="1" applyBorder="1" applyAlignment="1">
      <alignment horizontal="left" vertical="center" wrapText="1"/>
    </xf>
    <xf numFmtId="0" fontId="21" fillId="56" borderId="86" xfId="0" applyNumberFormat="1" applyFont="1" applyFill="1" applyBorder="1" applyAlignment="1">
      <alignment horizontal="center" vertical="center" wrapText="1"/>
    </xf>
    <xf numFmtId="0" fontId="21" fillId="56" borderId="87" xfId="0" applyNumberFormat="1" applyFont="1" applyFill="1" applyBorder="1" applyAlignment="1">
      <alignment horizontal="center" vertical="center" wrapText="1"/>
    </xf>
    <xf numFmtId="0" fontId="21" fillId="55" borderId="19" xfId="0" applyNumberFormat="1" applyFont="1" applyFill="1" applyBorder="1" applyAlignment="1">
      <alignment horizontal="left" vertical="center" wrapText="1"/>
    </xf>
    <xf numFmtId="0" fontId="21" fillId="55" borderId="76" xfId="0" applyNumberFormat="1" applyFont="1" applyFill="1" applyBorder="1" applyAlignment="1">
      <alignment horizontal="left" vertical="center" wrapText="1"/>
    </xf>
    <xf numFmtId="0" fontId="21" fillId="55" borderId="69" xfId="0" applyNumberFormat="1" applyFont="1" applyFill="1" applyBorder="1" applyAlignment="1">
      <alignment horizontal="center" vertical="center" wrapText="1"/>
    </xf>
    <xf numFmtId="3" fontId="21" fillId="0" borderId="58" xfId="0" applyNumberFormat="1" applyFont="1" applyBorder="1" applyAlignment="1" applyProtection="1">
      <alignment horizontal="center" vertical="center"/>
      <protection locked="0"/>
    </xf>
    <xf numFmtId="0" fontId="49" fillId="55" borderId="0" xfId="0" applyNumberFormat="1" applyFont="1" applyFill="1" applyBorder="1" applyAlignment="1">
      <alignment horizontal="center" vertical="center"/>
    </xf>
    <xf numFmtId="3" fontId="30" fillId="0" borderId="72" xfId="0" applyNumberFormat="1" applyFont="1" applyBorder="1" applyAlignment="1" applyProtection="1">
      <alignment horizontal="center" vertical="center"/>
      <protection locked="0"/>
    </xf>
    <xf numFmtId="3" fontId="30" fillId="0" borderId="64" xfId="0" applyNumberFormat="1" applyFont="1" applyBorder="1" applyAlignment="1" applyProtection="1">
      <alignment horizontal="center" vertical="center"/>
      <protection locked="0"/>
    </xf>
    <xf numFmtId="3" fontId="30" fillId="0" borderId="33" xfId="0" applyNumberFormat="1" applyFont="1" applyBorder="1" applyAlignment="1" applyProtection="1">
      <alignment horizontal="center" vertical="center" wrapText="1"/>
      <protection locked="0"/>
    </xf>
    <xf numFmtId="0" fontId="30" fillId="55" borderId="39" xfId="0" applyNumberFormat="1" applyFont="1" applyFill="1" applyBorder="1" applyAlignment="1">
      <alignment horizontal="center" vertical="center" wrapText="1"/>
    </xf>
    <xf numFmtId="0" fontId="30" fillId="55" borderId="84" xfId="0" applyFont="1" applyFill="1" applyBorder="1" applyAlignment="1" applyProtection="1">
      <alignment horizontal="center" vertical="center" wrapText="1"/>
      <protection locked="0"/>
    </xf>
    <xf numFmtId="0" fontId="30" fillId="55" borderId="61" xfId="0" applyFont="1" applyFill="1" applyBorder="1" applyAlignment="1" applyProtection="1">
      <alignment horizontal="center" vertical="center" wrapText="1"/>
      <protection locked="0"/>
    </xf>
    <xf numFmtId="0" fontId="30" fillId="0" borderId="30" xfId="0" applyFont="1" applyBorder="1" applyAlignment="1" applyProtection="1">
      <alignment horizontal="center" vertical="center" wrapText="1"/>
      <protection locked="0"/>
    </xf>
    <xf numFmtId="3" fontId="30" fillId="0" borderId="30" xfId="0" applyNumberFormat="1" applyFont="1" applyBorder="1" applyAlignment="1" applyProtection="1">
      <alignment horizontal="center" vertical="center" wrapText="1"/>
      <protection locked="0"/>
    </xf>
    <xf numFmtId="3" fontId="30" fillId="0" borderId="21" xfId="0" applyNumberFormat="1" applyFont="1" applyBorder="1" applyAlignment="1" applyProtection="1">
      <alignment horizontal="center" vertical="center" wrapText="1"/>
      <protection locked="0"/>
    </xf>
    <xf numFmtId="3" fontId="30" fillId="0" borderId="38" xfId="0" applyNumberFormat="1" applyFont="1" applyBorder="1" applyAlignment="1" applyProtection="1">
      <alignment horizontal="center" vertical="center"/>
      <protection locked="0"/>
    </xf>
    <xf numFmtId="0" fontId="30" fillId="55" borderId="39" xfId="0" applyFont="1" applyFill="1" applyBorder="1" applyAlignment="1" applyProtection="1">
      <alignment horizontal="center" vertical="center" wrapText="1"/>
      <protection locked="0"/>
    </xf>
    <xf numFmtId="0" fontId="30" fillId="0" borderId="61" xfId="0" applyFont="1" applyBorder="1" applyAlignment="1">
      <alignment horizontal="center" vertical="center" wrapText="1"/>
    </xf>
    <xf numFmtId="3" fontId="30" fillId="0" borderId="58" xfId="0" applyNumberFormat="1" applyFont="1" applyBorder="1" applyAlignment="1" applyProtection="1">
      <alignment horizontal="center" vertical="center"/>
      <protection locked="0"/>
    </xf>
    <xf numFmtId="3" fontId="30" fillId="0" borderId="20" xfId="0" applyNumberFormat="1" applyFont="1" applyBorder="1" applyAlignment="1" applyProtection="1">
      <alignment horizontal="center" wrapText="1"/>
      <protection locked="0"/>
    </xf>
    <xf numFmtId="0" fontId="30" fillId="55" borderId="84" xfId="0" applyNumberFormat="1" applyFont="1" applyFill="1" applyBorder="1" applyAlignment="1">
      <alignment horizontal="center" vertical="center" wrapText="1"/>
    </xf>
    <xf numFmtId="0" fontId="30" fillId="55" borderId="85" xfId="0" applyNumberFormat="1" applyFont="1" applyFill="1" applyBorder="1" applyAlignment="1">
      <alignment horizontal="center" vertical="center" wrapText="1"/>
    </xf>
    <xf numFmtId="0" fontId="30" fillId="55" borderId="19" xfId="0" applyNumberFormat="1" applyFont="1" applyFill="1" applyBorder="1" applyAlignment="1">
      <alignment horizontal="left" vertical="center" wrapText="1"/>
    </xf>
    <xf numFmtId="0" fontId="30" fillId="55" borderId="76" xfId="0" applyNumberFormat="1" applyFont="1" applyFill="1" applyBorder="1" applyAlignment="1">
      <alignment horizontal="left" vertical="center" wrapText="1"/>
    </xf>
    <xf numFmtId="0" fontId="30" fillId="55" borderId="69" xfId="0" applyNumberFormat="1" applyFont="1" applyFill="1" applyBorder="1" applyAlignment="1">
      <alignment horizontal="center" vertical="center" wrapText="1"/>
    </xf>
    <xf numFmtId="0" fontId="30" fillId="56" borderId="66" xfId="0" applyNumberFormat="1" applyFont="1" applyFill="1" applyBorder="1" applyAlignment="1">
      <alignment horizontal="left" vertical="center" wrapText="1"/>
    </xf>
    <xf numFmtId="0" fontId="30" fillId="56" borderId="81" xfId="0" applyNumberFormat="1" applyFont="1" applyFill="1" applyBorder="1" applyAlignment="1">
      <alignment horizontal="left" vertical="center" wrapText="1"/>
    </xf>
    <xf numFmtId="0" fontId="30" fillId="55" borderId="39" xfId="0" applyNumberFormat="1" applyFont="1" applyFill="1" applyBorder="1" applyAlignment="1">
      <alignment horizontal="left" vertical="center" wrapText="1"/>
    </xf>
    <xf numFmtId="0" fontId="30" fillId="55" borderId="22" xfId="0" applyNumberFormat="1" applyFont="1" applyFill="1" applyBorder="1" applyAlignment="1">
      <alignment horizontal="left" vertical="center" wrapText="1"/>
    </xf>
    <xf numFmtId="0" fontId="27" fillId="55" borderId="84" xfId="0" applyNumberFormat="1" applyFont="1" applyFill="1" applyBorder="1" applyAlignment="1">
      <alignment horizontal="center" vertical="center" wrapText="1"/>
    </xf>
    <xf numFmtId="0" fontId="27" fillId="55" borderId="39" xfId="0" applyNumberFormat="1" applyFont="1" applyFill="1" applyBorder="1" applyAlignment="1">
      <alignment horizontal="left" vertical="center" wrapText="1"/>
    </xf>
    <xf numFmtId="0" fontId="27" fillId="55" borderId="22" xfId="0" applyNumberFormat="1" applyFont="1" applyFill="1" applyBorder="1" applyAlignment="1">
      <alignment horizontal="left" vertical="center" wrapText="1"/>
    </xf>
    <xf numFmtId="0" fontId="27" fillId="55" borderId="85" xfId="0" applyNumberFormat="1" applyFont="1" applyFill="1" applyBorder="1" applyAlignment="1">
      <alignment horizontal="center" vertical="center" wrapText="1"/>
    </xf>
    <xf numFmtId="0" fontId="27" fillId="55" borderId="39" xfId="0" applyNumberFormat="1" applyFont="1" applyFill="1" applyBorder="1" applyAlignment="1">
      <alignment horizontal="center" vertical="center" wrapText="1"/>
    </xf>
    <xf numFmtId="0" fontId="21" fillId="55" borderId="61" xfId="0" applyFont="1" applyFill="1" applyBorder="1" applyAlignment="1" applyProtection="1">
      <alignment horizontal="center" vertical="center" wrapText="1"/>
      <protection locked="0"/>
    </xf>
    <xf numFmtId="3" fontId="21" fillId="0" borderId="20" xfId="0" applyNumberFormat="1" applyFont="1" applyBorder="1" applyAlignment="1" applyProtection="1">
      <alignment horizontal="center" wrapText="1"/>
      <protection locked="0"/>
    </xf>
    <xf numFmtId="0" fontId="27" fillId="55" borderId="69" xfId="0" applyNumberFormat="1" applyFont="1" applyFill="1" applyBorder="1" applyAlignment="1">
      <alignment horizontal="center" vertical="center" wrapText="1"/>
    </xf>
    <xf numFmtId="0" fontId="21" fillId="55" borderId="84" xfId="0" applyFont="1" applyFill="1" applyBorder="1" applyAlignment="1" applyProtection="1">
      <alignment horizontal="center" vertical="center" wrapText="1"/>
      <protection locked="0"/>
    </xf>
    <xf numFmtId="0" fontId="27" fillId="55" borderId="25" xfId="0" applyNumberFormat="1" applyFont="1" applyFill="1" applyBorder="1" applyAlignment="1">
      <alignment horizontal="center" vertical="center" wrapText="1"/>
    </xf>
    <xf numFmtId="0" fontId="21" fillId="0" borderId="30" xfId="0" applyFont="1" applyBorder="1" applyAlignment="1" applyProtection="1">
      <alignment horizontal="center" vertical="center" wrapText="1"/>
      <protection locked="0"/>
    </xf>
    <xf numFmtId="3" fontId="21" fillId="0" borderId="72" xfId="0" applyNumberFormat="1" applyFont="1" applyBorder="1" applyAlignment="1" applyProtection="1">
      <alignment horizontal="center" vertical="center"/>
      <protection locked="0"/>
    </xf>
    <xf numFmtId="3" fontId="21" fillId="0" borderId="64" xfId="0" applyNumberFormat="1" applyFont="1" applyBorder="1" applyAlignment="1" applyProtection="1">
      <alignment horizontal="center" vertical="center"/>
      <protection locked="0"/>
    </xf>
    <xf numFmtId="3" fontId="21" fillId="0" borderId="33" xfId="0" applyNumberFormat="1" applyFont="1" applyBorder="1" applyAlignment="1" applyProtection="1">
      <alignment horizontal="center" vertical="center" wrapText="1"/>
      <protection locked="0"/>
    </xf>
    <xf numFmtId="0" fontId="21" fillId="0" borderId="61" xfId="0" applyFont="1" applyBorder="1" applyAlignment="1">
      <alignment horizontal="center" vertical="center" wrapText="1"/>
    </xf>
    <xf numFmtId="3" fontId="36" fillId="0" borderId="38" xfId="0" applyNumberFormat="1" applyFont="1" applyBorder="1" applyAlignment="1" applyProtection="1">
      <alignment horizontal="center" vertical="center" wrapText="1"/>
      <protection locked="0"/>
    </xf>
    <xf numFmtId="0" fontId="52" fillId="0" borderId="53" xfId="0" applyFont="1" applyBorder="1" applyAlignment="1">
      <alignment horizontal="center" vertical="center" wrapText="1"/>
    </xf>
    <xf numFmtId="0" fontId="36" fillId="55" borderId="22" xfId="0" applyNumberFormat="1" applyFont="1" applyFill="1" applyBorder="1" applyAlignment="1">
      <alignment horizontal="left" vertical="center" wrapText="1"/>
    </xf>
    <xf numFmtId="0" fontId="35" fillId="55" borderId="84" xfId="0" applyNumberFormat="1" applyFont="1" applyFill="1" applyBorder="1" applyAlignment="1">
      <alignment horizontal="center" vertical="center" wrapText="1"/>
    </xf>
    <xf numFmtId="0" fontId="35" fillId="55" borderId="85" xfId="0" applyNumberFormat="1" applyFont="1" applyFill="1" applyBorder="1" applyAlignment="1">
      <alignment horizontal="center" vertical="center" wrapText="1"/>
    </xf>
    <xf numFmtId="0" fontId="36" fillId="55" borderId="39" xfId="0" applyNumberFormat="1" applyFont="1" applyFill="1" applyBorder="1" applyAlignment="1">
      <alignment horizontal="left" vertical="center" wrapText="1"/>
    </xf>
    <xf numFmtId="3" fontId="36" fillId="0" borderId="20" xfId="0" applyNumberFormat="1" applyFont="1" applyBorder="1" applyAlignment="1" applyProtection="1">
      <alignment horizontal="center" wrapText="1"/>
      <protection locked="0"/>
    </xf>
    <xf numFmtId="0" fontId="36" fillId="55" borderId="19" xfId="0" applyNumberFormat="1" applyFont="1" applyFill="1" applyBorder="1" applyAlignment="1">
      <alignment horizontal="left" vertical="center" wrapText="1"/>
    </xf>
    <xf numFmtId="0" fontId="35" fillId="55" borderId="69" xfId="0" applyNumberFormat="1" applyFont="1" applyFill="1" applyBorder="1" applyAlignment="1">
      <alignment horizontal="center" vertical="center" wrapText="1"/>
    </xf>
    <xf numFmtId="0" fontId="36" fillId="0" borderId="23" xfId="0" applyFont="1" applyBorder="1" applyAlignment="1">
      <alignment horizontal="center" wrapText="1"/>
    </xf>
    <xf numFmtId="3" fontId="36" fillId="0" borderId="30" xfId="0" applyNumberFormat="1" applyFont="1" applyBorder="1" applyAlignment="1" applyProtection="1">
      <alignment horizontal="center" vertical="center" wrapText="1"/>
      <protection locked="0"/>
    </xf>
    <xf numFmtId="3" fontId="36" fillId="0" borderId="34" xfId="0" applyNumberFormat="1" applyFont="1" applyBorder="1" applyAlignment="1" applyProtection="1">
      <alignment horizontal="center" vertical="center" wrapText="1"/>
      <protection locked="0"/>
    </xf>
    <xf numFmtId="0" fontId="36" fillId="55" borderId="39" xfId="0" applyFont="1" applyFill="1" applyBorder="1" applyAlignment="1" applyProtection="1">
      <alignment horizontal="center" vertical="center" wrapText="1"/>
      <protection locked="0"/>
    </xf>
    <xf numFmtId="0" fontId="36" fillId="55" borderId="84" xfId="0" applyFont="1" applyFill="1" applyBorder="1" applyAlignment="1" applyProtection="1">
      <alignment horizontal="center" vertical="center" wrapText="1"/>
      <protection locked="0"/>
    </xf>
    <xf numFmtId="0" fontId="36" fillId="0" borderId="61" xfId="0" applyFont="1" applyBorder="1" applyAlignment="1">
      <alignment horizontal="center" vertical="center" wrapText="1"/>
    </xf>
    <xf numFmtId="0" fontId="36" fillId="55" borderId="20" xfId="0" applyFont="1" applyFill="1" applyBorder="1" applyAlignment="1" applyProtection="1">
      <alignment horizontal="center" wrapText="1"/>
      <protection locked="0"/>
    </xf>
    <xf numFmtId="0" fontId="36" fillId="0" borderId="20" xfId="0" applyFont="1" applyBorder="1" applyAlignment="1" applyProtection="1">
      <alignment horizontal="center"/>
      <protection locked="0"/>
    </xf>
    <xf numFmtId="3" fontId="36" fillId="0" borderId="21" xfId="0" applyNumberFormat="1" applyFont="1" applyBorder="1" applyAlignment="1" applyProtection="1">
      <alignment horizontal="center" vertical="center" wrapText="1"/>
      <protection locked="0"/>
    </xf>
    <xf numFmtId="3" fontId="36" fillId="0" borderId="72" xfId="0" applyNumberFormat="1" applyFont="1" applyBorder="1" applyAlignment="1" applyProtection="1">
      <alignment horizontal="center" vertical="center"/>
      <protection locked="0"/>
    </xf>
    <xf numFmtId="3" fontId="36" fillId="0" borderId="51" xfId="0" applyNumberFormat="1" applyFont="1" applyBorder="1" applyAlignment="1" applyProtection="1">
      <alignment horizontal="center" vertical="center"/>
      <protection locked="0"/>
    </xf>
    <xf numFmtId="3" fontId="36" fillId="0" borderId="64" xfId="0" applyNumberFormat="1" applyFont="1" applyBorder="1" applyAlignment="1" applyProtection="1">
      <alignment horizontal="center" vertical="center"/>
      <protection locked="0"/>
    </xf>
    <xf numFmtId="0" fontId="35" fillId="55" borderId="39" xfId="0" applyNumberFormat="1" applyFont="1" applyFill="1" applyBorder="1" applyAlignment="1">
      <alignment horizontal="center" vertical="center" wrapText="1"/>
    </xf>
    <xf numFmtId="0" fontId="36" fillId="55" borderId="61" xfId="0" applyFont="1" applyFill="1" applyBorder="1" applyAlignment="1" applyProtection="1">
      <alignment horizontal="center" vertical="center" wrapText="1"/>
      <protection locked="0"/>
    </xf>
    <xf numFmtId="0" fontId="36" fillId="55" borderId="53" xfId="0" applyFont="1" applyFill="1" applyBorder="1" applyAlignment="1" applyProtection="1">
      <alignment horizontal="center" vertical="center"/>
      <protection locked="0"/>
    </xf>
    <xf numFmtId="0" fontId="36" fillId="0" borderId="20" xfId="0" applyFont="1" applyBorder="1" applyAlignment="1">
      <alignment horizontal="center" wrapText="1"/>
    </xf>
    <xf numFmtId="3" fontId="36" fillId="0" borderId="38" xfId="0" applyNumberFormat="1" applyFont="1" applyBorder="1" applyAlignment="1" applyProtection="1">
      <alignment horizontal="center" vertical="top" wrapText="1"/>
      <protection locked="0"/>
    </xf>
    <xf numFmtId="3" fontId="36" fillId="0" borderId="33" xfId="0" applyNumberFormat="1" applyFont="1" applyBorder="1" applyAlignment="1" applyProtection="1">
      <alignment horizontal="center" vertical="center" wrapText="1"/>
      <protection locked="0"/>
    </xf>
    <xf numFmtId="0" fontId="21" fillId="0" borderId="88" xfId="0" applyFont="1" applyBorder="1" applyAlignment="1">
      <alignment horizontal="left" vertical="center" wrapText="1"/>
    </xf>
    <xf numFmtId="0" fontId="21" fillId="55" borderId="19" xfId="0" applyFont="1" applyFill="1" applyBorder="1" applyAlignment="1">
      <alignment horizontal="left" vertical="center" wrapText="1"/>
    </xf>
    <xf numFmtId="0" fontId="21" fillId="55" borderId="39" xfId="0" applyFont="1" applyFill="1" applyBorder="1" applyAlignment="1">
      <alignment horizontal="left" vertical="center" wrapText="1"/>
    </xf>
    <xf numFmtId="49" fontId="21" fillId="55" borderId="19" xfId="0" applyNumberFormat="1" applyFont="1" applyFill="1" applyBorder="1" applyAlignment="1">
      <alignment horizontal="center" vertical="center" wrapText="1"/>
    </xf>
    <xf numFmtId="49" fontId="27" fillId="55" borderId="60" xfId="0" applyNumberFormat="1" applyFont="1" applyFill="1" applyBorder="1" applyAlignment="1">
      <alignment horizontal="center" vertical="center" wrapText="1"/>
    </xf>
    <xf numFmtId="49" fontId="27" fillId="55" borderId="75" xfId="115" applyNumberFormat="1" applyFont="1" applyFill="1" applyBorder="1" applyAlignment="1" applyProtection="1">
      <alignment horizontal="center" vertical="center" wrapText="1"/>
      <protection/>
    </xf>
    <xf numFmtId="49" fontId="27" fillId="55" borderId="64" xfId="115" applyNumberFormat="1" applyFont="1" applyFill="1" applyBorder="1" applyAlignment="1" applyProtection="1">
      <alignment horizontal="center" vertical="center" wrapText="1"/>
      <protection/>
    </xf>
    <xf numFmtId="49" fontId="27" fillId="55" borderId="72" xfId="115" applyNumberFormat="1" applyFont="1" applyFill="1" applyBorder="1" applyAlignment="1" applyProtection="1">
      <alignment horizontal="center" vertical="center" wrapText="1"/>
      <protection/>
    </xf>
    <xf numFmtId="0" fontId="51" fillId="55" borderId="0" xfId="0" applyNumberFormat="1" applyFont="1" applyFill="1" applyBorder="1" applyAlignment="1">
      <alignment horizontal="center" vertical="center"/>
    </xf>
    <xf numFmtId="0" fontId="21" fillId="55" borderId="19" xfId="0" applyFont="1" applyFill="1" applyBorder="1" applyAlignment="1">
      <alignment horizontal="center" vertical="center" wrapText="1"/>
    </xf>
    <xf numFmtId="0" fontId="27" fillId="55" borderId="60" xfId="0" applyNumberFormat="1" applyFont="1" applyFill="1" applyBorder="1" applyAlignment="1">
      <alignment horizontal="center" vertical="center" wrapText="1"/>
    </xf>
    <xf numFmtId="0" fontId="27" fillId="55" borderId="75" xfId="115" applyNumberFormat="1" applyFont="1" applyFill="1" applyBorder="1" applyAlignment="1" applyProtection="1">
      <alignment horizontal="center" vertical="center" wrapText="1"/>
      <protection/>
    </xf>
    <xf numFmtId="0" fontId="27" fillId="55" borderId="64" xfId="115" applyNumberFormat="1" applyFont="1" applyFill="1" applyBorder="1" applyAlignment="1" applyProtection="1">
      <alignment horizontal="center" vertical="center" wrapText="1"/>
      <protection/>
    </xf>
    <xf numFmtId="0" fontId="27" fillId="55" borderId="72" xfId="115" applyNumberFormat="1" applyFont="1" applyFill="1" applyBorder="1" applyAlignment="1" applyProtection="1">
      <alignment horizontal="center" vertical="center" wrapText="1"/>
      <protection/>
    </xf>
    <xf numFmtId="2" fontId="21" fillId="0" borderId="0" xfId="0" applyNumberFormat="1" applyFont="1" applyAlignment="1">
      <alignment vertical="center"/>
    </xf>
    <xf numFmtId="180" fontId="42" fillId="0" borderId="0" xfId="0" applyNumberFormat="1" applyFont="1" applyBorder="1" applyAlignment="1">
      <alignment horizontal="right" wrapText="1"/>
    </xf>
  </cellXfs>
  <cellStyles count="223">
    <cellStyle name="Normal" xfId="0"/>
    <cellStyle name="20% - 輔色1" xfId="15"/>
    <cellStyle name="20% - 輔色1 2" xfId="16"/>
    <cellStyle name="20% - 輔色1 3" xfId="17"/>
    <cellStyle name="20% - 輔色1 4" xfId="18"/>
    <cellStyle name="20% - 輔色1 5" xfId="19"/>
    <cellStyle name="20% - 輔色2" xfId="20"/>
    <cellStyle name="20% - 輔色2 2" xfId="21"/>
    <cellStyle name="20% - 輔色2 3" xfId="22"/>
    <cellStyle name="20% - 輔色2 4" xfId="23"/>
    <cellStyle name="20% - 輔色2 5" xfId="24"/>
    <cellStyle name="20% - 輔色3" xfId="25"/>
    <cellStyle name="20% - 輔色3 2" xfId="26"/>
    <cellStyle name="20% - 輔色3 3" xfId="27"/>
    <cellStyle name="20% - 輔色3 4" xfId="28"/>
    <cellStyle name="20% - 輔色3 5" xfId="29"/>
    <cellStyle name="20% - 輔色4" xfId="30"/>
    <cellStyle name="20% - 輔色4 2" xfId="31"/>
    <cellStyle name="20% - 輔色4 3" xfId="32"/>
    <cellStyle name="20% - 輔色4 4" xfId="33"/>
    <cellStyle name="20% - 輔色4 5" xfId="34"/>
    <cellStyle name="20% - 輔色5" xfId="35"/>
    <cellStyle name="20% - 輔色5 2" xfId="36"/>
    <cellStyle name="20% - 輔色5 3" xfId="37"/>
    <cellStyle name="20% - 輔色5 4" xfId="38"/>
    <cellStyle name="20% - 輔色5 5" xfId="39"/>
    <cellStyle name="20% - 輔色6" xfId="40"/>
    <cellStyle name="20% - 輔色6 2" xfId="41"/>
    <cellStyle name="20% - 輔色6 3" xfId="42"/>
    <cellStyle name="20% - 輔色6 4" xfId="43"/>
    <cellStyle name="20% - 輔色6 5" xfId="44"/>
    <cellStyle name="40% - 輔色1" xfId="45"/>
    <cellStyle name="40% - 輔色1 2" xfId="46"/>
    <cellStyle name="40% - 輔色1 3" xfId="47"/>
    <cellStyle name="40% - 輔色1 4" xfId="48"/>
    <cellStyle name="40% - 輔色1 5" xfId="49"/>
    <cellStyle name="40% - 輔色2" xfId="50"/>
    <cellStyle name="40% - 輔色2 2" xfId="51"/>
    <cellStyle name="40% - 輔色2 3" xfId="52"/>
    <cellStyle name="40% - 輔色2 4" xfId="53"/>
    <cellStyle name="40% - 輔色2 5" xfId="54"/>
    <cellStyle name="40% - 輔色3" xfId="55"/>
    <cellStyle name="40% - 輔色3 2" xfId="56"/>
    <cellStyle name="40% - 輔色3 3" xfId="57"/>
    <cellStyle name="40% - 輔色3 4" xfId="58"/>
    <cellStyle name="40% - 輔色3 5" xfId="59"/>
    <cellStyle name="40% - 輔色4" xfId="60"/>
    <cellStyle name="40% - 輔色4 2" xfId="61"/>
    <cellStyle name="40% - 輔色4 3" xfId="62"/>
    <cellStyle name="40% - 輔色4 4" xfId="63"/>
    <cellStyle name="40% - 輔色4 5" xfId="64"/>
    <cellStyle name="40% - 輔色5" xfId="65"/>
    <cellStyle name="40% - 輔色5 2" xfId="66"/>
    <cellStyle name="40% - 輔色5 3" xfId="67"/>
    <cellStyle name="40% - 輔色5 4" xfId="68"/>
    <cellStyle name="40% - 輔色5 5" xfId="69"/>
    <cellStyle name="40% - 輔色6" xfId="70"/>
    <cellStyle name="40% - 輔色6 2" xfId="71"/>
    <cellStyle name="40% - 輔色6 3" xfId="72"/>
    <cellStyle name="40% - 輔色6 4" xfId="73"/>
    <cellStyle name="40% - 輔色6 5" xfId="74"/>
    <cellStyle name="60% - 輔色1" xfId="75"/>
    <cellStyle name="60% - 輔色1 2" xfId="76"/>
    <cellStyle name="60% - 輔色1 3" xfId="77"/>
    <cellStyle name="60% - 輔色1 4" xfId="78"/>
    <cellStyle name="60% - 輔色1 5" xfId="79"/>
    <cellStyle name="60% - 輔色2" xfId="80"/>
    <cellStyle name="60% - 輔色2 2" xfId="81"/>
    <cellStyle name="60% - 輔色2 3" xfId="82"/>
    <cellStyle name="60% - 輔色2 4" xfId="83"/>
    <cellStyle name="60% - 輔色2 5" xfId="84"/>
    <cellStyle name="60% - 輔色3" xfId="85"/>
    <cellStyle name="60% - 輔色3 2" xfId="86"/>
    <cellStyle name="60% - 輔色3 3" xfId="87"/>
    <cellStyle name="60% - 輔色3 4" xfId="88"/>
    <cellStyle name="60% - 輔色3 5" xfId="89"/>
    <cellStyle name="60% - 輔色4" xfId="90"/>
    <cellStyle name="60% - 輔色4 2" xfId="91"/>
    <cellStyle name="60% - 輔色4 3" xfId="92"/>
    <cellStyle name="60% - 輔色4 4" xfId="93"/>
    <cellStyle name="60% - 輔色4 5" xfId="94"/>
    <cellStyle name="60% - 輔色5" xfId="95"/>
    <cellStyle name="60% - 輔色5 2" xfId="96"/>
    <cellStyle name="60% - 輔色5 3" xfId="97"/>
    <cellStyle name="60% - 輔色5 4" xfId="98"/>
    <cellStyle name="60% - 輔色5 5" xfId="99"/>
    <cellStyle name="60% - 輔色6" xfId="100"/>
    <cellStyle name="60% - 輔色6 2" xfId="101"/>
    <cellStyle name="60% - 輔色6 3" xfId="102"/>
    <cellStyle name="60% - 輔色6 4" xfId="103"/>
    <cellStyle name="60% - 輔色6 5" xfId="104"/>
    <cellStyle name="一般 2" xfId="105"/>
    <cellStyle name="一般 2 2" xfId="106"/>
    <cellStyle name="一般 3" xfId="107"/>
    <cellStyle name="一般 4" xfId="108"/>
    <cellStyle name="一般 5" xfId="109"/>
    <cellStyle name="一般 6" xfId="110"/>
    <cellStyle name="一般 7" xfId="111"/>
    <cellStyle name="一般 8" xfId="112"/>
    <cellStyle name="Comma" xfId="113"/>
    <cellStyle name="千分位 2" xfId="114"/>
    <cellStyle name="Comma [0]" xfId="115"/>
    <cellStyle name="千分位[0] 2" xfId="116"/>
    <cellStyle name="Followed Hyperlink" xfId="117"/>
    <cellStyle name="中等" xfId="118"/>
    <cellStyle name="中等 2" xfId="119"/>
    <cellStyle name="中等 3" xfId="120"/>
    <cellStyle name="中等 4" xfId="121"/>
    <cellStyle name="中等 5" xfId="122"/>
    <cellStyle name="合計" xfId="123"/>
    <cellStyle name="合計 2" xfId="124"/>
    <cellStyle name="合計 3" xfId="125"/>
    <cellStyle name="合計 4" xfId="126"/>
    <cellStyle name="合計 5" xfId="127"/>
    <cellStyle name="好" xfId="128"/>
    <cellStyle name="好 2" xfId="129"/>
    <cellStyle name="好 3" xfId="130"/>
    <cellStyle name="好 4" xfId="131"/>
    <cellStyle name="好 5" xfId="132"/>
    <cellStyle name="Percent" xfId="133"/>
    <cellStyle name="計算方式" xfId="134"/>
    <cellStyle name="計算方式 2" xfId="135"/>
    <cellStyle name="計算方式 3" xfId="136"/>
    <cellStyle name="計算方式 4" xfId="137"/>
    <cellStyle name="計算方式 5" xfId="138"/>
    <cellStyle name="Currency" xfId="139"/>
    <cellStyle name="Currency [0]" xfId="140"/>
    <cellStyle name="連結的儲存格" xfId="141"/>
    <cellStyle name="連結的儲存格 2" xfId="142"/>
    <cellStyle name="連結的儲存格 3" xfId="143"/>
    <cellStyle name="連結的儲存格 4" xfId="144"/>
    <cellStyle name="連結的儲存格 5" xfId="145"/>
    <cellStyle name="備註" xfId="146"/>
    <cellStyle name="備註 2" xfId="147"/>
    <cellStyle name="備註 3" xfId="148"/>
    <cellStyle name="備註 4" xfId="149"/>
    <cellStyle name="備註 5" xfId="150"/>
    <cellStyle name="Hyperlink" xfId="151"/>
    <cellStyle name="說明文字" xfId="152"/>
    <cellStyle name="說明文字 2" xfId="153"/>
    <cellStyle name="說明文字 3" xfId="154"/>
    <cellStyle name="說明文字 4" xfId="155"/>
    <cellStyle name="說明文字 5" xfId="156"/>
    <cellStyle name="輔色1" xfId="157"/>
    <cellStyle name="輔色1 2" xfId="158"/>
    <cellStyle name="輔色1 3" xfId="159"/>
    <cellStyle name="輔色1 4" xfId="160"/>
    <cellStyle name="輔色1 5" xfId="161"/>
    <cellStyle name="輔色2" xfId="162"/>
    <cellStyle name="輔色2 2" xfId="163"/>
    <cellStyle name="輔色2 3" xfId="164"/>
    <cellStyle name="輔色2 4" xfId="165"/>
    <cellStyle name="輔色2 5" xfId="166"/>
    <cellStyle name="輔色3" xfId="167"/>
    <cellStyle name="輔色3 2" xfId="168"/>
    <cellStyle name="輔色3 3" xfId="169"/>
    <cellStyle name="輔色3 4" xfId="170"/>
    <cellStyle name="輔色3 5" xfId="171"/>
    <cellStyle name="輔色4" xfId="172"/>
    <cellStyle name="輔色4 2" xfId="173"/>
    <cellStyle name="輔色4 3" xfId="174"/>
    <cellStyle name="輔色4 4" xfId="175"/>
    <cellStyle name="輔色4 5" xfId="176"/>
    <cellStyle name="輔色5" xfId="177"/>
    <cellStyle name="輔色5 2" xfId="178"/>
    <cellStyle name="輔色5 3" xfId="179"/>
    <cellStyle name="輔色5 4" xfId="180"/>
    <cellStyle name="輔色5 5" xfId="181"/>
    <cellStyle name="輔色6" xfId="182"/>
    <cellStyle name="輔色6 2" xfId="183"/>
    <cellStyle name="輔色6 3" xfId="184"/>
    <cellStyle name="輔色6 4" xfId="185"/>
    <cellStyle name="輔色6 5" xfId="186"/>
    <cellStyle name="標題" xfId="187"/>
    <cellStyle name="標題 1" xfId="188"/>
    <cellStyle name="標題 1 2" xfId="189"/>
    <cellStyle name="標題 1 3" xfId="190"/>
    <cellStyle name="標題 1 4" xfId="191"/>
    <cellStyle name="標題 1 5" xfId="192"/>
    <cellStyle name="標題 2" xfId="193"/>
    <cellStyle name="標題 2 2" xfId="194"/>
    <cellStyle name="標題 2 3" xfId="195"/>
    <cellStyle name="標題 2 4" xfId="196"/>
    <cellStyle name="標題 2 5" xfId="197"/>
    <cellStyle name="標題 3" xfId="198"/>
    <cellStyle name="標題 3 2" xfId="199"/>
    <cellStyle name="標題 3 3" xfId="200"/>
    <cellStyle name="標題 3 4" xfId="201"/>
    <cellStyle name="標題 3 5" xfId="202"/>
    <cellStyle name="標題 4" xfId="203"/>
    <cellStyle name="標題 4 2" xfId="204"/>
    <cellStyle name="標題 4 3" xfId="205"/>
    <cellStyle name="標題 4 4" xfId="206"/>
    <cellStyle name="標題 4 5" xfId="207"/>
    <cellStyle name="標題 5" xfId="208"/>
    <cellStyle name="標題 6" xfId="209"/>
    <cellStyle name="標題 7" xfId="210"/>
    <cellStyle name="標題 8" xfId="211"/>
    <cellStyle name="輸入" xfId="212"/>
    <cellStyle name="輸入 2" xfId="213"/>
    <cellStyle name="輸入 3" xfId="214"/>
    <cellStyle name="輸入 4" xfId="215"/>
    <cellStyle name="輸入 5" xfId="216"/>
    <cellStyle name="輸出" xfId="217"/>
    <cellStyle name="輸出 2" xfId="218"/>
    <cellStyle name="輸出 3" xfId="219"/>
    <cellStyle name="輸出 4" xfId="220"/>
    <cellStyle name="輸出 5" xfId="221"/>
    <cellStyle name="檢查儲存格" xfId="222"/>
    <cellStyle name="檢查儲存格 2" xfId="223"/>
    <cellStyle name="檢查儲存格 3" xfId="224"/>
    <cellStyle name="檢查儲存格 4" xfId="225"/>
    <cellStyle name="檢查儲存格 5" xfId="226"/>
    <cellStyle name="壞" xfId="227"/>
    <cellStyle name="壞 2" xfId="228"/>
    <cellStyle name="壞 3" xfId="229"/>
    <cellStyle name="壞 4" xfId="230"/>
    <cellStyle name="壞 5" xfId="231"/>
    <cellStyle name="警告文字" xfId="232"/>
    <cellStyle name="警告文字 2" xfId="233"/>
    <cellStyle name="警告文字 3" xfId="234"/>
    <cellStyle name="警告文字 4" xfId="235"/>
    <cellStyle name="警告文字 5" xfId="23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1247775</xdr:colOff>
      <xdr:row>10</xdr:row>
      <xdr:rowOff>114300</xdr:rowOff>
    </xdr:from>
    <xdr:ext cx="0" cy="171450"/>
    <xdr:sp fLocksText="0">
      <xdr:nvSpPr>
        <xdr:cNvPr id="1" name="文字方塊 1"/>
        <xdr:cNvSpPr txBox="1">
          <a:spLocks noChangeArrowheads="1"/>
        </xdr:cNvSpPr>
      </xdr:nvSpPr>
      <xdr:spPr>
        <a:xfrm>
          <a:off x="7067550" y="27051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新細明體"/>
              <a:ea typeface="新細明體"/>
              <a:cs typeface="新細明體"/>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32"/>
  <sheetViews>
    <sheetView showGridLines="0" zoomScale="120" zoomScaleNormal="120" zoomScalePageLayoutView="0" workbookViewId="0" topLeftCell="A1">
      <selection activeCell="A1" sqref="A1"/>
    </sheetView>
  </sheetViews>
  <sheetFormatPr defaultColWidth="10.625" defaultRowHeight="21.75" customHeight="1"/>
  <cols>
    <col min="1" max="1" width="19.125" style="251" customWidth="1"/>
    <col min="2" max="2" width="11.125" style="277" customWidth="1"/>
    <col min="3" max="3" width="10.125" style="259" customWidth="1"/>
    <col min="4" max="4" width="10.625" style="57" customWidth="1"/>
    <col min="5" max="5" width="14.125" style="57" customWidth="1"/>
    <col min="6" max="6" width="10.625" style="57" customWidth="1"/>
    <col min="7" max="8" width="13.125" style="57" customWidth="1"/>
    <col min="9" max="9" width="16.625" style="279" customWidth="1"/>
    <col min="10" max="10" width="15.625" style="279" customWidth="1"/>
    <col min="11" max="11" width="17.625" style="279" customWidth="1"/>
    <col min="12" max="16384" width="10.625" style="259" customWidth="1"/>
  </cols>
  <sheetData>
    <row r="1" spans="1:11" s="251" customFormat="1" ht="18" customHeight="1">
      <c r="A1" s="249" t="s">
        <v>261</v>
      </c>
      <c r="B1" s="250"/>
      <c r="D1" s="252"/>
      <c r="E1" s="252"/>
      <c r="F1" s="252"/>
      <c r="G1" s="252"/>
      <c r="H1" s="252"/>
      <c r="I1" s="253"/>
      <c r="J1" s="253"/>
      <c r="K1" s="1" t="s">
        <v>0</v>
      </c>
    </row>
    <row r="2" spans="1:11" s="280" customFormat="1" ht="24.75" customHeight="1">
      <c r="A2" s="692" t="s">
        <v>282</v>
      </c>
      <c r="B2" s="692"/>
      <c r="C2" s="692"/>
      <c r="D2" s="692"/>
      <c r="E2" s="692"/>
      <c r="F2" s="692"/>
      <c r="G2" s="692" t="s">
        <v>1</v>
      </c>
      <c r="H2" s="692"/>
      <c r="I2" s="692"/>
      <c r="J2" s="692"/>
      <c r="K2" s="692"/>
    </row>
    <row r="3" spans="1:11" ht="15" customHeight="1">
      <c r="A3" s="254"/>
      <c r="B3" s="255"/>
      <c r="C3" s="256"/>
      <c r="D3" s="257"/>
      <c r="E3" s="257"/>
      <c r="F3" s="31"/>
      <c r="G3" s="257"/>
      <c r="H3" s="257"/>
      <c r="I3" s="258"/>
      <c r="J3" s="258"/>
      <c r="K3" s="31"/>
    </row>
    <row r="4" spans="1:11" ht="21.75" customHeight="1">
      <c r="A4" s="693" t="s">
        <v>270</v>
      </c>
      <c r="B4" s="261" t="s">
        <v>262</v>
      </c>
      <c r="C4" s="262" t="s">
        <v>263</v>
      </c>
      <c r="D4" s="263" t="s">
        <v>264</v>
      </c>
      <c r="E4" s="694" t="s">
        <v>271</v>
      </c>
      <c r="F4" s="694"/>
      <c r="G4" s="695" t="s">
        <v>2</v>
      </c>
      <c r="H4" s="695"/>
      <c r="I4" s="264" t="s">
        <v>265</v>
      </c>
      <c r="J4" s="265" t="s">
        <v>266</v>
      </c>
      <c r="K4" s="266" t="s">
        <v>267</v>
      </c>
    </row>
    <row r="5" spans="1:11" ht="21.75" customHeight="1">
      <c r="A5" s="693"/>
      <c r="B5" s="267" t="s">
        <v>272</v>
      </c>
      <c r="C5" s="696" t="s">
        <v>155</v>
      </c>
      <c r="D5" s="697" t="s">
        <v>3</v>
      </c>
      <c r="E5" s="268" t="s">
        <v>273</v>
      </c>
      <c r="F5" s="269" t="s">
        <v>274</v>
      </c>
      <c r="G5" s="698" t="s">
        <v>4</v>
      </c>
      <c r="H5" s="698"/>
      <c r="I5" s="265" t="s">
        <v>275</v>
      </c>
      <c r="J5" s="265" t="s">
        <v>276</v>
      </c>
      <c r="K5" s="266" t="s">
        <v>277</v>
      </c>
    </row>
    <row r="6" spans="1:11" ht="37.5" customHeight="1">
      <c r="A6" s="5" t="s">
        <v>5</v>
      </c>
      <c r="B6" s="6" t="s">
        <v>6</v>
      </c>
      <c r="C6" s="696"/>
      <c r="D6" s="696"/>
      <c r="E6" s="3" t="s">
        <v>7</v>
      </c>
      <c r="F6" s="270" t="s">
        <v>278</v>
      </c>
      <c r="G6" s="271" t="s">
        <v>279</v>
      </c>
      <c r="H6" s="50" t="s">
        <v>280</v>
      </c>
      <c r="I6" s="7" t="s">
        <v>8</v>
      </c>
      <c r="J6" s="8" t="s">
        <v>9</v>
      </c>
      <c r="K6" s="9" t="s">
        <v>10</v>
      </c>
    </row>
    <row r="7" spans="1:11" ht="21" customHeight="1">
      <c r="A7" s="246" t="s">
        <v>177</v>
      </c>
      <c r="B7" s="10">
        <v>1220.954</v>
      </c>
      <c r="C7" s="11">
        <v>462</v>
      </c>
      <c r="D7" s="11">
        <v>10916</v>
      </c>
      <c r="E7" s="11">
        <v>590044</v>
      </c>
      <c r="F7" s="11">
        <v>1880316</v>
      </c>
      <c r="G7" s="11">
        <v>958212</v>
      </c>
      <c r="H7" s="11">
        <v>922104</v>
      </c>
      <c r="I7" s="12">
        <v>3.186738616103206</v>
      </c>
      <c r="J7" s="12">
        <v>1540.0383634436678</v>
      </c>
      <c r="K7" s="12">
        <v>103.91582728195519</v>
      </c>
    </row>
    <row r="8" spans="1:11" ht="21" customHeight="1">
      <c r="A8" s="246" t="s">
        <v>178</v>
      </c>
      <c r="B8" s="10">
        <v>1220.954</v>
      </c>
      <c r="C8" s="11">
        <v>471</v>
      </c>
      <c r="D8" s="11">
        <v>11041</v>
      </c>
      <c r="E8" s="11">
        <v>605144</v>
      </c>
      <c r="F8" s="11">
        <v>1911161</v>
      </c>
      <c r="G8" s="11">
        <v>971969</v>
      </c>
      <c r="H8" s="11">
        <v>939192</v>
      </c>
      <c r="I8" s="12">
        <v>3.158192099731634</v>
      </c>
      <c r="J8" s="12">
        <v>1565.3013954661683</v>
      </c>
      <c r="K8" s="12">
        <v>103.4899147352192</v>
      </c>
    </row>
    <row r="9" spans="1:11" ht="21" customHeight="1">
      <c r="A9" s="246" t="s">
        <v>179</v>
      </c>
      <c r="B9" s="10">
        <v>1220.954</v>
      </c>
      <c r="C9" s="11">
        <v>471</v>
      </c>
      <c r="D9" s="11">
        <v>11056</v>
      </c>
      <c r="E9" s="11">
        <v>619870</v>
      </c>
      <c r="F9" s="11">
        <v>1934968</v>
      </c>
      <c r="G9" s="11">
        <v>981486</v>
      </c>
      <c r="H9" s="11">
        <v>953482</v>
      </c>
      <c r="I9" s="12">
        <v>3.1215706519108846</v>
      </c>
      <c r="J9" s="12">
        <v>1584.800082558393</v>
      </c>
      <c r="K9" s="12">
        <v>102.93702450596865</v>
      </c>
    </row>
    <row r="10" spans="1:11" ht="21" customHeight="1">
      <c r="A10" s="246" t="s">
        <v>180</v>
      </c>
      <c r="B10" s="10">
        <v>1220.954</v>
      </c>
      <c r="C10" s="11">
        <v>471</v>
      </c>
      <c r="D10" s="11">
        <v>11072</v>
      </c>
      <c r="E10" s="11">
        <v>637071</v>
      </c>
      <c r="F10" s="11">
        <v>1958686</v>
      </c>
      <c r="G10" s="11">
        <v>991492</v>
      </c>
      <c r="H10" s="11">
        <v>967194</v>
      </c>
      <c r="I10" s="12">
        <v>3.0745175969397445</v>
      </c>
      <c r="J10" s="12">
        <v>1604.225875831522</v>
      </c>
      <c r="K10" s="12">
        <v>102.51221574989091</v>
      </c>
    </row>
    <row r="11" spans="1:11" ht="21" customHeight="1">
      <c r="A11" s="246" t="s">
        <v>181</v>
      </c>
      <c r="B11" s="10">
        <v>1220.954</v>
      </c>
      <c r="C11" s="11">
        <v>471</v>
      </c>
      <c r="D11" s="11">
        <v>11073</v>
      </c>
      <c r="E11" s="11">
        <v>654106</v>
      </c>
      <c r="F11" s="11">
        <v>1978782</v>
      </c>
      <c r="G11" s="11">
        <v>999065</v>
      </c>
      <c r="H11" s="11">
        <v>979717</v>
      </c>
      <c r="I11" s="12">
        <v>3.025170232347662</v>
      </c>
      <c r="J11" s="12">
        <v>1620.6851363769642</v>
      </c>
      <c r="K11" s="12">
        <v>101.97485600433596</v>
      </c>
    </row>
    <row r="12" spans="1:11" ht="21" customHeight="1">
      <c r="A12" s="246" t="s">
        <v>182</v>
      </c>
      <c r="B12" s="10">
        <v>1220.954</v>
      </c>
      <c r="C12" s="11">
        <v>483</v>
      </c>
      <c r="D12" s="11">
        <v>11341</v>
      </c>
      <c r="E12" s="11">
        <v>673477</v>
      </c>
      <c r="F12" s="11">
        <v>2002060</v>
      </c>
      <c r="G12" s="11">
        <v>1009274</v>
      </c>
      <c r="H12" s="11">
        <v>992786</v>
      </c>
      <c r="I12" s="12">
        <v>2.9727221568071367</v>
      </c>
      <c r="J12" s="12">
        <v>1639.7505557129916</v>
      </c>
      <c r="K12" s="12">
        <v>101.66078087321941</v>
      </c>
    </row>
    <row r="13" spans="1:11" ht="21" customHeight="1">
      <c r="A13" s="246" t="s">
        <v>183</v>
      </c>
      <c r="B13" s="10">
        <v>1220.954</v>
      </c>
      <c r="C13" s="11">
        <v>483</v>
      </c>
      <c r="D13" s="11">
        <v>11345</v>
      </c>
      <c r="E13" s="11">
        <v>686273</v>
      </c>
      <c r="F13" s="11">
        <v>2013305</v>
      </c>
      <c r="G13" s="11">
        <v>1013618</v>
      </c>
      <c r="H13" s="11">
        <v>999687</v>
      </c>
      <c r="I13" s="12">
        <v>2.933679454094799</v>
      </c>
      <c r="J13" s="12">
        <v>1648.9605669009643</v>
      </c>
      <c r="K13" s="12">
        <v>101.39353617682335</v>
      </c>
    </row>
    <row r="14" spans="1:11" ht="21" customHeight="1">
      <c r="A14" s="246" t="s">
        <v>184</v>
      </c>
      <c r="B14" s="10">
        <v>1220.954</v>
      </c>
      <c r="C14" s="11">
        <v>483</v>
      </c>
      <c r="D14" s="11">
        <v>11367</v>
      </c>
      <c r="E14" s="11">
        <v>701827</v>
      </c>
      <c r="F14" s="11">
        <v>2030161</v>
      </c>
      <c r="G14" s="11">
        <v>1020819</v>
      </c>
      <c r="H14" s="11">
        <v>1009342</v>
      </c>
      <c r="I14" s="12">
        <v>2.892680104926143</v>
      </c>
      <c r="J14" s="12">
        <v>1662.7661648186584</v>
      </c>
      <c r="K14" s="12">
        <v>101.13707742271698</v>
      </c>
    </row>
    <row r="15" spans="1:11" ht="21" customHeight="1">
      <c r="A15" s="246" t="s">
        <v>185</v>
      </c>
      <c r="B15" s="10">
        <v>1220.954</v>
      </c>
      <c r="C15" s="11">
        <v>483</v>
      </c>
      <c r="D15" s="11">
        <v>11375</v>
      </c>
      <c r="E15" s="11">
        <v>716582</v>
      </c>
      <c r="F15" s="11">
        <v>2044023</v>
      </c>
      <c r="G15" s="11">
        <v>1026657</v>
      </c>
      <c r="H15" s="11">
        <v>1017366</v>
      </c>
      <c r="I15" s="12">
        <v>2.852462104825407</v>
      </c>
      <c r="J15" s="12">
        <v>1674.1195819007105</v>
      </c>
      <c r="K15" s="12">
        <v>100.91324066265237</v>
      </c>
    </row>
    <row r="16" spans="1:12" ht="21" customHeight="1">
      <c r="A16" s="246" t="s">
        <v>281</v>
      </c>
      <c r="B16" s="10">
        <v>1220.954</v>
      </c>
      <c r="C16" s="11">
        <f aca="true" t="shared" si="0" ref="C16:H16">SUM(C17:C29)</f>
        <v>495</v>
      </c>
      <c r="D16" s="11">
        <f t="shared" si="0"/>
        <v>11488</v>
      </c>
      <c r="E16" s="11">
        <f>SUM(E17:E29)</f>
        <v>733004</v>
      </c>
      <c r="F16" s="11">
        <f t="shared" si="0"/>
        <v>2058328</v>
      </c>
      <c r="G16" s="11">
        <f t="shared" si="0"/>
        <v>1032625</v>
      </c>
      <c r="H16" s="11">
        <f t="shared" si="0"/>
        <v>1025703</v>
      </c>
      <c r="I16" s="12">
        <f aca="true" t="shared" si="1" ref="I16:I29">F16/E16</f>
        <v>2.808071988693104</v>
      </c>
      <c r="J16" s="12">
        <f aca="true" t="shared" si="2" ref="J16:J28">F16/B16</f>
        <v>1685.83583001489</v>
      </c>
      <c r="K16" s="12">
        <f aca="true" t="shared" si="3" ref="K16:K29">G16/H16*100</f>
        <v>100.67485422193363</v>
      </c>
      <c r="L16" s="272"/>
    </row>
    <row r="17" spans="1:11" ht="21" customHeight="1">
      <c r="A17" s="273" t="s">
        <v>186</v>
      </c>
      <c r="B17" s="10">
        <v>34.8046</v>
      </c>
      <c r="C17" s="11">
        <v>76</v>
      </c>
      <c r="D17" s="11">
        <v>1624</v>
      </c>
      <c r="E17" s="11">
        <v>156369</v>
      </c>
      <c r="F17" s="11">
        <v>417366</v>
      </c>
      <c r="G17" s="11">
        <v>203922</v>
      </c>
      <c r="H17" s="11">
        <v>213444</v>
      </c>
      <c r="I17" s="12">
        <f t="shared" si="1"/>
        <v>2.669109606123976</v>
      </c>
      <c r="J17" s="12">
        <f t="shared" si="2"/>
        <v>11991.690753521087</v>
      </c>
      <c r="K17" s="12">
        <f t="shared" si="3"/>
        <v>95.53887670770787</v>
      </c>
    </row>
    <row r="18" spans="1:11" ht="21" customHeight="1">
      <c r="A18" s="273" t="s">
        <v>187</v>
      </c>
      <c r="B18" s="10">
        <v>76.52</v>
      </c>
      <c r="C18" s="11">
        <v>85</v>
      </c>
      <c r="D18" s="11">
        <v>1898</v>
      </c>
      <c r="E18" s="11">
        <v>138536</v>
      </c>
      <c r="F18" s="11">
        <v>381449</v>
      </c>
      <c r="G18" s="11">
        <v>189330</v>
      </c>
      <c r="H18" s="11">
        <v>192119</v>
      </c>
      <c r="I18" s="12">
        <f t="shared" si="1"/>
        <v>2.7534287116706126</v>
      </c>
      <c r="J18" s="12">
        <f t="shared" si="2"/>
        <v>4984.958180867748</v>
      </c>
      <c r="K18" s="12">
        <f t="shared" si="3"/>
        <v>98.54829558763059</v>
      </c>
    </row>
    <row r="19" spans="1:11" ht="21" customHeight="1">
      <c r="A19" s="273" t="s">
        <v>188</v>
      </c>
      <c r="B19" s="10">
        <v>105.1206</v>
      </c>
      <c r="C19" s="11">
        <v>27</v>
      </c>
      <c r="D19" s="11">
        <v>705</v>
      </c>
      <c r="E19" s="11">
        <v>30801</v>
      </c>
      <c r="F19" s="11">
        <v>91887</v>
      </c>
      <c r="G19" s="11">
        <v>47305</v>
      </c>
      <c r="H19" s="11">
        <v>44582</v>
      </c>
      <c r="I19" s="12">
        <f t="shared" si="1"/>
        <v>2.9832472971656765</v>
      </c>
      <c r="J19" s="12">
        <f t="shared" si="2"/>
        <v>874.1103075895686</v>
      </c>
      <c r="K19" s="12">
        <f t="shared" si="3"/>
        <v>106.10784621596162</v>
      </c>
    </row>
    <row r="20" spans="1:11" ht="21" customHeight="1">
      <c r="A20" s="273" t="s">
        <v>189</v>
      </c>
      <c r="B20" s="10">
        <v>89.1229</v>
      </c>
      <c r="C20" s="11">
        <v>41</v>
      </c>
      <c r="D20" s="11">
        <v>961</v>
      </c>
      <c r="E20" s="11">
        <v>53679</v>
      </c>
      <c r="F20" s="11">
        <v>157200</v>
      </c>
      <c r="G20" s="11">
        <v>79758</v>
      </c>
      <c r="H20" s="11">
        <v>77442</v>
      </c>
      <c r="I20" s="12">
        <f t="shared" si="1"/>
        <v>2.9285195327781812</v>
      </c>
      <c r="J20" s="12">
        <f t="shared" si="2"/>
        <v>1763.8564274726248</v>
      </c>
      <c r="K20" s="12">
        <f t="shared" si="3"/>
        <v>102.99062524211668</v>
      </c>
    </row>
    <row r="21" spans="1:11" ht="21" customHeight="1">
      <c r="A21" s="273" t="s">
        <v>190</v>
      </c>
      <c r="B21" s="10">
        <v>75.5025</v>
      </c>
      <c r="C21" s="11">
        <v>37</v>
      </c>
      <c r="D21" s="11">
        <v>653</v>
      </c>
      <c r="E21" s="11">
        <v>54073</v>
      </c>
      <c r="F21" s="11">
        <v>151354</v>
      </c>
      <c r="G21" s="11">
        <v>75637</v>
      </c>
      <c r="H21" s="11">
        <v>75717</v>
      </c>
      <c r="I21" s="12">
        <f t="shared" si="1"/>
        <v>2.7990679266916945</v>
      </c>
      <c r="J21" s="12">
        <f t="shared" si="2"/>
        <v>2004.6223634978974</v>
      </c>
      <c r="K21" s="12">
        <f t="shared" si="3"/>
        <v>99.89434341033058</v>
      </c>
    </row>
    <row r="22" spans="1:11" ht="21" customHeight="1">
      <c r="A22" s="273" t="s">
        <v>191</v>
      </c>
      <c r="B22" s="10">
        <v>87.3925</v>
      </c>
      <c r="C22" s="11">
        <v>18</v>
      </c>
      <c r="D22" s="11">
        <v>416</v>
      </c>
      <c r="E22" s="11">
        <v>29822</v>
      </c>
      <c r="F22" s="11">
        <v>84531</v>
      </c>
      <c r="G22" s="11">
        <v>43474</v>
      </c>
      <c r="H22" s="11">
        <v>41057</v>
      </c>
      <c r="I22" s="12">
        <f t="shared" si="1"/>
        <v>2.8345181409697537</v>
      </c>
      <c r="J22" s="12">
        <f t="shared" si="2"/>
        <v>967.256915639214</v>
      </c>
      <c r="K22" s="12">
        <f t="shared" si="3"/>
        <v>105.88693767201696</v>
      </c>
    </row>
    <row r="23" spans="1:11" ht="21" customHeight="1">
      <c r="A23" s="273" t="s">
        <v>192</v>
      </c>
      <c r="B23" s="10">
        <v>72.0177</v>
      </c>
      <c r="C23" s="11">
        <v>30</v>
      </c>
      <c r="D23" s="11">
        <v>790</v>
      </c>
      <c r="E23" s="11">
        <v>54466</v>
      </c>
      <c r="F23" s="11">
        <v>141998</v>
      </c>
      <c r="G23" s="11">
        <v>71432</v>
      </c>
      <c r="H23" s="11">
        <v>70566</v>
      </c>
      <c r="I23" s="12">
        <f t="shared" si="1"/>
        <v>2.6070943340799766</v>
      </c>
      <c r="J23" s="12">
        <f t="shared" si="2"/>
        <v>1971.7097324685458</v>
      </c>
      <c r="K23" s="12">
        <f t="shared" si="3"/>
        <v>101.22721990760424</v>
      </c>
    </row>
    <row r="24" spans="1:11" ht="21" customHeight="1">
      <c r="A24" s="273" t="s">
        <v>193</v>
      </c>
      <c r="B24" s="10">
        <v>33.7111</v>
      </c>
      <c r="C24" s="11">
        <v>48</v>
      </c>
      <c r="D24" s="11">
        <v>1288</v>
      </c>
      <c r="E24" s="11">
        <v>63598</v>
      </c>
      <c r="F24" s="57">
        <v>181431</v>
      </c>
      <c r="G24" s="11">
        <v>91694</v>
      </c>
      <c r="H24" s="11">
        <v>89737</v>
      </c>
      <c r="I24" s="12">
        <f t="shared" si="1"/>
        <v>2.852778389257524</v>
      </c>
      <c r="J24" s="12">
        <f t="shared" si="2"/>
        <v>5381.936513492588</v>
      </c>
      <c r="K24" s="12">
        <f t="shared" si="3"/>
        <v>102.18081727715436</v>
      </c>
    </row>
    <row r="25" spans="1:11" ht="21" customHeight="1">
      <c r="A25" s="273" t="s">
        <v>194</v>
      </c>
      <c r="B25" s="10">
        <v>75.2341</v>
      </c>
      <c r="C25" s="11">
        <v>30</v>
      </c>
      <c r="D25" s="11">
        <v>891</v>
      </c>
      <c r="E25" s="11">
        <v>39242</v>
      </c>
      <c r="F25" s="11">
        <v>116211</v>
      </c>
      <c r="G25" s="11">
        <v>58712</v>
      </c>
      <c r="H25" s="11">
        <v>57499</v>
      </c>
      <c r="I25" s="12">
        <f t="shared" si="1"/>
        <v>2.961393405025228</v>
      </c>
      <c r="J25" s="12">
        <f t="shared" si="2"/>
        <v>1544.6586056057029</v>
      </c>
      <c r="K25" s="12">
        <f t="shared" si="3"/>
        <v>102.1096019061201</v>
      </c>
    </row>
    <row r="26" spans="1:11" ht="21" customHeight="1">
      <c r="A26" s="273" t="s">
        <v>195</v>
      </c>
      <c r="B26" s="10">
        <v>47.7532</v>
      </c>
      <c r="C26" s="11">
        <v>46</v>
      </c>
      <c r="D26" s="11">
        <v>1482</v>
      </c>
      <c r="E26" s="11">
        <v>72169</v>
      </c>
      <c r="F26" s="11">
        <v>212328</v>
      </c>
      <c r="G26" s="11">
        <v>106310</v>
      </c>
      <c r="H26" s="11">
        <v>106018</v>
      </c>
      <c r="I26" s="12">
        <f t="shared" si="1"/>
        <v>2.9420942509941943</v>
      </c>
      <c r="J26" s="12">
        <f t="shared" si="2"/>
        <v>4446.3617097911765</v>
      </c>
      <c r="K26" s="12">
        <f t="shared" si="3"/>
        <v>100.27542492784245</v>
      </c>
    </row>
    <row r="27" spans="1:11" ht="21" customHeight="1">
      <c r="A27" s="273" t="s">
        <v>196</v>
      </c>
      <c r="B27" s="10">
        <v>85.0166</v>
      </c>
      <c r="C27" s="11">
        <v>23</v>
      </c>
      <c r="D27" s="11">
        <v>261</v>
      </c>
      <c r="E27" s="11">
        <v>15532</v>
      </c>
      <c r="F27" s="11">
        <v>48058</v>
      </c>
      <c r="G27" s="11">
        <v>25751</v>
      </c>
      <c r="H27" s="11">
        <v>22307</v>
      </c>
      <c r="I27" s="12">
        <f t="shared" si="1"/>
        <v>3.094128251352047</v>
      </c>
      <c r="J27" s="12">
        <f t="shared" si="2"/>
        <v>565.2778398571573</v>
      </c>
      <c r="K27" s="12">
        <f t="shared" si="3"/>
        <v>115.43909983413279</v>
      </c>
    </row>
    <row r="28" spans="1:11" ht="21" customHeight="1">
      <c r="A28" s="273" t="s">
        <v>197</v>
      </c>
      <c r="B28" s="10">
        <v>87.9807</v>
      </c>
      <c r="C28" s="11">
        <v>24</v>
      </c>
      <c r="D28" s="11">
        <v>389</v>
      </c>
      <c r="E28" s="11">
        <v>20997</v>
      </c>
      <c r="F28" s="11">
        <v>63602</v>
      </c>
      <c r="G28" s="11">
        <v>33307</v>
      </c>
      <c r="H28" s="11">
        <v>30295</v>
      </c>
      <c r="I28" s="12">
        <f t="shared" si="1"/>
        <v>3.0290993951516882</v>
      </c>
      <c r="J28" s="12">
        <f t="shared" si="2"/>
        <v>722.9085469881463</v>
      </c>
      <c r="K28" s="12">
        <f t="shared" si="3"/>
        <v>109.94223469219344</v>
      </c>
    </row>
    <row r="29" spans="1:11" ht="21" customHeight="1" thickBot="1">
      <c r="A29" s="151" t="s">
        <v>198</v>
      </c>
      <c r="B29" s="13">
        <v>350.7775</v>
      </c>
      <c r="C29" s="14">
        <v>10</v>
      </c>
      <c r="D29" s="14">
        <v>130</v>
      </c>
      <c r="E29" s="14">
        <v>3720</v>
      </c>
      <c r="F29" s="14">
        <v>10913</v>
      </c>
      <c r="G29" s="14">
        <v>5993</v>
      </c>
      <c r="H29" s="14">
        <v>4920</v>
      </c>
      <c r="I29" s="274">
        <f t="shared" si="1"/>
        <v>2.9336021505376344</v>
      </c>
      <c r="J29" s="274">
        <f>F29/B29</f>
        <v>31.110889381445507</v>
      </c>
      <c r="K29" s="274">
        <f t="shared" si="3"/>
        <v>121.80894308943088</v>
      </c>
    </row>
    <row r="30" spans="1:11" ht="15" customHeight="1">
      <c r="A30" s="275" t="s">
        <v>268</v>
      </c>
      <c r="B30" s="248"/>
      <c r="C30" s="247"/>
      <c r="D30" s="247"/>
      <c r="E30" s="247"/>
      <c r="F30" s="247"/>
      <c r="G30" s="247" t="s">
        <v>232</v>
      </c>
      <c r="H30" s="247"/>
      <c r="I30" s="276"/>
      <c r="J30" s="276"/>
      <c r="K30" s="276"/>
    </row>
    <row r="31" spans="1:11" ht="15" customHeight="1">
      <c r="A31" s="690" t="s">
        <v>269</v>
      </c>
      <c r="B31" s="690"/>
      <c r="C31" s="690"/>
      <c r="D31" s="690"/>
      <c r="E31" s="690"/>
      <c r="F31" s="690"/>
      <c r="G31" s="691" t="s">
        <v>260</v>
      </c>
      <c r="H31" s="690"/>
      <c r="I31" s="690"/>
      <c r="J31" s="690"/>
      <c r="K31" s="690"/>
    </row>
    <row r="32" ht="21.75" customHeight="1">
      <c r="I32" s="278"/>
    </row>
  </sheetData>
  <sheetProtection selectLockedCells="1" selectUnlockedCells="1"/>
  <mergeCells count="10">
    <mergeCell ref="A31:F31"/>
    <mergeCell ref="G31:K31"/>
    <mergeCell ref="A2:F2"/>
    <mergeCell ref="G2:K2"/>
    <mergeCell ref="A4:A5"/>
    <mergeCell ref="E4:F4"/>
    <mergeCell ref="G4:H4"/>
    <mergeCell ref="C5:C6"/>
    <mergeCell ref="D5:D6"/>
    <mergeCell ref="G5:H5"/>
  </mergeCells>
  <printOptions horizontalCentered="1"/>
  <pageMargins left="1.1811023622047245" right="1.1811023622047245" top="1.5748031496062993" bottom="1.5748031496062993" header="0.5118110236220472" footer="0.9055118110236221"/>
  <pageSetup firstPageNumber="24" useFirstPageNumber="1" horizontalDpi="300" verticalDpi="300" orientation="portrait" paperSize="9" r:id="rId1"/>
  <headerFooter alignWithMargins="0">
    <oddFooter>&amp;C&amp;"華康中圓體,標準"&amp;11‧&amp;"Times New Roman,標準"&amp;P&amp;"華康中圓體,標準"‧</oddFooter>
  </headerFooter>
</worksheet>
</file>

<file path=xl/worksheets/sheet10.xml><?xml version="1.0" encoding="utf-8"?>
<worksheet xmlns="http://schemas.openxmlformats.org/spreadsheetml/2006/main" xmlns:r="http://schemas.openxmlformats.org/officeDocument/2006/relationships">
  <dimension ref="A1:AC54"/>
  <sheetViews>
    <sheetView showGridLines="0" zoomScale="120" zoomScaleNormal="120" zoomScalePageLayoutView="0" workbookViewId="0" topLeftCell="A1">
      <selection activeCell="A1" sqref="A1"/>
    </sheetView>
  </sheetViews>
  <sheetFormatPr defaultColWidth="10.625" defaultRowHeight="21.75" customHeight="1"/>
  <cols>
    <col min="1" max="1" width="9.625" style="251" customWidth="1"/>
    <col min="2" max="2" width="6.125" style="251" customWidth="1"/>
    <col min="3" max="4" width="6.375" style="57" customWidth="1"/>
    <col min="5" max="5" width="5.125" style="57" customWidth="1"/>
    <col min="6" max="6" width="5.625" style="57" customWidth="1"/>
    <col min="7" max="7" width="5.125" style="57" customWidth="1"/>
    <col min="8" max="8" width="5.625" style="57" customWidth="1"/>
    <col min="9" max="9" width="5.125" style="57" customWidth="1"/>
    <col min="10" max="10" width="5.625" style="57" customWidth="1"/>
    <col min="11" max="11" width="5.125" style="57" customWidth="1"/>
    <col min="12" max="12" width="5.625" style="57" customWidth="1"/>
    <col min="13" max="13" width="5.125" style="57" customWidth="1"/>
    <col min="14" max="14" width="5.625" style="57" customWidth="1"/>
    <col min="15" max="15" width="7.125" style="251" customWidth="1"/>
    <col min="16" max="25" width="5.375" style="57" customWidth="1"/>
    <col min="26" max="26" width="4.625" style="259" customWidth="1"/>
    <col min="27" max="27" width="5.125" style="259" customWidth="1"/>
    <col min="28" max="16384" width="10.625" style="259" customWidth="1"/>
  </cols>
  <sheetData>
    <row r="1" spans="1:27" s="251" customFormat="1" ht="18" customHeight="1">
      <c r="A1" s="281" t="s">
        <v>261</v>
      </c>
      <c r="B1" s="281"/>
      <c r="C1" s="252"/>
      <c r="D1" s="252"/>
      <c r="E1" s="252"/>
      <c r="F1" s="252"/>
      <c r="G1" s="252"/>
      <c r="H1" s="252"/>
      <c r="I1" s="252"/>
      <c r="J1" s="252"/>
      <c r="K1" s="252"/>
      <c r="L1" s="252"/>
      <c r="M1" s="252"/>
      <c r="N1" s="252"/>
      <c r="O1" s="281"/>
      <c r="P1" s="252"/>
      <c r="Q1" s="252"/>
      <c r="R1" s="252"/>
      <c r="S1" s="252"/>
      <c r="T1" s="252"/>
      <c r="U1" s="252"/>
      <c r="V1" s="252"/>
      <c r="W1" s="252"/>
      <c r="X1" s="252"/>
      <c r="Y1" s="252"/>
      <c r="Z1" s="252"/>
      <c r="AA1" s="1" t="s">
        <v>0</v>
      </c>
    </row>
    <row r="2" spans="1:27" s="460" customFormat="1" ht="30" customHeight="1">
      <c r="A2" s="786" t="s">
        <v>521</v>
      </c>
      <c r="B2" s="786"/>
      <c r="C2" s="786"/>
      <c r="D2" s="786"/>
      <c r="E2" s="786"/>
      <c r="F2" s="786"/>
      <c r="G2" s="786"/>
      <c r="H2" s="786"/>
      <c r="I2" s="786"/>
      <c r="J2" s="786"/>
      <c r="K2" s="786"/>
      <c r="L2" s="786"/>
      <c r="M2" s="786"/>
      <c r="N2" s="729" t="s">
        <v>176</v>
      </c>
      <c r="O2" s="729"/>
      <c r="P2" s="729"/>
      <c r="Q2" s="729"/>
      <c r="R2" s="729"/>
      <c r="S2" s="729"/>
      <c r="T2" s="729"/>
      <c r="U2" s="729"/>
      <c r="V2" s="729"/>
      <c r="W2" s="729"/>
      <c r="X2" s="729"/>
      <c r="Y2" s="729"/>
      <c r="Z2" s="729"/>
      <c r="AA2" s="729"/>
    </row>
    <row r="3" spans="1:27" ht="12" customHeight="1" thickBot="1">
      <c r="A3" s="254"/>
      <c r="B3" s="254"/>
      <c r="C3" s="257"/>
      <c r="D3" s="257"/>
      <c r="E3" s="257"/>
      <c r="F3" s="257"/>
      <c r="G3" s="257"/>
      <c r="H3" s="257"/>
      <c r="I3" s="257"/>
      <c r="J3" s="257"/>
      <c r="K3" s="257"/>
      <c r="M3" s="430" t="s">
        <v>500</v>
      </c>
      <c r="O3" s="254"/>
      <c r="P3" s="257"/>
      <c r="Q3" s="257"/>
      <c r="R3" s="257"/>
      <c r="S3" s="257"/>
      <c r="T3" s="257"/>
      <c r="U3" s="257"/>
      <c r="V3" s="257"/>
      <c r="W3" s="257"/>
      <c r="X3" s="257"/>
      <c r="Y3" s="257"/>
      <c r="Z3" s="257"/>
      <c r="AA3" s="100" t="s">
        <v>12</v>
      </c>
    </row>
    <row r="4" spans="1:27" s="438" customFormat="1" ht="12.75" customHeight="1" thickBot="1">
      <c r="A4" s="431"/>
      <c r="B4" s="432"/>
      <c r="C4" s="433"/>
      <c r="D4" s="787" t="s">
        <v>466</v>
      </c>
      <c r="E4" s="766"/>
      <c r="F4" s="766"/>
      <c r="G4" s="766"/>
      <c r="H4" s="766"/>
      <c r="I4" s="766"/>
      <c r="J4" s="766"/>
      <c r="K4" s="766"/>
      <c r="L4" s="766"/>
      <c r="M4" s="766"/>
      <c r="N4" s="245"/>
      <c r="O4" s="434"/>
      <c r="P4" s="435"/>
      <c r="Q4" s="436"/>
      <c r="R4" s="436"/>
      <c r="S4" s="436"/>
      <c r="T4" s="788" t="s">
        <v>110</v>
      </c>
      <c r="U4" s="788"/>
      <c r="V4" s="436"/>
      <c r="W4" s="436"/>
      <c r="X4" s="436"/>
      <c r="Y4" s="436"/>
      <c r="Z4" s="437"/>
      <c r="AA4" s="789" t="s">
        <v>481</v>
      </c>
    </row>
    <row r="5" spans="1:27" s="438" customFormat="1" ht="12.75" customHeight="1" thickBot="1">
      <c r="A5" s="777" t="s">
        <v>501</v>
      </c>
      <c r="B5" s="790" t="s">
        <v>440</v>
      </c>
      <c r="C5" s="791" t="s">
        <v>441</v>
      </c>
      <c r="D5" s="792" t="s">
        <v>442</v>
      </c>
      <c r="E5" s="781" t="s">
        <v>502</v>
      </c>
      <c r="F5" s="781"/>
      <c r="G5" s="781" t="s">
        <v>503</v>
      </c>
      <c r="H5" s="781"/>
      <c r="I5" s="781" t="s">
        <v>444</v>
      </c>
      <c r="J5" s="781"/>
      <c r="K5" s="784" t="s">
        <v>504</v>
      </c>
      <c r="L5" s="784"/>
      <c r="M5" s="784"/>
      <c r="N5" s="785" t="s">
        <v>102</v>
      </c>
      <c r="O5" s="785"/>
      <c r="P5" s="781" t="s">
        <v>446</v>
      </c>
      <c r="Q5" s="781"/>
      <c r="R5" s="781" t="s">
        <v>505</v>
      </c>
      <c r="S5" s="781"/>
      <c r="T5" s="781" t="s">
        <v>506</v>
      </c>
      <c r="U5" s="781"/>
      <c r="V5" s="781" t="s">
        <v>486</v>
      </c>
      <c r="W5" s="781"/>
      <c r="X5" s="781" t="s">
        <v>450</v>
      </c>
      <c r="Y5" s="781"/>
      <c r="Z5" s="782" t="s">
        <v>451</v>
      </c>
      <c r="AA5" s="789"/>
    </row>
    <row r="6" spans="1:27" s="438" customFormat="1" ht="20.25" customHeight="1">
      <c r="A6" s="777"/>
      <c r="B6" s="790"/>
      <c r="C6" s="791"/>
      <c r="D6" s="791"/>
      <c r="E6" s="781"/>
      <c r="F6" s="781"/>
      <c r="G6" s="781"/>
      <c r="H6" s="781"/>
      <c r="I6" s="781"/>
      <c r="J6" s="781"/>
      <c r="K6" s="781" t="s">
        <v>453</v>
      </c>
      <c r="L6" s="781"/>
      <c r="M6" s="783" t="s">
        <v>487</v>
      </c>
      <c r="N6" s="783"/>
      <c r="O6" s="101" t="s">
        <v>114</v>
      </c>
      <c r="P6" s="781"/>
      <c r="Q6" s="781"/>
      <c r="R6" s="781"/>
      <c r="S6" s="781"/>
      <c r="T6" s="781"/>
      <c r="U6" s="781"/>
      <c r="V6" s="781"/>
      <c r="W6" s="781"/>
      <c r="X6" s="781"/>
      <c r="Y6" s="781"/>
      <c r="Z6" s="782"/>
      <c r="AA6" s="789"/>
    </row>
    <row r="7" spans="1:27" s="438" customFormat="1" ht="20.25" customHeight="1">
      <c r="A7" s="777" t="s">
        <v>119</v>
      </c>
      <c r="B7" s="778" t="s">
        <v>66</v>
      </c>
      <c r="C7" s="779" t="s">
        <v>67</v>
      </c>
      <c r="D7" s="780" t="s">
        <v>16</v>
      </c>
      <c r="E7" s="440" t="s">
        <v>455</v>
      </c>
      <c r="F7" s="440" t="s">
        <v>456</v>
      </c>
      <c r="G7" s="440" t="s">
        <v>455</v>
      </c>
      <c r="H7" s="440" t="s">
        <v>456</v>
      </c>
      <c r="I7" s="440" t="s">
        <v>455</v>
      </c>
      <c r="J7" s="440" t="s">
        <v>456</v>
      </c>
      <c r="K7" s="440" t="s">
        <v>455</v>
      </c>
      <c r="L7" s="440" t="s">
        <v>456</v>
      </c>
      <c r="M7" s="362" t="s">
        <v>117</v>
      </c>
      <c r="N7" s="98" t="s">
        <v>118</v>
      </c>
      <c r="O7" s="441" t="s">
        <v>458</v>
      </c>
      <c r="P7" s="440" t="s">
        <v>455</v>
      </c>
      <c r="Q7" s="440" t="s">
        <v>456</v>
      </c>
      <c r="R7" s="440" t="s">
        <v>455</v>
      </c>
      <c r="S7" s="440" t="s">
        <v>456</v>
      </c>
      <c r="T7" s="440" t="s">
        <v>455</v>
      </c>
      <c r="U7" s="440" t="s">
        <v>456</v>
      </c>
      <c r="V7" s="440" t="s">
        <v>455</v>
      </c>
      <c r="W7" s="440" t="s">
        <v>456</v>
      </c>
      <c r="X7" s="440" t="s">
        <v>455</v>
      </c>
      <c r="Y7" s="440" t="s">
        <v>456</v>
      </c>
      <c r="Z7" s="782"/>
      <c r="AA7" s="789"/>
    </row>
    <row r="8" spans="1:27" s="438" customFormat="1" ht="12.75" customHeight="1">
      <c r="A8" s="777"/>
      <c r="B8" s="778"/>
      <c r="C8" s="779"/>
      <c r="D8" s="780"/>
      <c r="E8" s="776" t="s">
        <v>107</v>
      </c>
      <c r="F8" s="776" t="s">
        <v>105</v>
      </c>
      <c r="G8" s="776" t="s">
        <v>107</v>
      </c>
      <c r="H8" s="776" t="s">
        <v>105</v>
      </c>
      <c r="I8" s="776" t="s">
        <v>231</v>
      </c>
      <c r="J8" s="776" t="s">
        <v>105</v>
      </c>
      <c r="K8" s="776" t="s">
        <v>231</v>
      </c>
      <c r="L8" s="776" t="s">
        <v>105</v>
      </c>
      <c r="M8" s="439" t="s">
        <v>455</v>
      </c>
      <c r="N8" s="442" t="s">
        <v>456</v>
      </c>
      <c r="O8" s="442" t="s">
        <v>456</v>
      </c>
      <c r="P8" s="776" t="s">
        <v>231</v>
      </c>
      <c r="Q8" s="776" t="s">
        <v>105</v>
      </c>
      <c r="R8" s="776" t="s">
        <v>231</v>
      </c>
      <c r="S8" s="776" t="s">
        <v>105</v>
      </c>
      <c r="T8" s="776" t="s">
        <v>231</v>
      </c>
      <c r="U8" s="776" t="s">
        <v>105</v>
      </c>
      <c r="V8" s="776" t="s">
        <v>231</v>
      </c>
      <c r="W8" s="776" t="s">
        <v>105</v>
      </c>
      <c r="X8" s="776" t="s">
        <v>231</v>
      </c>
      <c r="Y8" s="776" t="s">
        <v>105</v>
      </c>
      <c r="Z8" s="776" t="s">
        <v>120</v>
      </c>
      <c r="AA8" s="775" t="s">
        <v>110</v>
      </c>
    </row>
    <row r="9" spans="1:27" s="438" customFormat="1" ht="21.75" customHeight="1" thickBot="1">
      <c r="A9" s="443"/>
      <c r="B9" s="778"/>
      <c r="C9" s="779"/>
      <c r="D9" s="780"/>
      <c r="E9" s="776"/>
      <c r="F9" s="776"/>
      <c r="G9" s="776"/>
      <c r="H9" s="776"/>
      <c r="I9" s="776"/>
      <c r="J9" s="776"/>
      <c r="K9" s="776"/>
      <c r="L9" s="776"/>
      <c r="M9" s="102" t="s">
        <v>237</v>
      </c>
      <c r="N9" s="103" t="s">
        <v>236</v>
      </c>
      <c r="O9" s="103" t="s">
        <v>238</v>
      </c>
      <c r="P9" s="776"/>
      <c r="Q9" s="776"/>
      <c r="R9" s="776"/>
      <c r="S9" s="776"/>
      <c r="T9" s="776"/>
      <c r="U9" s="776"/>
      <c r="V9" s="776"/>
      <c r="W9" s="776"/>
      <c r="X9" s="776"/>
      <c r="Y9" s="776"/>
      <c r="Z9" s="776"/>
      <c r="AA9" s="775"/>
    </row>
    <row r="10" spans="1:27" ht="1.5" customHeight="1">
      <c r="A10" s="444"/>
      <c r="B10" s="445"/>
      <c r="C10" s="446"/>
      <c r="D10" s="447"/>
      <c r="E10" s="447"/>
      <c r="F10" s="447"/>
      <c r="G10" s="447"/>
      <c r="H10" s="447"/>
      <c r="I10" s="447"/>
      <c r="J10" s="447"/>
      <c r="K10" s="447"/>
      <c r="L10" s="447"/>
      <c r="M10" s="447"/>
      <c r="N10" s="447"/>
      <c r="O10" s="447"/>
      <c r="P10" s="447"/>
      <c r="Q10" s="447"/>
      <c r="R10" s="447"/>
      <c r="S10" s="447"/>
      <c r="T10" s="447"/>
      <c r="U10" s="447"/>
      <c r="V10" s="447"/>
      <c r="W10" s="447"/>
      <c r="X10" s="447"/>
      <c r="Y10" s="447"/>
      <c r="Z10" s="447"/>
      <c r="AA10" s="448"/>
    </row>
    <row r="11" spans="1:27" s="438" customFormat="1" ht="11.25" customHeight="1">
      <c r="A11" s="774" t="s">
        <v>488</v>
      </c>
      <c r="B11" s="449" t="s">
        <v>460</v>
      </c>
      <c r="C11" s="142">
        <f>SUM(D11,AA11)</f>
        <v>1732072</v>
      </c>
      <c r="D11" s="142">
        <f>SUM(E11:Z11)</f>
        <v>1711033</v>
      </c>
      <c r="E11" s="142">
        <f>SUM(E14,E17,E20,E23,E26,E29,E32,E35,E38,E41,E44,E47,E50)</f>
        <v>5069</v>
      </c>
      <c r="F11" s="142">
        <f aca="true" t="shared" si="0" ref="F11:AA13">SUM(F14,F17,F20,F23,F26,F29,F32,F35,F38,F41,F44,F47,F50)</f>
        <v>2903</v>
      </c>
      <c r="G11" s="142">
        <f t="shared" si="0"/>
        <v>65098</v>
      </c>
      <c r="H11" s="142">
        <f t="shared" si="0"/>
        <v>21590</v>
      </c>
      <c r="I11" s="142">
        <f t="shared" si="0"/>
        <v>298371</v>
      </c>
      <c r="J11" s="142">
        <f t="shared" si="0"/>
        <v>127161</v>
      </c>
      <c r="K11" s="142">
        <f t="shared" si="0"/>
        <v>104873</v>
      </c>
      <c r="L11" s="142">
        <f t="shared" si="0"/>
        <v>14774</v>
      </c>
      <c r="M11" s="142">
        <f t="shared" si="0"/>
        <v>74901</v>
      </c>
      <c r="N11" s="142">
        <f t="shared" si="0"/>
        <v>4774</v>
      </c>
      <c r="O11" s="142">
        <f t="shared" si="0"/>
        <v>7528</v>
      </c>
      <c r="P11" s="142">
        <f t="shared" si="0"/>
        <v>114291</v>
      </c>
      <c r="Q11" s="142">
        <f t="shared" si="0"/>
        <v>57778</v>
      </c>
      <c r="R11" s="142">
        <f t="shared" si="0"/>
        <v>325425</v>
      </c>
      <c r="S11" s="142">
        <f t="shared" si="0"/>
        <v>84836</v>
      </c>
      <c r="T11" s="142">
        <f t="shared" si="0"/>
        <v>185122</v>
      </c>
      <c r="U11" s="142">
        <f t="shared" si="0"/>
        <v>28582</v>
      </c>
      <c r="V11" s="142">
        <f t="shared" si="0"/>
        <v>1826</v>
      </c>
      <c r="W11" s="142">
        <f t="shared" si="0"/>
        <v>386</v>
      </c>
      <c r="X11" s="142">
        <f t="shared" si="0"/>
        <v>162919</v>
      </c>
      <c r="Y11" s="142">
        <f t="shared" si="0"/>
        <v>17989</v>
      </c>
      <c r="Z11" s="142">
        <f t="shared" si="0"/>
        <v>4837</v>
      </c>
      <c r="AA11" s="142">
        <f t="shared" si="0"/>
        <v>21039</v>
      </c>
    </row>
    <row r="12" spans="1:27" s="438" customFormat="1" ht="11.25" customHeight="1">
      <c r="A12" s="774"/>
      <c r="B12" s="449" t="s">
        <v>461</v>
      </c>
      <c r="C12" s="142">
        <f aca="true" t="shared" si="1" ref="C12:C52">SUM(D12,AA12)</f>
        <v>862113</v>
      </c>
      <c r="D12" s="142">
        <f>SUM(E12:Z12)</f>
        <v>859604</v>
      </c>
      <c r="E12" s="142">
        <f aca="true" t="shared" si="2" ref="E12:S13">SUM(E15,E18,E21,E24,E27,E30,E33,E36,E39,E42,E45,E48,E51)</f>
        <v>4001</v>
      </c>
      <c r="F12" s="142">
        <f t="shared" si="2"/>
        <v>2136</v>
      </c>
      <c r="G12" s="142">
        <f t="shared" si="2"/>
        <v>42117</v>
      </c>
      <c r="H12" s="142">
        <f>SUM(H15,H18,H21,H24,H27,H30,H33,H36,H39,H42,H45,H48,H51)</f>
        <v>12650</v>
      </c>
      <c r="I12" s="142">
        <f t="shared" si="2"/>
        <v>147567</v>
      </c>
      <c r="J12" s="142">
        <f t="shared" si="2"/>
        <v>68303</v>
      </c>
      <c r="K12" s="142">
        <f t="shared" si="2"/>
        <v>51703</v>
      </c>
      <c r="L12" s="142">
        <f t="shared" si="2"/>
        <v>8383</v>
      </c>
      <c r="M12" s="142">
        <f t="shared" si="2"/>
        <v>42738</v>
      </c>
      <c r="N12" s="142">
        <f t="shared" si="2"/>
        <v>3025</v>
      </c>
      <c r="O12" s="142">
        <f t="shared" si="2"/>
        <v>1736</v>
      </c>
      <c r="P12" s="148">
        <f t="shared" si="2"/>
        <v>57826</v>
      </c>
      <c r="Q12" s="142">
        <f t="shared" si="2"/>
        <v>30761</v>
      </c>
      <c r="R12" s="142">
        <f t="shared" si="2"/>
        <v>163132</v>
      </c>
      <c r="S12" s="142">
        <f t="shared" si="2"/>
        <v>49591</v>
      </c>
      <c r="T12" s="142">
        <f t="shared" si="0"/>
        <v>90451</v>
      </c>
      <c r="U12" s="142">
        <f t="shared" si="0"/>
        <v>14891</v>
      </c>
      <c r="V12" s="142">
        <f t="shared" si="0"/>
        <v>1151</v>
      </c>
      <c r="W12" s="142">
        <f t="shared" si="0"/>
        <v>264</v>
      </c>
      <c r="X12" s="142">
        <f t="shared" si="0"/>
        <v>59445</v>
      </c>
      <c r="Y12" s="142">
        <f t="shared" si="0"/>
        <v>6113</v>
      </c>
      <c r="Z12" s="142">
        <f t="shared" si="0"/>
        <v>1620</v>
      </c>
      <c r="AA12" s="142">
        <f t="shared" si="0"/>
        <v>2509</v>
      </c>
    </row>
    <row r="13" spans="1:27" s="438" customFormat="1" ht="11.25" customHeight="1">
      <c r="A13" s="774"/>
      <c r="B13" s="449" t="s">
        <v>462</v>
      </c>
      <c r="C13" s="142">
        <f t="shared" si="1"/>
        <v>869959</v>
      </c>
      <c r="D13" s="142">
        <f>SUM(E13:Z13)</f>
        <v>851429</v>
      </c>
      <c r="E13" s="142">
        <f t="shared" si="2"/>
        <v>1068</v>
      </c>
      <c r="F13" s="142">
        <f t="shared" si="2"/>
        <v>767</v>
      </c>
      <c r="G13" s="142">
        <f t="shared" si="2"/>
        <v>22981</v>
      </c>
      <c r="H13" s="142">
        <f t="shared" si="2"/>
        <v>8940</v>
      </c>
      <c r="I13" s="142">
        <f t="shared" si="2"/>
        <v>150804</v>
      </c>
      <c r="J13" s="142">
        <f t="shared" si="2"/>
        <v>58858</v>
      </c>
      <c r="K13" s="142">
        <f t="shared" si="2"/>
        <v>53170</v>
      </c>
      <c r="L13" s="142">
        <f t="shared" si="2"/>
        <v>6391</v>
      </c>
      <c r="M13" s="142">
        <f t="shared" si="2"/>
        <v>32163</v>
      </c>
      <c r="N13" s="142">
        <f t="shared" si="2"/>
        <v>1749</v>
      </c>
      <c r="O13" s="142">
        <f t="shared" si="2"/>
        <v>5792</v>
      </c>
      <c r="P13" s="142">
        <f t="shared" si="2"/>
        <v>56465</v>
      </c>
      <c r="Q13" s="142">
        <f t="shared" si="2"/>
        <v>27017</v>
      </c>
      <c r="R13" s="142">
        <f t="shared" si="2"/>
        <v>162293</v>
      </c>
      <c r="S13" s="142">
        <f t="shared" si="2"/>
        <v>35245</v>
      </c>
      <c r="T13" s="142">
        <f t="shared" si="0"/>
        <v>94671</v>
      </c>
      <c r="U13" s="142">
        <f t="shared" si="0"/>
        <v>13691</v>
      </c>
      <c r="V13" s="142">
        <f t="shared" si="0"/>
        <v>675</v>
      </c>
      <c r="W13" s="142">
        <f t="shared" si="0"/>
        <v>122</v>
      </c>
      <c r="X13" s="142">
        <f t="shared" si="0"/>
        <v>103474</v>
      </c>
      <c r="Y13" s="142">
        <f t="shared" si="0"/>
        <v>11876</v>
      </c>
      <c r="Z13" s="142">
        <f t="shared" si="0"/>
        <v>3217</v>
      </c>
      <c r="AA13" s="142">
        <f t="shared" si="0"/>
        <v>18530</v>
      </c>
    </row>
    <row r="14" spans="1:27" s="438" customFormat="1" ht="11.25" customHeight="1">
      <c r="A14" s="774" t="s">
        <v>507</v>
      </c>
      <c r="B14" s="449" t="s">
        <v>460</v>
      </c>
      <c r="C14" s="142">
        <f t="shared" si="1"/>
        <v>347809</v>
      </c>
      <c r="D14" s="142">
        <f>SUM(E14:Z14)</f>
        <v>344952</v>
      </c>
      <c r="E14" s="142">
        <f>SUM(E15:E16)</f>
        <v>1058</v>
      </c>
      <c r="F14" s="142">
        <f aca="true" t="shared" si="3" ref="F14:AA14">SUM(F15:F16)</f>
        <v>662</v>
      </c>
      <c r="G14" s="142">
        <f t="shared" si="3"/>
        <v>17286</v>
      </c>
      <c r="H14" s="142">
        <f t="shared" si="3"/>
        <v>5173</v>
      </c>
      <c r="I14" s="142">
        <f t="shared" si="3"/>
        <v>68824</v>
      </c>
      <c r="J14" s="142">
        <f t="shared" si="3"/>
        <v>26498</v>
      </c>
      <c r="K14" s="142">
        <f t="shared" si="3"/>
        <v>23439</v>
      </c>
      <c r="L14" s="142">
        <f t="shared" si="3"/>
        <v>2890</v>
      </c>
      <c r="M14" s="142">
        <f t="shared" si="3"/>
        <v>18680</v>
      </c>
      <c r="N14" s="142">
        <f t="shared" si="3"/>
        <v>981</v>
      </c>
      <c r="O14" s="142">
        <f t="shared" si="3"/>
        <v>1527</v>
      </c>
      <c r="P14" s="142">
        <f t="shared" si="3"/>
        <v>22282</v>
      </c>
      <c r="Q14" s="142">
        <f t="shared" si="3"/>
        <v>12772</v>
      </c>
      <c r="R14" s="142">
        <f t="shared" si="3"/>
        <v>59748</v>
      </c>
      <c r="S14" s="142">
        <f t="shared" si="3"/>
        <v>15569</v>
      </c>
      <c r="T14" s="142">
        <f t="shared" si="3"/>
        <v>31014</v>
      </c>
      <c r="U14" s="142">
        <f t="shared" si="3"/>
        <v>5216</v>
      </c>
      <c r="V14" s="142">
        <f t="shared" si="3"/>
        <v>280</v>
      </c>
      <c r="W14" s="142">
        <f t="shared" si="3"/>
        <v>71</v>
      </c>
      <c r="X14" s="142">
        <f t="shared" si="3"/>
        <v>27093</v>
      </c>
      <c r="Y14" s="142">
        <f t="shared" si="3"/>
        <v>3096</v>
      </c>
      <c r="Z14" s="142">
        <f t="shared" si="3"/>
        <v>793</v>
      </c>
      <c r="AA14" s="142">
        <f t="shared" si="3"/>
        <v>2857</v>
      </c>
    </row>
    <row r="15" spans="1:27" s="438" customFormat="1" ht="11.25" customHeight="1">
      <c r="A15" s="774"/>
      <c r="B15" s="449" t="s">
        <v>461</v>
      </c>
      <c r="C15" s="142">
        <f t="shared" si="1"/>
        <v>167726</v>
      </c>
      <c r="D15" s="142">
        <f>SUM(E15:Z15)</f>
        <v>167369</v>
      </c>
      <c r="E15" s="142">
        <v>825</v>
      </c>
      <c r="F15" s="142">
        <v>472</v>
      </c>
      <c r="G15" s="142">
        <v>11092</v>
      </c>
      <c r="H15" s="142">
        <v>3005</v>
      </c>
      <c r="I15" s="142">
        <v>33608</v>
      </c>
      <c r="J15" s="142">
        <v>14166</v>
      </c>
      <c r="K15" s="142">
        <v>10823</v>
      </c>
      <c r="L15" s="142">
        <v>1548</v>
      </c>
      <c r="M15" s="142">
        <v>10044</v>
      </c>
      <c r="N15" s="142">
        <v>599</v>
      </c>
      <c r="O15" s="142">
        <v>437</v>
      </c>
      <c r="P15" s="142">
        <v>10556</v>
      </c>
      <c r="Q15" s="142">
        <v>6506</v>
      </c>
      <c r="R15" s="142">
        <v>27132</v>
      </c>
      <c r="S15" s="142">
        <v>8941</v>
      </c>
      <c r="T15" s="142">
        <v>14546</v>
      </c>
      <c r="U15" s="142">
        <v>2647</v>
      </c>
      <c r="V15" s="142">
        <v>153</v>
      </c>
      <c r="W15" s="142">
        <v>34</v>
      </c>
      <c r="X15" s="142">
        <v>8897</v>
      </c>
      <c r="Y15" s="142">
        <v>1093</v>
      </c>
      <c r="Z15" s="142">
        <v>245</v>
      </c>
      <c r="AA15" s="142">
        <v>357</v>
      </c>
    </row>
    <row r="16" spans="1:27" s="438" customFormat="1" ht="11.25" customHeight="1">
      <c r="A16" s="774"/>
      <c r="B16" s="449" t="s">
        <v>462</v>
      </c>
      <c r="C16" s="142">
        <f t="shared" si="1"/>
        <v>180083</v>
      </c>
      <c r="D16" s="142">
        <f aca="true" t="shared" si="4" ref="D16:D51">SUM(E16:Z16)</f>
        <v>177583</v>
      </c>
      <c r="E16" s="142">
        <v>233</v>
      </c>
      <c r="F16" s="142">
        <v>190</v>
      </c>
      <c r="G16" s="142">
        <v>6194</v>
      </c>
      <c r="H16" s="142">
        <v>2168</v>
      </c>
      <c r="I16" s="142">
        <v>35216</v>
      </c>
      <c r="J16" s="142">
        <v>12332</v>
      </c>
      <c r="K16" s="142">
        <v>12616</v>
      </c>
      <c r="L16" s="142">
        <v>1342</v>
      </c>
      <c r="M16" s="142">
        <v>8636</v>
      </c>
      <c r="N16" s="142">
        <v>382</v>
      </c>
      <c r="O16" s="142">
        <v>1090</v>
      </c>
      <c r="P16" s="142">
        <v>11726</v>
      </c>
      <c r="Q16" s="142">
        <v>6266</v>
      </c>
      <c r="R16" s="142">
        <v>32616</v>
      </c>
      <c r="S16" s="142">
        <v>6628</v>
      </c>
      <c r="T16" s="142">
        <v>16468</v>
      </c>
      <c r="U16" s="142">
        <v>2569</v>
      </c>
      <c r="V16" s="142">
        <v>127</v>
      </c>
      <c r="W16" s="142">
        <v>37</v>
      </c>
      <c r="X16" s="142">
        <v>18196</v>
      </c>
      <c r="Y16" s="142">
        <v>2003</v>
      </c>
      <c r="Z16" s="142">
        <v>548</v>
      </c>
      <c r="AA16" s="142">
        <v>2500</v>
      </c>
    </row>
    <row r="17" spans="1:27" s="438" customFormat="1" ht="11.25" customHeight="1">
      <c r="A17" s="774" t="s">
        <v>508</v>
      </c>
      <c r="B17" s="449" t="s">
        <v>460</v>
      </c>
      <c r="C17" s="142">
        <f t="shared" si="1"/>
        <v>321568</v>
      </c>
      <c r="D17" s="142">
        <f t="shared" si="4"/>
        <v>318509</v>
      </c>
      <c r="E17" s="142">
        <f>SUM(E18:E19)</f>
        <v>1343</v>
      </c>
      <c r="F17" s="142">
        <f aca="true" t="shared" si="5" ref="F17:AA17">SUM(F18:F19)</f>
        <v>685</v>
      </c>
      <c r="G17" s="142">
        <f t="shared" si="5"/>
        <v>14127</v>
      </c>
      <c r="H17" s="142">
        <f t="shared" si="5"/>
        <v>4615</v>
      </c>
      <c r="I17" s="142">
        <f t="shared" si="5"/>
        <v>59842</v>
      </c>
      <c r="J17" s="142">
        <f t="shared" si="5"/>
        <v>24121</v>
      </c>
      <c r="K17" s="142">
        <f t="shared" si="5"/>
        <v>21827</v>
      </c>
      <c r="L17" s="142">
        <f t="shared" si="5"/>
        <v>2631</v>
      </c>
      <c r="M17" s="142">
        <f t="shared" si="5"/>
        <v>14209</v>
      </c>
      <c r="N17" s="142">
        <f t="shared" si="5"/>
        <v>873</v>
      </c>
      <c r="O17" s="142">
        <f t="shared" si="5"/>
        <v>1184</v>
      </c>
      <c r="P17" s="142">
        <f t="shared" si="5"/>
        <v>22242</v>
      </c>
      <c r="Q17" s="142">
        <f t="shared" si="5"/>
        <v>11280</v>
      </c>
      <c r="R17" s="142">
        <f t="shared" si="5"/>
        <v>60670</v>
      </c>
      <c r="S17" s="142">
        <f t="shared" si="5"/>
        <v>13251</v>
      </c>
      <c r="T17" s="142">
        <f t="shared" si="5"/>
        <v>29325</v>
      </c>
      <c r="U17" s="142">
        <f t="shared" si="5"/>
        <v>4797</v>
      </c>
      <c r="V17" s="142">
        <f t="shared" si="5"/>
        <v>404</v>
      </c>
      <c r="W17" s="142">
        <f t="shared" si="5"/>
        <v>81</v>
      </c>
      <c r="X17" s="142">
        <f t="shared" si="5"/>
        <v>27499</v>
      </c>
      <c r="Y17" s="142">
        <f t="shared" si="5"/>
        <v>2659</v>
      </c>
      <c r="Z17" s="142">
        <f t="shared" si="5"/>
        <v>844</v>
      </c>
      <c r="AA17" s="142">
        <f t="shared" si="5"/>
        <v>3059</v>
      </c>
    </row>
    <row r="18" spans="1:27" s="438" customFormat="1" ht="11.25" customHeight="1">
      <c r="A18" s="774"/>
      <c r="B18" s="449" t="s">
        <v>461</v>
      </c>
      <c r="C18" s="142">
        <f t="shared" si="1"/>
        <v>158014</v>
      </c>
      <c r="D18" s="142">
        <f t="shared" si="4"/>
        <v>157703</v>
      </c>
      <c r="E18" s="142">
        <v>1049</v>
      </c>
      <c r="F18" s="142">
        <v>504</v>
      </c>
      <c r="G18" s="142">
        <v>9017</v>
      </c>
      <c r="H18" s="142">
        <v>2740</v>
      </c>
      <c r="I18" s="142">
        <v>29901</v>
      </c>
      <c r="J18" s="142">
        <v>13065</v>
      </c>
      <c r="K18" s="142">
        <v>10877</v>
      </c>
      <c r="L18" s="142">
        <v>1512</v>
      </c>
      <c r="M18" s="142">
        <v>8285</v>
      </c>
      <c r="N18" s="142">
        <v>549</v>
      </c>
      <c r="O18" s="142">
        <v>258</v>
      </c>
      <c r="P18" s="142">
        <v>11300</v>
      </c>
      <c r="Q18" s="142">
        <v>6155</v>
      </c>
      <c r="R18" s="142">
        <v>29267</v>
      </c>
      <c r="S18" s="142">
        <v>7530</v>
      </c>
      <c r="T18" s="142">
        <v>13057</v>
      </c>
      <c r="U18" s="142">
        <v>2394</v>
      </c>
      <c r="V18" s="142">
        <v>231</v>
      </c>
      <c r="W18" s="142">
        <v>57</v>
      </c>
      <c r="X18" s="142">
        <v>8903</v>
      </c>
      <c r="Y18" s="142">
        <v>804</v>
      </c>
      <c r="Z18" s="142">
        <v>248</v>
      </c>
      <c r="AA18" s="142">
        <v>311</v>
      </c>
    </row>
    <row r="19" spans="1:27" s="438" customFormat="1" ht="11.25" customHeight="1">
      <c r="A19" s="774"/>
      <c r="B19" s="449" t="s">
        <v>462</v>
      </c>
      <c r="C19" s="142">
        <f t="shared" si="1"/>
        <v>163554</v>
      </c>
      <c r="D19" s="142">
        <f t="shared" si="4"/>
        <v>160806</v>
      </c>
      <c r="E19" s="142">
        <v>294</v>
      </c>
      <c r="F19" s="142">
        <v>181</v>
      </c>
      <c r="G19" s="142">
        <v>5110</v>
      </c>
      <c r="H19" s="142">
        <v>1875</v>
      </c>
      <c r="I19" s="142">
        <v>29941</v>
      </c>
      <c r="J19" s="142">
        <v>11056</v>
      </c>
      <c r="K19" s="142">
        <v>10950</v>
      </c>
      <c r="L19" s="142">
        <v>1119</v>
      </c>
      <c r="M19" s="142">
        <v>5924</v>
      </c>
      <c r="N19" s="142">
        <v>324</v>
      </c>
      <c r="O19" s="142">
        <v>926</v>
      </c>
      <c r="P19" s="142">
        <v>10942</v>
      </c>
      <c r="Q19" s="142">
        <v>5125</v>
      </c>
      <c r="R19" s="142">
        <v>31403</v>
      </c>
      <c r="S19" s="142">
        <v>5721</v>
      </c>
      <c r="T19" s="142">
        <v>16268</v>
      </c>
      <c r="U19" s="142">
        <v>2403</v>
      </c>
      <c r="V19" s="142">
        <v>173</v>
      </c>
      <c r="W19" s="142">
        <v>24</v>
      </c>
      <c r="X19" s="142">
        <v>18596</v>
      </c>
      <c r="Y19" s="142">
        <v>1855</v>
      </c>
      <c r="Z19" s="142">
        <v>596</v>
      </c>
      <c r="AA19" s="142">
        <v>2748</v>
      </c>
    </row>
    <row r="20" spans="1:27" s="438" customFormat="1" ht="11.25" customHeight="1">
      <c r="A20" s="774" t="s">
        <v>509</v>
      </c>
      <c r="B20" s="449" t="s">
        <v>460</v>
      </c>
      <c r="C20" s="142">
        <f t="shared" si="1"/>
        <v>78347</v>
      </c>
      <c r="D20" s="142">
        <f t="shared" si="4"/>
        <v>76956</v>
      </c>
      <c r="E20" s="142">
        <f aca="true" t="shared" si="6" ref="E20:AA20">SUM(E21:E22)</f>
        <v>190</v>
      </c>
      <c r="F20" s="142">
        <f t="shared" si="6"/>
        <v>113</v>
      </c>
      <c r="G20" s="142">
        <f t="shared" si="6"/>
        <v>2096</v>
      </c>
      <c r="H20" s="142">
        <f t="shared" si="6"/>
        <v>766</v>
      </c>
      <c r="I20" s="142">
        <f t="shared" si="6"/>
        <v>10730</v>
      </c>
      <c r="J20" s="142">
        <f t="shared" si="6"/>
        <v>5178</v>
      </c>
      <c r="K20" s="142">
        <f t="shared" si="6"/>
        <v>4090</v>
      </c>
      <c r="L20" s="142">
        <f t="shared" si="6"/>
        <v>631</v>
      </c>
      <c r="M20" s="142">
        <f t="shared" si="6"/>
        <v>2408</v>
      </c>
      <c r="N20" s="142">
        <f t="shared" si="6"/>
        <v>176</v>
      </c>
      <c r="O20" s="142">
        <f t="shared" si="6"/>
        <v>371</v>
      </c>
      <c r="P20" s="142">
        <f t="shared" si="6"/>
        <v>4083</v>
      </c>
      <c r="Q20" s="142">
        <f t="shared" si="6"/>
        <v>2289</v>
      </c>
      <c r="R20" s="142">
        <f t="shared" si="6"/>
        <v>15027</v>
      </c>
      <c r="S20" s="142">
        <f t="shared" si="6"/>
        <v>5092</v>
      </c>
      <c r="T20" s="142">
        <f t="shared" si="6"/>
        <v>10435</v>
      </c>
      <c r="U20" s="142">
        <f t="shared" si="6"/>
        <v>1627</v>
      </c>
      <c r="V20" s="142">
        <f t="shared" si="6"/>
        <v>56</v>
      </c>
      <c r="W20" s="142">
        <f t="shared" si="6"/>
        <v>19</v>
      </c>
      <c r="X20" s="142">
        <f t="shared" si="6"/>
        <v>9880</v>
      </c>
      <c r="Y20" s="142">
        <f t="shared" si="6"/>
        <v>1441</v>
      </c>
      <c r="Z20" s="142">
        <f t="shared" si="6"/>
        <v>258</v>
      </c>
      <c r="AA20" s="142">
        <f t="shared" si="6"/>
        <v>1391</v>
      </c>
    </row>
    <row r="21" spans="1:27" s="438" customFormat="1" ht="11.25" customHeight="1">
      <c r="A21" s="774"/>
      <c r="B21" s="449" t="s">
        <v>461</v>
      </c>
      <c r="C21" s="142">
        <f t="shared" si="1"/>
        <v>40156</v>
      </c>
      <c r="D21" s="142">
        <f t="shared" si="4"/>
        <v>39994</v>
      </c>
      <c r="E21" s="142">
        <v>163</v>
      </c>
      <c r="F21" s="142">
        <v>84</v>
      </c>
      <c r="G21" s="142">
        <v>1378</v>
      </c>
      <c r="H21" s="142">
        <v>446</v>
      </c>
      <c r="I21" s="142">
        <v>5366</v>
      </c>
      <c r="J21" s="142">
        <v>2738</v>
      </c>
      <c r="K21" s="142">
        <v>2183</v>
      </c>
      <c r="L21" s="142">
        <v>370</v>
      </c>
      <c r="M21" s="142">
        <v>1443</v>
      </c>
      <c r="N21" s="142">
        <v>124</v>
      </c>
      <c r="O21" s="142">
        <v>66</v>
      </c>
      <c r="P21" s="142">
        <v>2115</v>
      </c>
      <c r="Q21" s="142">
        <v>1286</v>
      </c>
      <c r="R21" s="142">
        <v>7928</v>
      </c>
      <c r="S21" s="142">
        <v>3124</v>
      </c>
      <c r="T21" s="142">
        <v>5723</v>
      </c>
      <c r="U21" s="142">
        <v>879</v>
      </c>
      <c r="V21" s="142">
        <v>43</v>
      </c>
      <c r="W21" s="142">
        <v>12</v>
      </c>
      <c r="X21" s="142">
        <v>3915</v>
      </c>
      <c r="Y21" s="142">
        <v>517</v>
      </c>
      <c r="Z21" s="142">
        <v>91</v>
      </c>
      <c r="AA21" s="142">
        <v>162</v>
      </c>
    </row>
    <row r="22" spans="1:28" s="438" customFormat="1" ht="11.25" customHeight="1">
      <c r="A22" s="774"/>
      <c r="B22" s="449" t="s">
        <v>462</v>
      </c>
      <c r="C22" s="142">
        <f t="shared" si="1"/>
        <v>38191</v>
      </c>
      <c r="D22" s="142">
        <f t="shared" si="4"/>
        <v>36962</v>
      </c>
      <c r="E22" s="142">
        <v>27</v>
      </c>
      <c r="F22" s="142">
        <v>29</v>
      </c>
      <c r="G22" s="142">
        <v>718</v>
      </c>
      <c r="H22" s="142">
        <v>320</v>
      </c>
      <c r="I22" s="142">
        <v>5364</v>
      </c>
      <c r="J22" s="142">
        <v>2440</v>
      </c>
      <c r="K22" s="142">
        <v>1907</v>
      </c>
      <c r="L22" s="142">
        <v>261</v>
      </c>
      <c r="M22" s="142">
        <v>965</v>
      </c>
      <c r="N22" s="142">
        <v>52</v>
      </c>
      <c r="O22" s="142">
        <v>305</v>
      </c>
      <c r="P22" s="142">
        <v>1968</v>
      </c>
      <c r="Q22" s="142">
        <v>1003</v>
      </c>
      <c r="R22" s="142">
        <v>7099</v>
      </c>
      <c r="S22" s="142">
        <v>1968</v>
      </c>
      <c r="T22" s="142">
        <v>4712</v>
      </c>
      <c r="U22" s="142">
        <v>748</v>
      </c>
      <c r="V22" s="142">
        <v>13</v>
      </c>
      <c r="W22" s="142">
        <v>7</v>
      </c>
      <c r="X22" s="142">
        <v>5965</v>
      </c>
      <c r="Y22" s="142">
        <v>924</v>
      </c>
      <c r="Z22" s="142">
        <v>167</v>
      </c>
      <c r="AA22" s="142">
        <v>1229</v>
      </c>
      <c r="AB22" s="450"/>
    </row>
    <row r="23" spans="1:28" s="438" customFormat="1" ht="11.25" customHeight="1">
      <c r="A23" s="774" t="s">
        <v>510</v>
      </c>
      <c r="B23" s="449" t="s">
        <v>460</v>
      </c>
      <c r="C23" s="142">
        <f t="shared" si="1"/>
        <v>131850</v>
      </c>
      <c r="D23" s="142">
        <f t="shared" si="4"/>
        <v>130335</v>
      </c>
      <c r="E23" s="142">
        <f aca="true" t="shared" si="7" ref="E23:AA23">SUM(E24:E25)</f>
        <v>286</v>
      </c>
      <c r="F23" s="142">
        <f t="shared" si="7"/>
        <v>157</v>
      </c>
      <c r="G23" s="142">
        <f t="shared" si="7"/>
        <v>4225</v>
      </c>
      <c r="H23" s="142">
        <f t="shared" si="7"/>
        <v>1486</v>
      </c>
      <c r="I23" s="142">
        <f t="shared" si="7"/>
        <v>22292</v>
      </c>
      <c r="J23" s="142">
        <f t="shared" si="7"/>
        <v>10046</v>
      </c>
      <c r="K23" s="142">
        <f t="shared" si="7"/>
        <v>8286</v>
      </c>
      <c r="L23" s="142">
        <f t="shared" si="7"/>
        <v>1167</v>
      </c>
      <c r="M23" s="142">
        <f t="shared" si="7"/>
        <v>5663</v>
      </c>
      <c r="N23" s="142">
        <f t="shared" si="7"/>
        <v>311</v>
      </c>
      <c r="O23" s="142">
        <f t="shared" si="7"/>
        <v>570</v>
      </c>
      <c r="P23" s="142">
        <f t="shared" si="7"/>
        <v>9222</v>
      </c>
      <c r="Q23" s="142">
        <f t="shared" si="7"/>
        <v>4186</v>
      </c>
      <c r="R23" s="142">
        <f t="shared" si="7"/>
        <v>27636</v>
      </c>
      <c r="S23" s="142">
        <f t="shared" si="7"/>
        <v>6545</v>
      </c>
      <c r="T23" s="142">
        <f t="shared" si="7"/>
        <v>13468</v>
      </c>
      <c r="U23" s="142">
        <f t="shared" si="7"/>
        <v>1768</v>
      </c>
      <c r="V23" s="142">
        <f t="shared" si="7"/>
        <v>115</v>
      </c>
      <c r="W23" s="142">
        <f t="shared" si="7"/>
        <v>30</v>
      </c>
      <c r="X23" s="142">
        <f t="shared" si="7"/>
        <v>11690</v>
      </c>
      <c r="Y23" s="142">
        <f t="shared" si="7"/>
        <v>841</v>
      </c>
      <c r="Z23" s="142">
        <f t="shared" si="7"/>
        <v>345</v>
      </c>
      <c r="AA23" s="142">
        <f t="shared" si="7"/>
        <v>1515</v>
      </c>
      <c r="AB23" s="450"/>
    </row>
    <row r="24" spans="1:28" s="438" customFormat="1" ht="11.25" customHeight="1">
      <c r="A24" s="774"/>
      <c r="B24" s="449" t="s">
        <v>461</v>
      </c>
      <c r="C24" s="142">
        <f t="shared" si="1"/>
        <v>66333</v>
      </c>
      <c r="D24" s="142">
        <f t="shared" si="4"/>
        <v>66165</v>
      </c>
      <c r="E24" s="142">
        <v>227</v>
      </c>
      <c r="F24" s="142">
        <v>112</v>
      </c>
      <c r="G24" s="142">
        <v>2760</v>
      </c>
      <c r="H24" s="142">
        <v>871</v>
      </c>
      <c r="I24" s="142">
        <v>11229</v>
      </c>
      <c r="J24" s="142">
        <v>5386</v>
      </c>
      <c r="K24" s="142">
        <v>4245</v>
      </c>
      <c r="L24" s="142">
        <v>682</v>
      </c>
      <c r="M24" s="142">
        <v>3400</v>
      </c>
      <c r="N24" s="142">
        <v>199</v>
      </c>
      <c r="O24" s="142">
        <v>115</v>
      </c>
      <c r="P24" s="142">
        <v>4678</v>
      </c>
      <c r="Q24" s="142">
        <v>2226</v>
      </c>
      <c r="R24" s="142">
        <v>14208</v>
      </c>
      <c r="S24" s="142">
        <v>3822</v>
      </c>
      <c r="T24" s="142">
        <v>6261</v>
      </c>
      <c r="U24" s="142">
        <v>902</v>
      </c>
      <c r="V24" s="142">
        <v>57</v>
      </c>
      <c r="W24" s="142">
        <v>24</v>
      </c>
      <c r="X24" s="142">
        <v>4399</v>
      </c>
      <c r="Y24" s="142">
        <v>255</v>
      </c>
      <c r="Z24" s="142">
        <v>107</v>
      </c>
      <c r="AA24" s="142">
        <v>168</v>
      </c>
      <c r="AB24" s="450"/>
    </row>
    <row r="25" spans="1:28" s="438" customFormat="1" ht="11.25" customHeight="1">
      <c r="A25" s="774"/>
      <c r="B25" s="449" t="s">
        <v>462</v>
      </c>
      <c r="C25" s="142">
        <f t="shared" si="1"/>
        <v>65517</v>
      </c>
      <c r="D25" s="142">
        <f t="shared" si="4"/>
        <v>64170</v>
      </c>
      <c r="E25" s="142">
        <v>59</v>
      </c>
      <c r="F25" s="142">
        <v>45</v>
      </c>
      <c r="G25" s="142">
        <v>1465</v>
      </c>
      <c r="H25" s="142">
        <v>615</v>
      </c>
      <c r="I25" s="142">
        <v>11063</v>
      </c>
      <c r="J25" s="142">
        <v>4660</v>
      </c>
      <c r="K25" s="142">
        <v>4041</v>
      </c>
      <c r="L25" s="142">
        <v>485</v>
      </c>
      <c r="M25" s="142">
        <v>2263</v>
      </c>
      <c r="N25" s="142">
        <v>112</v>
      </c>
      <c r="O25" s="142">
        <v>455</v>
      </c>
      <c r="P25" s="142">
        <v>4544</v>
      </c>
      <c r="Q25" s="142">
        <v>1960</v>
      </c>
      <c r="R25" s="142">
        <v>13428</v>
      </c>
      <c r="S25" s="142">
        <v>2723</v>
      </c>
      <c r="T25" s="142">
        <v>7207</v>
      </c>
      <c r="U25" s="142">
        <v>866</v>
      </c>
      <c r="V25" s="142">
        <v>58</v>
      </c>
      <c r="W25" s="142">
        <v>6</v>
      </c>
      <c r="X25" s="142">
        <v>7291</v>
      </c>
      <c r="Y25" s="142">
        <v>586</v>
      </c>
      <c r="Z25" s="142">
        <v>238</v>
      </c>
      <c r="AA25" s="142">
        <v>1347</v>
      </c>
      <c r="AB25" s="450"/>
    </row>
    <row r="26" spans="1:27" s="438" customFormat="1" ht="11.25" customHeight="1">
      <c r="A26" s="774" t="s">
        <v>511</v>
      </c>
      <c r="B26" s="449" t="s">
        <v>460</v>
      </c>
      <c r="C26" s="142">
        <f t="shared" si="1"/>
        <v>122903</v>
      </c>
      <c r="D26" s="142">
        <f t="shared" si="4"/>
        <v>121278</v>
      </c>
      <c r="E26" s="142">
        <f aca="true" t="shared" si="8" ref="E26:AA26">SUM(E27:E28)</f>
        <v>249</v>
      </c>
      <c r="F26" s="142">
        <f t="shared" si="8"/>
        <v>148</v>
      </c>
      <c r="G26" s="142">
        <f t="shared" si="8"/>
        <v>4675</v>
      </c>
      <c r="H26" s="142">
        <f t="shared" si="8"/>
        <v>1341</v>
      </c>
      <c r="I26" s="142">
        <f t="shared" si="8"/>
        <v>22278</v>
      </c>
      <c r="J26" s="142">
        <f t="shared" si="8"/>
        <v>9152</v>
      </c>
      <c r="K26" s="142">
        <f t="shared" si="8"/>
        <v>7548</v>
      </c>
      <c r="L26" s="142">
        <f t="shared" si="8"/>
        <v>984</v>
      </c>
      <c r="M26" s="142">
        <f t="shared" si="8"/>
        <v>6178</v>
      </c>
      <c r="N26" s="142">
        <f t="shared" si="8"/>
        <v>435</v>
      </c>
      <c r="O26" s="142">
        <f t="shared" si="8"/>
        <v>569</v>
      </c>
      <c r="P26" s="142">
        <f t="shared" si="8"/>
        <v>8137</v>
      </c>
      <c r="Q26" s="142">
        <f t="shared" si="8"/>
        <v>4488</v>
      </c>
      <c r="R26" s="142">
        <f t="shared" si="8"/>
        <v>21950</v>
      </c>
      <c r="S26" s="142">
        <f t="shared" si="8"/>
        <v>6013</v>
      </c>
      <c r="T26" s="142">
        <f t="shared" si="8"/>
        <v>13894</v>
      </c>
      <c r="U26" s="142">
        <f t="shared" si="8"/>
        <v>2051</v>
      </c>
      <c r="V26" s="142">
        <f t="shared" si="8"/>
        <v>89</v>
      </c>
      <c r="W26" s="142">
        <f t="shared" si="8"/>
        <v>14</v>
      </c>
      <c r="X26" s="142">
        <f t="shared" si="8"/>
        <v>9571</v>
      </c>
      <c r="Y26" s="142">
        <f t="shared" si="8"/>
        <v>1220</v>
      </c>
      <c r="Z26" s="142">
        <f t="shared" si="8"/>
        <v>294</v>
      </c>
      <c r="AA26" s="142">
        <f t="shared" si="8"/>
        <v>1625</v>
      </c>
    </row>
    <row r="27" spans="1:27" s="438" customFormat="1" ht="11.25" customHeight="1">
      <c r="A27" s="774"/>
      <c r="B27" s="449" t="s">
        <v>461</v>
      </c>
      <c r="C27" s="142">
        <f t="shared" si="1"/>
        <v>60711</v>
      </c>
      <c r="D27" s="142">
        <f t="shared" si="4"/>
        <v>60497</v>
      </c>
      <c r="E27" s="142">
        <v>194</v>
      </c>
      <c r="F27" s="142">
        <v>110</v>
      </c>
      <c r="G27" s="142">
        <v>3036</v>
      </c>
      <c r="H27" s="142">
        <v>763</v>
      </c>
      <c r="I27" s="142">
        <v>10674</v>
      </c>
      <c r="J27" s="142">
        <v>4846</v>
      </c>
      <c r="K27" s="142">
        <v>3465</v>
      </c>
      <c r="L27" s="142">
        <v>543</v>
      </c>
      <c r="M27" s="142">
        <v>3380</v>
      </c>
      <c r="N27" s="142">
        <v>254</v>
      </c>
      <c r="O27" s="142">
        <v>158</v>
      </c>
      <c r="P27" s="142">
        <v>3938</v>
      </c>
      <c r="Q27" s="142">
        <v>2261</v>
      </c>
      <c r="R27" s="142">
        <v>10798</v>
      </c>
      <c r="S27" s="142">
        <v>3459</v>
      </c>
      <c r="T27" s="142">
        <v>7236</v>
      </c>
      <c r="U27" s="142">
        <v>1036</v>
      </c>
      <c r="V27" s="142">
        <v>46</v>
      </c>
      <c r="W27" s="142">
        <v>9</v>
      </c>
      <c r="X27" s="142">
        <v>3725</v>
      </c>
      <c r="Y27" s="142">
        <v>434</v>
      </c>
      <c r="Z27" s="142">
        <v>132</v>
      </c>
      <c r="AA27" s="142">
        <v>214</v>
      </c>
    </row>
    <row r="28" spans="1:27" s="438" customFormat="1" ht="11.25" customHeight="1">
      <c r="A28" s="774"/>
      <c r="B28" s="449" t="s">
        <v>462</v>
      </c>
      <c r="C28" s="142">
        <f t="shared" si="1"/>
        <v>62192</v>
      </c>
      <c r="D28" s="142">
        <f t="shared" si="4"/>
        <v>60781</v>
      </c>
      <c r="E28" s="142">
        <v>55</v>
      </c>
      <c r="F28" s="142">
        <v>38</v>
      </c>
      <c r="G28" s="142">
        <v>1639</v>
      </c>
      <c r="H28" s="142">
        <v>578</v>
      </c>
      <c r="I28" s="142">
        <v>11604</v>
      </c>
      <c r="J28" s="142">
        <v>4306</v>
      </c>
      <c r="K28" s="142">
        <v>4083</v>
      </c>
      <c r="L28" s="142">
        <v>441</v>
      </c>
      <c r="M28" s="142">
        <v>2798</v>
      </c>
      <c r="N28" s="142">
        <v>181</v>
      </c>
      <c r="O28" s="142">
        <v>411</v>
      </c>
      <c r="P28" s="142">
        <v>4199</v>
      </c>
      <c r="Q28" s="142">
        <v>2227</v>
      </c>
      <c r="R28" s="142">
        <v>11152</v>
      </c>
      <c r="S28" s="142">
        <v>2554</v>
      </c>
      <c r="T28" s="142">
        <v>6658</v>
      </c>
      <c r="U28" s="142">
        <v>1015</v>
      </c>
      <c r="V28" s="142">
        <v>43</v>
      </c>
      <c r="W28" s="142">
        <v>5</v>
      </c>
      <c r="X28" s="142">
        <v>5846</v>
      </c>
      <c r="Y28" s="142">
        <v>786</v>
      </c>
      <c r="Z28" s="142">
        <v>162</v>
      </c>
      <c r="AA28" s="142">
        <v>1411</v>
      </c>
    </row>
    <row r="29" spans="1:29" s="311" customFormat="1" ht="11.25" customHeight="1">
      <c r="A29" s="774" t="s">
        <v>512</v>
      </c>
      <c r="B29" s="449" t="s">
        <v>460</v>
      </c>
      <c r="C29" s="142">
        <f t="shared" si="1"/>
        <v>71278</v>
      </c>
      <c r="D29" s="142">
        <f t="shared" si="4"/>
        <v>69196</v>
      </c>
      <c r="E29" s="142">
        <f aca="true" t="shared" si="9" ref="E29:AA29">SUM(E30:E31)</f>
        <v>93</v>
      </c>
      <c r="F29" s="142">
        <f t="shared" si="9"/>
        <v>43</v>
      </c>
      <c r="G29" s="142">
        <f t="shared" si="9"/>
        <v>1548</v>
      </c>
      <c r="H29" s="142">
        <f t="shared" si="9"/>
        <v>641</v>
      </c>
      <c r="I29" s="142">
        <f t="shared" si="9"/>
        <v>9733</v>
      </c>
      <c r="J29" s="142">
        <f t="shared" si="9"/>
        <v>5090</v>
      </c>
      <c r="K29" s="142">
        <f t="shared" si="9"/>
        <v>3156</v>
      </c>
      <c r="L29" s="142">
        <f t="shared" si="9"/>
        <v>490</v>
      </c>
      <c r="M29" s="142">
        <f t="shared" si="9"/>
        <v>2402</v>
      </c>
      <c r="N29" s="142">
        <f t="shared" si="9"/>
        <v>160</v>
      </c>
      <c r="O29" s="142">
        <f t="shared" si="9"/>
        <v>247</v>
      </c>
      <c r="P29" s="142">
        <f t="shared" si="9"/>
        <v>4163</v>
      </c>
      <c r="Q29" s="142">
        <f t="shared" si="9"/>
        <v>1940</v>
      </c>
      <c r="R29" s="142">
        <f t="shared" si="9"/>
        <v>14623</v>
      </c>
      <c r="S29" s="142">
        <f t="shared" si="9"/>
        <v>4049</v>
      </c>
      <c r="T29" s="142">
        <f t="shared" si="9"/>
        <v>10178</v>
      </c>
      <c r="U29" s="142">
        <f t="shared" si="9"/>
        <v>1330</v>
      </c>
      <c r="V29" s="142">
        <f t="shared" si="9"/>
        <v>66</v>
      </c>
      <c r="W29" s="142">
        <f t="shared" si="9"/>
        <v>19</v>
      </c>
      <c r="X29" s="142">
        <f t="shared" si="9"/>
        <v>8012</v>
      </c>
      <c r="Y29" s="142">
        <f t="shared" si="9"/>
        <v>1029</v>
      </c>
      <c r="Z29" s="142">
        <f t="shared" si="9"/>
        <v>184</v>
      </c>
      <c r="AA29" s="142">
        <f t="shared" si="9"/>
        <v>2082</v>
      </c>
      <c r="AB29" s="450"/>
      <c r="AC29" s="438"/>
    </row>
    <row r="30" spans="1:29" s="311" customFormat="1" ht="11.25" customHeight="1">
      <c r="A30" s="774"/>
      <c r="B30" s="449" t="s">
        <v>461</v>
      </c>
      <c r="C30" s="142">
        <f t="shared" si="1"/>
        <v>36578</v>
      </c>
      <c r="D30" s="142">
        <f t="shared" si="4"/>
        <v>36246</v>
      </c>
      <c r="E30" s="142">
        <v>68</v>
      </c>
      <c r="F30" s="142">
        <v>31</v>
      </c>
      <c r="G30" s="142">
        <v>991</v>
      </c>
      <c r="H30" s="142">
        <v>389</v>
      </c>
      <c r="I30" s="142">
        <v>4637</v>
      </c>
      <c r="J30" s="142">
        <v>2675</v>
      </c>
      <c r="K30" s="142">
        <v>1554</v>
      </c>
      <c r="L30" s="142">
        <v>281</v>
      </c>
      <c r="M30" s="142">
        <v>1486</v>
      </c>
      <c r="N30" s="142">
        <v>104</v>
      </c>
      <c r="O30" s="142">
        <v>45</v>
      </c>
      <c r="P30" s="142">
        <v>2221</v>
      </c>
      <c r="Q30" s="142">
        <v>1052</v>
      </c>
      <c r="R30" s="142">
        <v>8091</v>
      </c>
      <c r="S30" s="142">
        <v>2311</v>
      </c>
      <c r="T30" s="142">
        <v>5606</v>
      </c>
      <c r="U30" s="142">
        <v>702</v>
      </c>
      <c r="V30" s="142">
        <v>45</v>
      </c>
      <c r="W30" s="142">
        <v>9</v>
      </c>
      <c r="X30" s="142">
        <v>3446</v>
      </c>
      <c r="Y30" s="142">
        <v>435</v>
      </c>
      <c r="Z30" s="142">
        <v>67</v>
      </c>
      <c r="AA30" s="142">
        <v>332</v>
      </c>
      <c r="AB30" s="438"/>
      <c r="AC30" s="438"/>
    </row>
    <row r="31" spans="1:29" s="311" customFormat="1" ht="11.25" customHeight="1">
      <c r="A31" s="774"/>
      <c r="B31" s="449" t="s">
        <v>462</v>
      </c>
      <c r="C31" s="142">
        <f t="shared" si="1"/>
        <v>34700</v>
      </c>
      <c r="D31" s="142">
        <f t="shared" si="4"/>
        <v>32950</v>
      </c>
      <c r="E31" s="142">
        <v>25</v>
      </c>
      <c r="F31" s="142">
        <v>12</v>
      </c>
      <c r="G31" s="142">
        <v>557</v>
      </c>
      <c r="H31" s="142">
        <v>252</v>
      </c>
      <c r="I31" s="142">
        <v>5096</v>
      </c>
      <c r="J31" s="142">
        <v>2415</v>
      </c>
      <c r="K31" s="142">
        <v>1602</v>
      </c>
      <c r="L31" s="142">
        <v>209</v>
      </c>
      <c r="M31" s="142">
        <v>916</v>
      </c>
      <c r="N31" s="142">
        <v>56</v>
      </c>
      <c r="O31" s="142">
        <v>202</v>
      </c>
      <c r="P31" s="142">
        <v>1942</v>
      </c>
      <c r="Q31" s="142">
        <v>888</v>
      </c>
      <c r="R31" s="142">
        <v>6532</v>
      </c>
      <c r="S31" s="142">
        <v>1738</v>
      </c>
      <c r="T31" s="142">
        <v>4572</v>
      </c>
      <c r="U31" s="142">
        <v>628</v>
      </c>
      <c r="V31" s="142">
        <v>21</v>
      </c>
      <c r="W31" s="142">
        <v>10</v>
      </c>
      <c r="X31" s="142">
        <v>4566</v>
      </c>
      <c r="Y31" s="142">
        <v>594</v>
      </c>
      <c r="Z31" s="142">
        <v>117</v>
      </c>
      <c r="AA31" s="142">
        <v>1750</v>
      </c>
      <c r="AB31" s="438"/>
      <c r="AC31" s="438"/>
    </row>
    <row r="32" spans="1:27" s="438" customFormat="1" ht="11.25" customHeight="1">
      <c r="A32" s="774" t="s">
        <v>513</v>
      </c>
      <c r="B32" s="449" t="s">
        <v>460</v>
      </c>
      <c r="C32" s="142">
        <f t="shared" si="1"/>
        <v>120634</v>
      </c>
      <c r="D32" s="142">
        <f t="shared" si="4"/>
        <v>119304</v>
      </c>
      <c r="E32" s="142">
        <f aca="true" t="shared" si="10" ref="E32:AA32">SUM(E33:E34)</f>
        <v>456</v>
      </c>
      <c r="F32" s="142">
        <f t="shared" si="10"/>
        <v>273</v>
      </c>
      <c r="G32" s="142">
        <f t="shared" si="10"/>
        <v>4131</v>
      </c>
      <c r="H32" s="142">
        <f t="shared" si="10"/>
        <v>1433</v>
      </c>
      <c r="I32" s="142">
        <f t="shared" si="10"/>
        <v>19454</v>
      </c>
      <c r="J32" s="142">
        <f t="shared" si="10"/>
        <v>8359</v>
      </c>
      <c r="K32" s="142">
        <f t="shared" si="10"/>
        <v>6746</v>
      </c>
      <c r="L32" s="142">
        <f t="shared" si="10"/>
        <v>1237</v>
      </c>
      <c r="M32" s="142">
        <f t="shared" si="10"/>
        <v>5260</v>
      </c>
      <c r="N32" s="142">
        <f t="shared" si="10"/>
        <v>400</v>
      </c>
      <c r="O32" s="142">
        <f t="shared" si="10"/>
        <v>595</v>
      </c>
      <c r="P32" s="142">
        <f t="shared" si="10"/>
        <v>8511</v>
      </c>
      <c r="Q32" s="142">
        <f t="shared" si="10"/>
        <v>3615</v>
      </c>
      <c r="R32" s="142">
        <f t="shared" si="10"/>
        <v>20885</v>
      </c>
      <c r="S32" s="142">
        <f t="shared" si="10"/>
        <v>6287</v>
      </c>
      <c r="T32" s="142">
        <f t="shared" si="10"/>
        <v>14761</v>
      </c>
      <c r="U32" s="142">
        <f t="shared" si="10"/>
        <v>2493</v>
      </c>
      <c r="V32" s="142">
        <f t="shared" si="10"/>
        <v>92</v>
      </c>
      <c r="W32" s="142">
        <f t="shared" si="10"/>
        <v>24</v>
      </c>
      <c r="X32" s="142">
        <f t="shared" si="10"/>
        <v>12455</v>
      </c>
      <c r="Y32" s="142">
        <f t="shared" si="10"/>
        <v>1504</v>
      </c>
      <c r="Z32" s="142">
        <f t="shared" si="10"/>
        <v>333</v>
      </c>
      <c r="AA32" s="142">
        <f t="shared" si="10"/>
        <v>1330</v>
      </c>
    </row>
    <row r="33" spans="1:27" s="438" customFormat="1" ht="11.25" customHeight="1">
      <c r="A33" s="774"/>
      <c r="B33" s="449" t="s">
        <v>461</v>
      </c>
      <c r="C33" s="142">
        <f t="shared" si="1"/>
        <v>60258</v>
      </c>
      <c r="D33" s="142">
        <f t="shared" si="4"/>
        <v>60077</v>
      </c>
      <c r="E33" s="142">
        <v>327</v>
      </c>
      <c r="F33" s="142">
        <v>192</v>
      </c>
      <c r="G33" s="142">
        <v>2572</v>
      </c>
      <c r="H33" s="142">
        <v>790</v>
      </c>
      <c r="I33" s="142">
        <v>9398</v>
      </c>
      <c r="J33" s="142">
        <v>4487</v>
      </c>
      <c r="K33" s="142">
        <v>3276</v>
      </c>
      <c r="L33" s="142">
        <v>697</v>
      </c>
      <c r="M33" s="142">
        <v>2929</v>
      </c>
      <c r="N33" s="142">
        <v>260</v>
      </c>
      <c r="O33" s="142">
        <v>179</v>
      </c>
      <c r="P33" s="142">
        <v>4354</v>
      </c>
      <c r="Q33" s="142">
        <v>1946</v>
      </c>
      <c r="R33" s="142">
        <v>10706</v>
      </c>
      <c r="S33" s="142">
        <v>3774</v>
      </c>
      <c r="T33" s="142">
        <v>7510</v>
      </c>
      <c r="U33" s="142">
        <v>1384</v>
      </c>
      <c r="V33" s="142">
        <v>62</v>
      </c>
      <c r="W33" s="142">
        <v>14</v>
      </c>
      <c r="X33" s="142">
        <v>4581</v>
      </c>
      <c r="Y33" s="142">
        <v>521</v>
      </c>
      <c r="Z33" s="142">
        <v>118</v>
      </c>
      <c r="AA33" s="142">
        <v>181</v>
      </c>
    </row>
    <row r="34" spans="1:27" s="438" customFormat="1" ht="11.25" customHeight="1">
      <c r="A34" s="774"/>
      <c r="B34" s="449" t="s">
        <v>462</v>
      </c>
      <c r="C34" s="142">
        <f t="shared" si="1"/>
        <v>60376</v>
      </c>
      <c r="D34" s="142">
        <f t="shared" si="4"/>
        <v>59227</v>
      </c>
      <c r="E34" s="142">
        <v>129</v>
      </c>
      <c r="F34" s="142">
        <v>81</v>
      </c>
      <c r="G34" s="142">
        <v>1559</v>
      </c>
      <c r="H34" s="142">
        <v>643</v>
      </c>
      <c r="I34" s="142">
        <v>10056</v>
      </c>
      <c r="J34" s="142">
        <v>3872</v>
      </c>
      <c r="K34" s="142">
        <v>3470</v>
      </c>
      <c r="L34" s="142">
        <v>540</v>
      </c>
      <c r="M34" s="142">
        <v>2331</v>
      </c>
      <c r="N34" s="142">
        <v>140</v>
      </c>
      <c r="O34" s="142">
        <v>416</v>
      </c>
      <c r="P34" s="142">
        <v>4157</v>
      </c>
      <c r="Q34" s="142">
        <v>1669</v>
      </c>
      <c r="R34" s="142">
        <v>10179</v>
      </c>
      <c r="S34" s="142">
        <v>2513</v>
      </c>
      <c r="T34" s="142">
        <v>7251</v>
      </c>
      <c r="U34" s="142">
        <v>1109</v>
      </c>
      <c r="V34" s="142">
        <v>30</v>
      </c>
      <c r="W34" s="142">
        <v>10</v>
      </c>
      <c r="X34" s="142">
        <v>7874</v>
      </c>
      <c r="Y34" s="142">
        <v>983</v>
      </c>
      <c r="Z34" s="142">
        <v>215</v>
      </c>
      <c r="AA34" s="142">
        <v>1149</v>
      </c>
    </row>
    <row r="35" spans="1:27" s="438" customFormat="1" ht="11.25" customHeight="1">
      <c r="A35" s="774" t="s">
        <v>514</v>
      </c>
      <c r="B35" s="449" t="s">
        <v>460</v>
      </c>
      <c r="C35" s="142">
        <f t="shared" si="1"/>
        <v>154942</v>
      </c>
      <c r="D35" s="142">
        <f t="shared" si="4"/>
        <v>153077</v>
      </c>
      <c r="E35" s="142">
        <f aca="true" t="shared" si="11" ref="E35:AA35">SUM(E36:E37)</f>
        <v>262</v>
      </c>
      <c r="F35" s="142">
        <f t="shared" si="11"/>
        <v>207</v>
      </c>
      <c r="G35" s="142">
        <f t="shared" si="11"/>
        <v>4581</v>
      </c>
      <c r="H35" s="142">
        <f t="shared" si="11"/>
        <v>1658</v>
      </c>
      <c r="I35" s="142">
        <f t="shared" si="11"/>
        <v>24261</v>
      </c>
      <c r="J35" s="142">
        <f t="shared" si="11"/>
        <v>10651</v>
      </c>
      <c r="K35" s="142">
        <f t="shared" si="11"/>
        <v>8848</v>
      </c>
      <c r="L35" s="142">
        <f t="shared" si="11"/>
        <v>1406</v>
      </c>
      <c r="M35" s="142">
        <f t="shared" si="11"/>
        <v>5377</v>
      </c>
      <c r="N35" s="142">
        <f t="shared" si="11"/>
        <v>391</v>
      </c>
      <c r="O35" s="142">
        <f t="shared" si="11"/>
        <v>660</v>
      </c>
      <c r="P35" s="142">
        <f t="shared" si="11"/>
        <v>10099</v>
      </c>
      <c r="Q35" s="142">
        <f t="shared" si="11"/>
        <v>4665</v>
      </c>
      <c r="R35" s="142">
        <f t="shared" si="11"/>
        <v>29193</v>
      </c>
      <c r="S35" s="142">
        <f t="shared" si="11"/>
        <v>8399</v>
      </c>
      <c r="T35" s="142">
        <f t="shared" si="11"/>
        <v>19092</v>
      </c>
      <c r="U35" s="142">
        <f t="shared" si="11"/>
        <v>2942</v>
      </c>
      <c r="V35" s="142">
        <f t="shared" si="11"/>
        <v>216</v>
      </c>
      <c r="W35" s="142">
        <f t="shared" si="11"/>
        <v>52</v>
      </c>
      <c r="X35" s="142">
        <f t="shared" si="11"/>
        <v>17524</v>
      </c>
      <c r="Y35" s="142">
        <f t="shared" si="11"/>
        <v>2054</v>
      </c>
      <c r="Z35" s="142">
        <f t="shared" si="11"/>
        <v>539</v>
      </c>
      <c r="AA35" s="142">
        <f t="shared" si="11"/>
        <v>1865</v>
      </c>
    </row>
    <row r="36" spans="1:27" s="438" customFormat="1" ht="11.25" customHeight="1">
      <c r="A36" s="774"/>
      <c r="B36" s="449" t="s">
        <v>461</v>
      </c>
      <c r="C36" s="142">
        <f t="shared" si="1"/>
        <v>77899</v>
      </c>
      <c r="D36" s="142">
        <f t="shared" si="4"/>
        <v>77677</v>
      </c>
      <c r="E36" s="142">
        <v>210</v>
      </c>
      <c r="F36" s="142">
        <v>160</v>
      </c>
      <c r="G36" s="142">
        <v>3064</v>
      </c>
      <c r="H36" s="142">
        <v>1008</v>
      </c>
      <c r="I36" s="142">
        <v>12162</v>
      </c>
      <c r="J36" s="142">
        <v>5752</v>
      </c>
      <c r="K36" s="142">
        <v>4519</v>
      </c>
      <c r="L36" s="142">
        <v>826</v>
      </c>
      <c r="M36" s="142">
        <v>3153</v>
      </c>
      <c r="N36" s="142">
        <v>260</v>
      </c>
      <c r="O36" s="142">
        <v>128</v>
      </c>
      <c r="P36" s="142">
        <v>5210</v>
      </c>
      <c r="Q36" s="142">
        <v>2534</v>
      </c>
      <c r="R36" s="142">
        <v>15227</v>
      </c>
      <c r="S36" s="142">
        <v>5027</v>
      </c>
      <c r="T36" s="142">
        <v>9348</v>
      </c>
      <c r="U36" s="142">
        <v>1565</v>
      </c>
      <c r="V36" s="142">
        <v>171</v>
      </c>
      <c r="W36" s="142">
        <v>46</v>
      </c>
      <c r="X36" s="142">
        <v>6409</v>
      </c>
      <c r="Y36" s="142">
        <v>690</v>
      </c>
      <c r="Z36" s="142">
        <v>208</v>
      </c>
      <c r="AA36" s="142">
        <v>222</v>
      </c>
    </row>
    <row r="37" spans="1:27" s="438" customFormat="1" ht="11.25" customHeight="1">
      <c r="A37" s="774"/>
      <c r="B37" s="449" t="s">
        <v>462</v>
      </c>
      <c r="C37" s="142">
        <f t="shared" si="1"/>
        <v>77043</v>
      </c>
      <c r="D37" s="142">
        <f t="shared" si="4"/>
        <v>75400</v>
      </c>
      <c r="E37" s="142">
        <v>52</v>
      </c>
      <c r="F37" s="142">
        <v>47</v>
      </c>
      <c r="G37" s="142">
        <v>1517</v>
      </c>
      <c r="H37" s="142">
        <v>650</v>
      </c>
      <c r="I37" s="142">
        <v>12099</v>
      </c>
      <c r="J37" s="142">
        <v>4899</v>
      </c>
      <c r="K37" s="142">
        <v>4329</v>
      </c>
      <c r="L37" s="142">
        <v>580</v>
      </c>
      <c r="M37" s="142">
        <v>2224</v>
      </c>
      <c r="N37" s="142">
        <v>131</v>
      </c>
      <c r="O37" s="142">
        <v>532</v>
      </c>
      <c r="P37" s="142">
        <v>4889</v>
      </c>
      <c r="Q37" s="142">
        <v>2131</v>
      </c>
      <c r="R37" s="142">
        <v>13966</v>
      </c>
      <c r="S37" s="142">
        <v>3372</v>
      </c>
      <c r="T37" s="142">
        <v>9744</v>
      </c>
      <c r="U37" s="142">
        <v>1377</v>
      </c>
      <c r="V37" s="142">
        <v>45</v>
      </c>
      <c r="W37" s="142">
        <v>6</v>
      </c>
      <c r="X37" s="142">
        <v>11115</v>
      </c>
      <c r="Y37" s="142">
        <v>1364</v>
      </c>
      <c r="Z37" s="142">
        <v>331</v>
      </c>
      <c r="AA37" s="142">
        <v>1643</v>
      </c>
    </row>
    <row r="38" spans="1:27" s="438" customFormat="1" ht="11.25" customHeight="1">
      <c r="A38" s="774" t="s">
        <v>515</v>
      </c>
      <c r="B38" s="449" t="s">
        <v>460</v>
      </c>
      <c r="C38" s="142">
        <f t="shared" si="1"/>
        <v>99134</v>
      </c>
      <c r="D38" s="142">
        <f t="shared" si="4"/>
        <v>98272</v>
      </c>
      <c r="E38" s="142">
        <f aca="true" t="shared" si="12" ref="E38:AA38">SUM(E39:E40)</f>
        <v>553</v>
      </c>
      <c r="F38" s="142">
        <f t="shared" si="12"/>
        <v>272</v>
      </c>
      <c r="G38" s="142">
        <f t="shared" si="12"/>
        <v>4154</v>
      </c>
      <c r="H38" s="142">
        <f t="shared" si="12"/>
        <v>1331</v>
      </c>
      <c r="I38" s="142">
        <f t="shared" si="12"/>
        <v>16333</v>
      </c>
      <c r="J38" s="142">
        <f t="shared" si="12"/>
        <v>7248</v>
      </c>
      <c r="K38" s="142">
        <f t="shared" si="12"/>
        <v>5124</v>
      </c>
      <c r="L38" s="142">
        <f t="shared" si="12"/>
        <v>925</v>
      </c>
      <c r="M38" s="142">
        <f t="shared" si="12"/>
        <v>4300</v>
      </c>
      <c r="N38" s="142">
        <f t="shared" si="12"/>
        <v>287</v>
      </c>
      <c r="O38" s="142">
        <f t="shared" si="12"/>
        <v>612</v>
      </c>
      <c r="P38" s="142">
        <f t="shared" si="12"/>
        <v>6842</v>
      </c>
      <c r="Q38" s="142">
        <f t="shared" si="12"/>
        <v>3162</v>
      </c>
      <c r="R38" s="142">
        <f t="shared" si="12"/>
        <v>18091</v>
      </c>
      <c r="S38" s="142">
        <f t="shared" si="12"/>
        <v>5085</v>
      </c>
      <c r="T38" s="142">
        <f t="shared" si="12"/>
        <v>10602</v>
      </c>
      <c r="U38" s="142">
        <f t="shared" si="12"/>
        <v>1700</v>
      </c>
      <c r="V38" s="142">
        <f t="shared" si="12"/>
        <v>147</v>
      </c>
      <c r="W38" s="142">
        <f t="shared" si="12"/>
        <v>24</v>
      </c>
      <c r="X38" s="142">
        <f t="shared" si="12"/>
        <v>9849</v>
      </c>
      <c r="Y38" s="142">
        <f t="shared" si="12"/>
        <v>1378</v>
      </c>
      <c r="Z38" s="142">
        <f t="shared" si="12"/>
        <v>253</v>
      </c>
      <c r="AA38" s="142">
        <f t="shared" si="12"/>
        <v>862</v>
      </c>
    </row>
    <row r="39" spans="1:27" s="438" customFormat="1" ht="11.25" customHeight="1">
      <c r="A39" s="774"/>
      <c r="B39" s="449" t="s">
        <v>461</v>
      </c>
      <c r="C39" s="142">
        <f t="shared" si="1"/>
        <v>49813</v>
      </c>
      <c r="D39" s="142">
        <f t="shared" si="4"/>
        <v>49734</v>
      </c>
      <c r="E39" s="142">
        <v>477</v>
      </c>
      <c r="F39" s="142">
        <v>211</v>
      </c>
      <c r="G39" s="142">
        <v>2822</v>
      </c>
      <c r="H39" s="142">
        <v>759</v>
      </c>
      <c r="I39" s="142">
        <v>8061</v>
      </c>
      <c r="J39" s="142">
        <v>3909</v>
      </c>
      <c r="K39" s="142">
        <v>2545</v>
      </c>
      <c r="L39" s="142">
        <v>516</v>
      </c>
      <c r="M39" s="142">
        <v>2384</v>
      </c>
      <c r="N39" s="142">
        <v>161</v>
      </c>
      <c r="O39" s="142">
        <v>133</v>
      </c>
      <c r="P39" s="142">
        <v>3491</v>
      </c>
      <c r="Q39" s="142">
        <v>1692</v>
      </c>
      <c r="R39" s="142">
        <v>9283</v>
      </c>
      <c r="S39" s="142">
        <v>3062</v>
      </c>
      <c r="T39" s="142">
        <v>5153</v>
      </c>
      <c r="U39" s="142">
        <v>878</v>
      </c>
      <c r="V39" s="142">
        <v>94</v>
      </c>
      <c r="W39" s="142">
        <v>18</v>
      </c>
      <c r="X39" s="142">
        <v>3579</v>
      </c>
      <c r="Y39" s="142">
        <v>450</v>
      </c>
      <c r="Z39" s="142">
        <v>56</v>
      </c>
      <c r="AA39" s="142">
        <v>79</v>
      </c>
    </row>
    <row r="40" spans="1:27" s="438" customFormat="1" ht="11.25" customHeight="1">
      <c r="A40" s="774"/>
      <c r="B40" s="449" t="s">
        <v>462</v>
      </c>
      <c r="C40" s="142">
        <f t="shared" si="1"/>
        <v>49321</v>
      </c>
      <c r="D40" s="142">
        <f t="shared" si="4"/>
        <v>48538</v>
      </c>
      <c r="E40" s="142">
        <v>76</v>
      </c>
      <c r="F40" s="142">
        <v>61</v>
      </c>
      <c r="G40" s="142">
        <v>1332</v>
      </c>
      <c r="H40" s="142">
        <v>572</v>
      </c>
      <c r="I40" s="142">
        <v>8272</v>
      </c>
      <c r="J40" s="142">
        <v>3339</v>
      </c>
      <c r="K40" s="142">
        <v>2579</v>
      </c>
      <c r="L40" s="142">
        <v>409</v>
      </c>
      <c r="M40" s="142">
        <v>1916</v>
      </c>
      <c r="N40" s="142">
        <v>126</v>
      </c>
      <c r="O40" s="142">
        <v>479</v>
      </c>
      <c r="P40" s="142">
        <v>3351</v>
      </c>
      <c r="Q40" s="142">
        <v>1470</v>
      </c>
      <c r="R40" s="142">
        <v>8808</v>
      </c>
      <c r="S40" s="142">
        <v>2023</v>
      </c>
      <c r="T40" s="142">
        <v>5449</v>
      </c>
      <c r="U40" s="142">
        <v>822</v>
      </c>
      <c r="V40" s="142">
        <v>53</v>
      </c>
      <c r="W40" s="142">
        <v>6</v>
      </c>
      <c r="X40" s="142">
        <v>6270</v>
      </c>
      <c r="Y40" s="142">
        <v>928</v>
      </c>
      <c r="Z40" s="142">
        <v>197</v>
      </c>
      <c r="AA40" s="142">
        <v>783</v>
      </c>
    </row>
    <row r="41" spans="1:27" s="438" customFormat="1" ht="11.25" customHeight="1">
      <c r="A41" s="774" t="s">
        <v>516</v>
      </c>
      <c r="B41" s="449" t="s">
        <v>460</v>
      </c>
      <c r="C41" s="142">
        <f t="shared" si="1"/>
        <v>178805</v>
      </c>
      <c r="D41" s="142">
        <f t="shared" si="4"/>
        <v>177457</v>
      </c>
      <c r="E41" s="142">
        <f aca="true" t="shared" si="13" ref="E41:AA41">SUM(E42:E43)</f>
        <v>474</v>
      </c>
      <c r="F41" s="142">
        <f t="shared" si="13"/>
        <v>279</v>
      </c>
      <c r="G41" s="142">
        <f t="shared" si="13"/>
        <v>6534</v>
      </c>
      <c r="H41" s="142">
        <f t="shared" si="13"/>
        <v>2285</v>
      </c>
      <c r="I41" s="142">
        <f t="shared" si="13"/>
        <v>31891</v>
      </c>
      <c r="J41" s="142">
        <f t="shared" si="13"/>
        <v>13265</v>
      </c>
      <c r="K41" s="142">
        <f t="shared" si="13"/>
        <v>10939</v>
      </c>
      <c r="L41" s="142">
        <f t="shared" si="13"/>
        <v>1588</v>
      </c>
      <c r="M41" s="142">
        <f t="shared" si="13"/>
        <v>7475</v>
      </c>
      <c r="N41" s="142">
        <f t="shared" si="13"/>
        <v>545</v>
      </c>
      <c r="O41" s="142">
        <f t="shared" si="13"/>
        <v>719</v>
      </c>
      <c r="P41" s="142">
        <f t="shared" si="13"/>
        <v>12367</v>
      </c>
      <c r="Q41" s="142">
        <f t="shared" si="13"/>
        <v>6086</v>
      </c>
      <c r="R41" s="142">
        <f t="shared" si="13"/>
        <v>35435</v>
      </c>
      <c r="S41" s="142">
        <f t="shared" si="13"/>
        <v>8654</v>
      </c>
      <c r="T41" s="142">
        <f t="shared" si="13"/>
        <v>17944</v>
      </c>
      <c r="U41" s="142">
        <f t="shared" si="13"/>
        <v>2872</v>
      </c>
      <c r="V41" s="142">
        <f t="shared" si="13"/>
        <v>276</v>
      </c>
      <c r="W41" s="142">
        <f t="shared" si="13"/>
        <v>42</v>
      </c>
      <c r="X41" s="142">
        <f t="shared" si="13"/>
        <v>15920</v>
      </c>
      <c r="Y41" s="142">
        <f t="shared" si="13"/>
        <v>1426</v>
      </c>
      <c r="Z41" s="142">
        <f t="shared" si="13"/>
        <v>441</v>
      </c>
      <c r="AA41" s="142">
        <f t="shared" si="13"/>
        <v>1348</v>
      </c>
    </row>
    <row r="42" spans="1:27" s="438" customFormat="1" ht="11.25" customHeight="1">
      <c r="A42" s="774"/>
      <c r="B42" s="449" t="s">
        <v>461</v>
      </c>
      <c r="C42" s="142">
        <f t="shared" si="1"/>
        <v>88860</v>
      </c>
      <c r="D42" s="142">
        <f t="shared" si="4"/>
        <v>88740</v>
      </c>
      <c r="E42" s="142">
        <v>379</v>
      </c>
      <c r="F42" s="142">
        <v>212</v>
      </c>
      <c r="G42" s="142">
        <v>4241</v>
      </c>
      <c r="H42" s="142">
        <v>1357</v>
      </c>
      <c r="I42" s="142">
        <v>16093</v>
      </c>
      <c r="J42" s="142">
        <v>7169</v>
      </c>
      <c r="K42" s="142">
        <v>5491</v>
      </c>
      <c r="L42" s="142">
        <v>925</v>
      </c>
      <c r="M42" s="142">
        <v>4343</v>
      </c>
      <c r="N42" s="142">
        <v>358</v>
      </c>
      <c r="O42" s="142">
        <v>144</v>
      </c>
      <c r="P42" s="142">
        <v>6359</v>
      </c>
      <c r="Q42" s="142">
        <v>3276</v>
      </c>
      <c r="R42" s="142">
        <v>17576</v>
      </c>
      <c r="S42" s="142">
        <v>5019</v>
      </c>
      <c r="T42" s="142">
        <v>8079</v>
      </c>
      <c r="U42" s="142">
        <v>1536</v>
      </c>
      <c r="V42" s="142">
        <v>195</v>
      </c>
      <c r="W42" s="142">
        <v>33</v>
      </c>
      <c r="X42" s="142">
        <v>5449</v>
      </c>
      <c r="Y42" s="142">
        <v>406</v>
      </c>
      <c r="Z42" s="142">
        <v>100</v>
      </c>
      <c r="AA42" s="142">
        <v>120</v>
      </c>
    </row>
    <row r="43" spans="1:27" s="438" customFormat="1" ht="11.25" customHeight="1">
      <c r="A43" s="774"/>
      <c r="B43" s="449" t="s">
        <v>462</v>
      </c>
      <c r="C43" s="142">
        <f t="shared" si="1"/>
        <v>89945</v>
      </c>
      <c r="D43" s="142">
        <f t="shared" si="4"/>
        <v>88717</v>
      </c>
      <c r="E43" s="142">
        <v>95</v>
      </c>
      <c r="F43" s="142">
        <v>67</v>
      </c>
      <c r="G43" s="142">
        <v>2293</v>
      </c>
      <c r="H43" s="142">
        <v>928</v>
      </c>
      <c r="I43" s="142">
        <v>15798</v>
      </c>
      <c r="J43" s="142">
        <v>6096</v>
      </c>
      <c r="K43" s="142">
        <v>5448</v>
      </c>
      <c r="L43" s="142">
        <v>663</v>
      </c>
      <c r="M43" s="142">
        <v>3132</v>
      </c>
      <c r="N43" s="142">
        <v>187</v>
      </c>
      <c r="O43" s="142">
        <v>575</v>
      </c>
      <c r="P43" s="142">
        <v>6008</v>
      </c>
      <c r="Q43" s="142">
        <v>2810</v>
      </c>
      <c r="R43" s="142">
        <v>17859</v>
      </c>
      <c r="S43" s="142">
        <v>3635</v>
      </c>
      <c r="T43" s="142">
        <v>9865</v>
      </c>
      <c r="U43" s="142">
        <v>1336</v>
      </c>
      <c r="V43" s="142">
        <v>81</v>
      </c>
      <c r="W43" s="142">
        <v>9</v>
      </c>
      <c r="X43" s="142">
        <v>10471</v>
      </c>
      <c r="Y43" s="142">
        <v>1020</v>
      </c>
      <c r="Z43" s="142">
        <v>341</v>
      </c>
      <c r="AA43" s="142">
        <v>1228</v>
      </c>
    </row>
    <row r="44" spans="1:27" s="438" customFormat="1" ht="11.25" customHeight="1">
      <c r="A44" s="774" t="s">
        <v>517</v>
      </c>
      <c r="B44" s="449" t="s">
        <v>460</v>
      </c>
      <c r="C44" s="142">
        <f t="shared" si="1"/>
        <v>41738</v>
      </c>
      <c r="D44" s="142">
        <f t="shared" si="4"/>
        <v>40290</v>
      </c>
      <c r="E44" s="142">
        <f aca="true" t="shared" si="14" ref="E44:AA44">SUM(E45:E46)</f>
        <v>45</v>
      </c>
      <c r="F44" s="142">
        <f t="shared" si="14"/>
        <v>20</v>
      </c>
      <c r="G44" s="142">
        <f t="shared" si="14"/>
        <v>703</v>
      </c>
      <c r="H44" s="142">
        <f t="shared" si="14"/>
        <v>353</v>
      </c>
      <c r="I44" s="142">
        <f t="shared" si="14"/>
        <v>5290</v>
      </c>
      <c r="J44" s="142">
        <f t="shared" si="14"/>
        <v>2854</v>
      </c>
      <c r="K44" s="142">
        <f t="shared" si="14"/>
        <v>2074</v>
      </c>
      <c r="L44" s="142">
        <f t="shared" si="14"/>
        <v>317</v>
      </c>
      <c r="M44" s="142">
        <f t="shared" si="14"/>
        <v>1053</v>
      </c>
      <c r="N44" s="142">
        <f t="shared" si="14"/>
        <v>59</v>
      </c>
      <c r="O44" s="142">
        <f t="shared" si="14"/>
        <v>159</v>
      </c>
      <c r="P44" s="142">
        <f t="shared" si="14"/>
        <v>2180</v>
      </c>
      <c r="Q44" s="142">
        <f t="shared" si="14"/>
        <v>1118</v>
      </c>
      <c r="R44" s="142">
        <f t="shared" si="14"/>
        <v>9506</v>
      </c>
      <c r="S44" s="142">
        <f t="shared" si="14"/>
        <v>2286</v>
      </c>
      <c r="T44" s="142">
        <f t="shared" si="14"/>
        <v>5124</v>
      </c>
      <c r="U44" s="142">
        <f t="shared" si="14"/>
        <v>534</v>
      </c>
      <c r="V44" s="142">
        <f t="shared" si="14"/>
        <v>44</v>
      </c>
      <c r="W44" s="142">
        <f t="shared" si="14"/>
        <v>3</v>
      </c>
      <c r="X44" s="142">
        <f t="shared" si="14"/>
        <v>5700</v>
      </c>
      <c r="Y44" s="142">
        <f t="shared" si="14"/>
        <v>572</v>
      </c>
      <c r="Z44" s="142">
        <f t="shared" si="14"/>
        <v>296</v>
      </c>
      <c r="AA44" s="142">
        <f t="shared" si="14"/>
        <v>1448</v>
      </c>
    </row>
    <row r="45" spans="1:27" s="438" customFormat="1" ht="11.25" customHeight="1">
      <c r="A45" s="774"/>
      <c r="B45" s="449" t="s">
        <v>461</v>
      </c>
      <c r="C45" s="142">
        <f t="shared" si="1"/>
        <v>22406</v>
      </c>
      <c r="D45" s="142">
        <f t="shared" si="4"/>
        <v>22257</v>
      </c>
      <c r="E45" s="142">
        <v>34</v>
      </c>
      <c r="F45" s="142">
        <v>16</v>
      </c>
      <c r="G45" s="142">
        <v>483</v>
      </c>
      <c r="H45" s="142">
        <v>213</v>
      </c>
      <c r="I45" s="142">
        <v>2748</v>
      </c>
      <c r="J45" s="142">
        <v>1575</v>
      </c>
      <c r="K45" s="142">
        <v>1214</v>
      </c>
      <c r="L45" s="142">
        <v>184</v>
      </c>
      <c r="M45" s="142">
        <v>696</v>
      </c>
      <c r="N45" s="142">
        <v>47</v>
      </c>
      <c r="O45" s="142">
        <v>32</v>
      </c>
      <c r="P45" s="142">
        <v>1258</v>
      </c>
      <c r="Q45" s="142">
        <v>619</v>
      </c>
      <c r="R45" s="142">
        <v>5683</v>
      </c>
      <c r="S45" s="142">
        <v>1385</v>
      </c>
      <c r="T45" s="142">
        <v>2767</v>
      </c>
      <c r="U45" s="142">
        <v>283</v>
      </c>
      <c r="V45" s="142">
        <v>29</v>
      </c>
      <c r="W45" s="142">
        <v>3</v>
      </c>
      <c r="X45" s="142">
        <v>2659</v>
      </c>
      <c r="Y45" s="142">
        <v>207</v>
      </c>
      <c r="Z45" s="142">
        <v>122</v>
      </c>
      <c r="AA45" s="142">
        <v>149</v>
      </c>
    </row>
    <row r="46" spans="1:28" s="438" customFormat="1" ht="11.25" customHeight="1">
      <c r="A46" s="774"/>
      <c r="B46" s="449" t="s">
        <v>462</v>
      </c>
      <c r="C46" s="142">
        <f t="shared" si="1"/>
        <v>19332</v>
      </c>
      <c r="D46" s="142">
        <f t="shared" si="4"/>
        <v>18033</v>
      </c>
      <c r="E46" s="142">
        <v>11</v>
      </c>
      <c r="F46" s="142">
        <v>4</v>
      </c>
      <c r="G46" s="142">
        <v>220</v>
      </c>
      <c r="H46" s="142">
        <v>140</v>
      </c>
      <c r="I46" s="142">
        <v>2542</v>
      </c>
      <c r="J46" s="142">
        <v>1279</v>
      </c>
      <c r="K46" s="142">
        <v>860</v>
      </c>
      <c r="L46" s="142">
        <v>133</v>
      </c>
      <c r="M46" s="142">
        <v>357</v>
      </c>
      <c r="N46" s="142">
        <v>12</v>
      </c>
      <c r="O46" s="142">
        <v>127</v>
      </c>
      <c r="P46" s="142">
        <v>922</v>
      </c>
      <c r="Q46" s="142">
        <v>499</v>
      </c>
      <c r="R46" s="142">
        <v>3823</v>
      </c>
      <c r="S46" s="142">
        <v>901</v>
      </c>
      <c r="T46" s="142">
        <v>2357</v>
      </c>
      <c r="U46" s="142">
        <v>251</v>
      </c>
      <c r="V46" s="142">
        <v>15</v>
      </c>
      <c r="W46" s="142">
        <v>0</v>
      </c>
      <c r="X46" s="142">
        <v>3041</v>
      </c>
      <c r="Y46" s="142">
        <v>365</v>
      </c>
      <c r="Z46" s="142">
        <v>174</v>
      </c>
      <c r="AA46" s="142">
        <v>1299</v>
      </c>
      <c r="AB46" s="450"/>
    </row>
    <row r="47" spans="1:28" s="438" customFormat="1" ht="11.25" customHeight="1">
      <c r="A47" s="774" t="s">
        <v>518</v>
      </c>
      <c r="B47" s="449" t="s">
        <v>460</v>
      </c>
      <c r="C47" s="142">
        <f t="shared" si="1"/>
        <v>53943</v>
      </c>
      <c r="D47" s="142">
        <f t="shared" si="4"/>
        <v>52399</v>
      </c>
      <c r="E47" s="142">
        <f aca="true" t="shared" si="15" ref="E47:AA47">SUM(E48:E49)</f>
        <v>60</v>
      </c>
      <c r="F47" s="142">
        <f t="shared" si="15"/>
        <v>37</v>
      </c>
      <c r="G47" s="142">
        <f t="shared" si="15"/>
        <v>968</v>
      </c>
      <c r="H47" s="142">
        <f t="shared" si="15"/>
        <v>460</v>
      </c>
      <c r="I47" s="142">
        <f t="shared" si="15"/>
        <v>6859</v>
      </c>
      <c r="J47" s="142">
        <f t="shared" si="15"/>
        <v>4273</v>
      </c>
      <c r="K47" s="142">
        <f t="shared" si="15"/>
        <v>2597</v>
      </c>
      <c r="L47" s="142">
        <f t="shared" si="15"/>
        <v>431</v>
      </c>
      <c r="M47" s="142">
        <f t="shared" si="15"/>
        <v>1687</v>
      </c>
      <c r="N47" s="142">
        <f t="shared" si="15"/>
        <v>128</v>
      </c>
      <c r="O47" s="142">
        <f t="shared" si="15"/>
        <v>229</v>
      </c>
      <c r="P47" s="142">
        <f t="shared" si="15"/>
        <v>3525</v>
      </c>
      <c r="Q47" s="142">
        <f t="shared" si="15"/>
        <v>1857</v>
      </c>
      <c r="R47" s="142">
        <f t="shared" si="15"/>
        <v>11209</v>
      </c>
      <c r="S47" s="142">
        <f t="shared" si="15"/>
        <v>2885</v>
      </c>
      <c r="T47" s="142">
        <f t="shared" si="15"/>
        <v>7316</v>
      </c>
      <c r="U47" s="142">
        <f t="shared" si="15"/>
        <v>861</v>
      </c>
      <c r="V47" s="142">
        <f t="shared" si="15"/>
        <v>36</v>
      </c>
      <c r="W47" s="142">
        <f t="shared" si="15"/>
        <v>5</v>
      </c>
      <c r="X47" s="142">
        <f t="shared" si="15"/>
        <v>6176</v>
      </c>
      <c r="Y47" s="142">
        <f t="shared" si="15"/>
        <v>554</v>
      </c>
      <c r="Z47" s="142">
        <f t="shared" si="15"/>
        <v>246</v>
      </c>
      <c r="AA47" s="142">
        <f t="shared" si="15"/>
        <v>1544</v>
      </c>
      <c r="AB47" s="450"/>
    </row>
    <row r="48" spans="1:27" s="438" customFormat="1" ht="11.25" customHeight="1">
      <c r="A48" s="774"/>
      <c r="B48" s="449" t="s">
        <v>461</v>
      </c>
      <c r="C48" s="142">
        <f t="shared" si="1"/>
        <v>28282</v>
      </c>
      <c r="D48" s="142">
        <f t="shared" si="4"/>
        <v>28090</v>
      </c>
      <c r="E48" s="142">
        <v>48</v>
      </c>
      <c r="F48" s="142">
        <v>29</v>
      </c>
      <c r="G48" s="142">
        <v>619</v>
      </c>
      <c r="H48" s="142">
        <v>284</v>
      </c>
      <c r="I48" s="142">
        <v>3404</v>
      </c>
      <c r="J48" s="142">
        <v>2318</v>
      </c>
      <c r="K48" s="142">
        <v>1388</v>
      </c>
      <c r="L48" s="142">
        <v>251</v>
      </c>
      <c r="M48" s="142">
        <v>1073</v>
      </c>
      <c r="N48" s="142">
        <v>87</v>
      </c>
      <c r="O48" s="142">
        <v>27</v>
      </c>
      <c r="P48" s="142">
        <v>1909</v>
      </c>
      <c r="Q48" s="142">
        <v>1018</v>
      </c>
      <c r="R48" s="142">
        <v>6347</v>
      </c>
      <c r="S48" s="142">
        <v>1698</v>
      </c>
      <c r="T48" s="142">
        <v>4036</v>
      </c>
      <c r="U48" s="142">
        <v>425</v>
      </c>
      <c r="V48" s="142">
        <v>22</v>
      </c>
      <c r="W48" s="142">
        <v>4</v>
      </c>
      <c r="X48" s="142">
        <v>2797</v>
      </c>
      <c r="Y48" s="142">
        <v>187</v>
      </c>
      <c r="Z48" s="142">
        <v>119</v>
      </c>
      <c r="AA48" s="142">
        <v>192</v>
      </c>
    </row>
    <row r="49" spans="1:27" s="438" customFormat="1" ht="11.25" customHeight="1">
      <c r="A49" s="774"/>
      <c r="B49" s="449" t="s">
        <v>462</v>
      </c>
      <c r="C49" s="142">
        <f t="shared" si="1"/>
        <v>25661</v>
      </c>
      <c r="D49" s="142">
        <f t="shared" si="4"/>
        <v>24309</v>
      </c>
      <c r="E49" s="142">
        <v>12</v>
      </c>
      <c r="F49" s="142">
        <v>8</v>
      </c>
      <c r="G49" s="142">
        <v>349</v>
      </c>
      <c r="H49" s="142">
        <v>176</v>
      </c>
      <c r="I49" s="142">
        <v>3455</v>
      </c>
      <c r="J49" s="142">
        <v>1955</v>
      </c>
      <c r="K49" s="142">
        <v>1209</v>
      </c>
      <c r="L49" s="142">
        <v>180</v>
      </c>
      <c r="M49" s="142">
        <v>614</v>
      </c>
      <c r="N49" s="142">
        <v>41</v>
      </c>
      <c r="O49" s="142">
        <v>202</v>
      </c>
      <c r="P49" s="142">
        <v>1616</v>
      </c>
      <c r="Q49" s="142">
        <v>839</v>
      </c>
      <c r="R49" s="142">
        <v>4862</v>
      </c>
      <c r="S49" s="142">
        <v>1187</v>
      </c>
      <c r="T49" s="142">
        <v>3280</v>
      </c>
      <c r="U49" s="142">
        <v>436</v>
      </c>
      <c r="V49" s="142">
        <v>14</v>
      </c>
      <c r="W49" s="142">
        <v>1</v>
      </c>
      <c r="X49" s="142">
        <v>3379</v>
      </c>
      <c r="Y49" s="142">
        <v>367</v>
      </c>
      <c r="Z49" s="142">
        <v>127</v>
      </c>
      <c r="AA49" s="142">
        <v>1352</v>
      </c>
    </row>
    <row r="50" spans="1:27" s="438" customFormat="1" ht="11.25" customHeight="1">
      <c r="A50" s="774" t="s">
        <v>519</v>
      </c>
      <c r="B50" s="449" t="s">
        <v>460</v>
      </c>
      <c r="C50" s="142">
        <f t="shared" si="1"/>
        <v>9121</v>
      </c>
      <c r="D50" s="142">
        <f t="shared" si="4"/>
        <v>9008</v>
      </c>
      <c r="E50" s="142">
        <f aca="true" t="shared" si="16" ref="E50:AA50">SUM(E51:E52)</f>
        <v>0</v>
      </c>
      <c r="F50" s="142">
        <f t="shared" si="16"/>
        <v>7</v>
      </c>
      <c r="G50" s="142">
        <f t="shared" si="16"/>
        <v>70</v>
      </c>
      <c r="H50" s="142">
        <f t="shared" si="16"/>
        <v>48</v>
      </c>
      <c r="I50" s="142">
        <f t="shared" si="16"/>
        <v>584</v>
      </c>
      <c r="J50" s="142">
        <f t="shared" si="16"/>
        <v>426</v>
      </c>
      <c r="K50" s="142">
        <f t="shared" si="16"/>
        <v>199</v>
      </c>
      <c r="L50" s="142">
        <f t="shared" si="16"/>
        <v>77</v>
      </c>
      <c r="M50" s="142">
        <f t="shared" si="16"/>
        <v>209</v>
      </c>
      <c r="N50" s="142">
        <f t="shared" si="16"/>
        <v>28</v>
      </c>
      <c r="O50" s="142">
        <f t="shared" si="16"/>
        <v>86</v>
      </c>
      <c r="P50" s="142">
        <f t="shared" si="16"/>
        <v>638</v>
      </c>
      <c r="Q50" s="142">
        <f t="shared" si="16"/>
        <v>320</v>
      </c>
      <c r="R50" s="142">
        <f t="shared" si="16"/>
        <v>1452</v>
      </c>
      <c r="S50" s="142">
        <f t="shared" si="16"/>
        <v>721</v>
      </c>
      <c r="T50" s="142">
        <f t="shared" si="16"/>
        <v>1969</v>
      </c>
      <c r="U50" s="142">
        <f t="shared" si="16"/>
        <v>391</v>
      </c>
      <c r="V50" s="142">
        <f t="shared" si="16"/>
        <v>5</v>
      </c>
      <c r="W50" s="142">
        <f t="shared" si="16"/>
        <v>2</v>
      </c>
      <c r="X50" s="142">
        <f t="shared" si="16"/>
        <v>1550</v>
      </c>
      <c r="Y50" s="142">
        <f t="shared" si="16"/>
        <v>215</v>
      </c>
      <c r="Z50" s="142">
        <f t="shared" si="16"/>
        <v>11</v>
      </c>
      <c r="AA50" s="142">
        <f t="shared" si="16"/>
        <v>113</v>
      </c>
    </row>
    <row r="51" spans="1:27" s="438" customFormat="1" ht="11.25" customHeight="1">
      <c r="A51" s="774"/>
      <c r="B51" s="449" t="s">
        <v>461</v>
      </c>
      <c r="C51" s="142">
        <f t="shared" si="1"/>
        <v>5077</v>
      </c>
      <c r="D51" s="142">
        <f t="shared" si="4"/>
        <v>5055</v>
      </c>
      <c r="E51" s="142">
        <v>0</v>
      </c>
      <c r="F51" s="142">
        <v>3</v>
      </c>
      <c r="G51" s="142">
        <v>42</v>
      </c>
      <c r="H51" s="142">
        <v>25</v>
      </c>
      <c r="I51" s="142">
        <v>286</v>
      </c>
      <c r="J51" s="142">
        <v>217</v>
      </c>
      <c r="K51" s="142">
        <v>123</v>
      </c>
      <c r="L51" s="142">
        <v>48</v>
      </c>
      <c r="M51" s="142">
        <v>122</v>
      </c>
      <c r="N51" s="142">
        <v>23</v>
      </c>
      <c r="O51" s="142">
        <v>14</v>
      </c>
      <c r="P51" s="142">
        <v>437</v>
      </c>
      <c r="Q51" s="142">
        <v>190</v>
      </c>
      <c r="R51" s="142">
        <v>886</v>
      </c>
      <c r="S51" s="142">
        <v>439</v>
      </c>
      <c r="T51" s="142">
        <v>1129</v>
      </c>
      <c r="U51" s="142">
        <v>260</v>
      </c>
      <c r="V51" s="142">
        <v>3</v>
      </c>
      <c r="W51" s="142">
        <v>1</v>
      </c>
      <c r="X51" s="142">
        <v>686</v>
      </c>
      <c r="Y51" s="142">
        <v>114</v>
      </c>
      <c r="Z51" s="142">
        <v>7</v>
      </c>
      <c r="AA51" s="142">
        <v>22</v>
      </c>
    </row>
    <row r="52" spans="1:27" s="438" customFormat="1" ht="11.25" customHeight="1">
      <c r="A52" s="774"/>
      <c r="B52" s="449" t="s">
        <v>462</v>
      </c>
      <c r="C52" s="142">
        <f t="shared" si="1"/>
        <v>4044</v>
      </c>
      <c r="D52" s="142">
        <f>SUM(E52:Z52)</f>
        <v>3953</v>
      </c>
      <c r="E52" s="139">
        <v>0</v>
      </c>
      <c r="F52" s="142">
        <v>4</v>
      </c>
      <c r="G52" s="142">
        <v>28</v>
      </c>
      <c r="H52" s="142">
        <v>23</v>
      </c>
      <c r="I52" s="142">
        <v>298</v>
      </c>
      <c r="J52" s="142">
        <v>209</v>
      </c>
      <c r="K52" s="142">
        <v>76</v>
      </c>
      <c r="L52" s="142">
        <v>29</v>
      </c>
      <c r="M52" s="142">
        <v>87</v>
      </c>
      <c r="N52" s="142">
        <v>5</v>
      </c>
      <c r="O52" s="142">
        <v>72</v>
      </c>
      <c r="P52" s="142">
        <v>201</v>
      </c>
      <c r="Q52" s="142">
        <v>130</v>
      </c>
      <c r="R52" s="142">
        <v>566</v>
      </c>
      <c r="S52" s="142">
        <v>282</v>
      </c>
      <c r="T52" s="142">
        <v>840</v>
      </c>
      <c r="U52" s="142">
        <v>131</v>
      </c>
      <c r="V52" s="142">
        <v>2</v>
      </c>
      <c r="W52" s="142">
        <v>1</v>
      </c>
      <c r="X52" s="142">
        <v>864</v>
      </c>
      <c r="Y52" s="142">
        <v>101</v>
      </c>
      <c r="Z52" s="142">
        <v>4</v>
      </c>
      <c r="AA52" s="142">
        <v>91</v>
      </c>
    </row>
    <row r="53" spans="1:27" ht="0.75" customHeight="1">
      <c r="A53" s="451"/>
      <c r="B53" s="452"/>
      <c r="C53" s="453"/>
      <c r="D53" s="257"/>
      <c r="E53" s="257"/>
      <c r="F53" s="257"/>
      <c r="G53" s="257"/>
      <c r="H53" s="257"/>
      <c r="I53" s="257"/>
      <c r="J53" s="257"/>
      <c r="K53" s="257"/>
      <c r="L53" s="257"/>
      <c r="M53" s="257"/>
      <c r="N53" s="257"/>
      <c r="O53" s="454"/>
      <c r="P53" s="257"/>
      <c r="Q53" s="257"/>
      <c r="R53" s="257"/>
      <c r="S53" s="257"/>
      <c r="T53" s="257"/>
      <c r="U53" s="257"/>
      <c r="V53" s="257"/>
      <c r="W53" s="257"/>
      <c r="X53" s="257"/>
      <c r="Y53" s="257"/>
      <c r="Z53" s="256"/>
      <c r="AA53" s="256"/>
    </row>
    <row r="54" spans="1:25" s="386" customFormat="1" ht="12" customHeight="1">
      <c r="A54" s="455" t="s">
        <v>520</v>
      </c>
      <c r="B54" s="456"/>
      <c r="C54" s="456"/>
      <c r="D54" s="456"/>
      <c r="E54" s="456"/>
      <c r="F54" s="456"/>
      <c r="G54" s="456"/>
      <c r="H54" s="456"/>
      <c r="I54" s="456"/>
      <c r="N54" s="104" t="s">
        <v>232</v>
      </c>
      <c r="U54" s="457"/>
      <c r="V54" s="458"/>
      <c r="Y54" s="459"/>
    </row>
  </sheetData>
  <sheetProtection selectLockedCells="1" selectUnlockedCells="1"/>
  <mergeCells count="60">
    <mergeCell ref="A2:M2"/>
    <mergeCell ref="D4:M4"/>
    <mergeCell ref="N2:AA2"/>
    <mergeCell ref="T4:U4"/>
    <mergeCell ref="AA4:AA7"/>
    <mergeCell ref="A5:A6"/>
    <mergeCell ref="B5:B6"/>
    <mergeCell ref="C5:C6"/>
    <mergeCell ref="D5:D6"/>
    <mergeCell ref="E5:F6"/>
    <mergeCell ref="G5:H6"/>
    <mergeCell ref="I5:J6"/>
    <mergeCell ref="K5:M5"/>
    <mergeCell ref="N5:O5"/>
    <mergeCell ref="P5:Q6"/>
    <mergeCell ref="R5:S6"/>
    <mergeCell ref="T5:U6"/>
    <mergeCell ref="V5:W6"/>
    <mergeCell ref="X5:Y6"/>
    <mergeCell ref="Z5:Z7"/>
    <mergeCell ref="K6:L6"/>
    <mergeCell ref="M6:N6"/>
    <mergeCell ref="A7:A8"/>
    <mergeCell ref="B7:B9"/>
    <mergeCell ref="C7:C9"/>
    <mergeCell ref="D7:D9"/>
    <mergeCell ref="E8:E9"/>
    <mergeCell ref="F8:F9"/>
    <mergeCell ref="G8:G9"/>
    <mergeCell ref="H8:H9"/>
    <mergeCell ref="I8:I9"/>
    <mergeCell ref="J8:J9"/>
    <mergeCell ref="K8:K9"/>
    <mergeCell ref="Y8:Y9"/>
    <mergeCell ref="Z8:Z9"/>
    <mergeCell ref="L8:L9"/>
    <mergeCell ref="P8:P9"/>
    <mergeCell ref="Q8:Q9"/>
    <mergeCell ref="R8:R9"/>
    <mergeCell ref="S8:S9"/>
    <mergeCell ref="T8:T9"/>
    <mergeCell ref="AA8:AA9"/>
    <mergeCell ref="A11:A13"/>
    <mergeCell ref="A14:A16"/>
    <mergeCell ref="A17:A19"/>
    <mergeCell ref="A20:A22"/>
    <mergeCell ref="A23:A25"/>
    <mergeCell ref="U8:U9"/>
    <mergeCell ref="V8:V9"/>
    <mergeCell ref="W8:W9"/>
    <mergeCell ref="X8:X9"/>
    <mergeCell ref="A44:A46"/>
    <mergeCell ref="A47:A49"/>
    <mergeCell ref="A50:A52"/>
    <mergeCell ref="A26:A28"/>
    <mergeCell ref="A29:A31"/>
    <mergeCell ref="A32:A34"/>
    <mergeCell ref="A35:A37"/>
    <mergeCell ref="A38:A40"/>
    <mergeCell ref="A41:A43"/>
  </mergeCells>
  <printOptions horizontalCentered="1"/>
  <pageMargins left="1.1811023622047245" right="1.1811023622047245" top="1.5748031496062993" bottom="1.535433070866142" header="0.5118110236220472" footer="0.9055118110236221"/>
  <pageSetup firstPageNumber="42" useFirstPageNumber="1" horizontalDpi="300" verticalDpi="300" orientation="portrait" paperSize="9" r:id="rId1"/>
  <headerFooter alignWithMargins="0">
    <oddFooter>&amp;C&amp;"華康中圓體,標準"&amp;11‧&amp;"Times New Roman,標準"&amp;P&amp;"華康中圓體,標準"‧</oddFooter>
  </headerFooter>
</worksheet>
</file>

<file path=xl/worksheets/sheet11.xml><?xml version="1.0" encoding="utf-8"?>
<worksheet xmlns="http://schemas.openxmlformats.org/spreadsheetml/2006/main" xmlns:r="http://schemas.openxmlformats.org/officeDocument/2006/relationships">
  <dimension ref="A1:P35"/>
  <sheetViews>
    <sheetView showGridLines="0" zoomScale="120" zoomScaleNormal="120" zoomScalePageLayoutView="0" workbookViewId="0" topLeftCell="A1">
      <selection activeCell="I1" activeCellId="1" sqref="A1:P35"/>
    </sheetView>
  </sheetViews>
  <sheetFormatPr defaultColWidth="10.625" defaultRowHeight="12.75" customHeight="1"/>
  <cols>
    <col min="1" max="1" width="19.125" style="462" customWidth="1"/>
    <col min="2" max="8" width="8.125" style="109" customWidth="1"/>
    <col min="9" max="10" width="8.875" style="109" customWidth="1"/>
    <col min="11" max="15" width="9.625" style="109" customWidth="1"/>
    <col min="16" max="16" width="9.625" style="470" customWidth="1"/>
    <col min="17" max="16384" width="10.625" style="216" customWidth="1"/>
  </cols>
  <sheetData>
    <row r="1" spans="1:16" s="462" customFormat="1" ht="18" customHeight="1">
      <c r="A1" s="56" t="s">
        <v>551</v>
      </c>
      <c r="B1" s="461"/>
      <c r="C1" s="461"/>
      <c r="D1" s="461"/>
      <c r="E1" s="461"/>
      <c r="F1" s="461"/>
      <c r="G1" s="461"/>
      <c r="H1" s="461"/>
      <c r="I1" s="461"/>
      <c r="J1" s="461"/>
      <c r="K1" s="461"/>
      <c r="L1" s="461"/>
      <c r="M1" s="461"/>
      <c r="N1" s="461"/>
      <c r="O1" s="461"/>
      <c r="P1" s="105" t="s">
        <v>0</v>
      </c>
    </row>
    <row r="2" spans="1:16" s="471" customFormat="1" ht="24.75" customHeight="1">
      <c r="A2" s="793" t="s">
        <v>550</v>
      </c>
      <c r="B2" s="793"/>
      <c r="C2" s="793"/>
      <c r="D2" s="793"/>
      <c r="E2" s="793"/>
      <c r="F2" s="793"/>
      <c r="G2" s="793"/>
      <c r="H2" s="793"/>
      <c r="I2" s="793" t="s">
        <v>121</v>
      </c>
      <c r="J2" s="793"/>
      <c r="K2" s="793"/>
      <c r="L2" s="793"/>
      <c r="M2" s="793"/>
      <c r="N2" s="793"/>
      <c r="O2" s="793"/>
      <c r="P2" s="793"/>
    </row>
    <row r="3" spans="1:16" ht="15" customHeight="1">
      <c r="A3" s="463"/>
      <c r="B3" s="464"/>
      <c r="C3" s="464"/>
      <c r="D3" s="464"/>
      <c r="E3" s="464"/>
      <c r="F3" s="464"/>
      <c r="G3" s="464"/>
      <c r="H3" s="106" t="s">
        <v>283</v>
      </c>
      <c r="I3" s="464"/>
      <c r="J3" s="464"/>
      <c r="K3" s="464"/>
      <c r="L3" s="464"/>
      <c r="M3" s="464"/>
      <c r="N3" s="464"/>
      <c r="O3" s="464"/>
      <c r="P3" s="106" t="s">
        <v>12</v>
      </c>
    </row>
    <row r="4" spans="1:16" ht="21.75" customHeight="1">
      <c r="A4" s="108" t="s">
        <v>522</v>
      </c>
      <c r="B4" s="794" t="s">
        <v>523</v>
      </c>
      <c r="C4" s="794"/>
      <c r="D4" s="794"/>
      <c r="E4" s="794" t="s">
        <v>524</v>
      </c>
      <c r="F4" s="794"/>
      <c r="G4" s="794"/>
      <c r="H4" s="465" t="s">
        <v>525</v>
      </c>
      <c r="I4" s="795" t="s">
        <v>122</v>
      </c>
      <c r="J4" s="795"/>
      <c r="K4" s="796" t="s">
        <v>526</v>
      </c>
      <c r="L4" s="796"/>
      <c r="M4" s="796"/>
      <c r="N4" s="797" t="s">
        <v>527</v>
      </c>
      <c r="O4" s="797"/>
      <c r="P4" s="797"/>
    </row>
    <row r="5" spans="1:16" ht="31.5" customHeight="1">
      <c r="A5" s="107" t="s">
        <v>123</v>
      </c>
      <c r="B5" s="466" t="s">
        <v>528</v>
      </c>
      <c r="C5" s="466" t="s">
        <v>279</v>
      </c>
      <c r="D5" s="466" t="s">
        <v>280</v>
      </c>
      <c r="E5" s="466" t="s">
        <v>528</v>
      </c>
      <c r="F5" s="466" t="s">
        <v>279</v>
      </c>
      <c r="G5" s="466" t="s">
        <v>280</v>
      </c>
      <c r="H5" s="467" t="s">
        <v>528</v>
      </c>
      <c r="I5" s="468" t="s">
        <v>279</v>
      </c>
      <c r="J5" s="466" t="s">
        <v>280</v>
      </c>
      <c r="K5" s="466" t="s">
        <v>528</v>
      </c>
      <c r="L5" s="466" t="s">
        <v>279</v>
      </c>
      <c r="M5" s="466" t="s">
        <v>280</v>
      </c>
      <c r="N5" s="466" t="s">
        <v>528</v>
      </c>
      <c r="O5" s="466" t="s">
        <v>279</v>
      </c>
      <c r="P5" s="469" t="s">
        <v>280</v>
      </c>
    </row>
    <row r="6" spans="1:16" ht="18" customHeight="1">
      <c r="A6" s="108" t="s">
        <v>529</v>
      </c>
      <c r="B6" s="174">
        <v>1880316</v>
      </c>
      <c r="C6" s="168">
        <v>958212</v>
      </c>
      <c r="D6" s="168">
        <v>922104</v>
      </c>
      <c r="E6" s="168">
        <v>902231</v>
      </c>
      <c r="F6" s="168">
        <v>489377</v>
      </c>
      <c r="G6" s="168">
        <v>412854</v>
      </c>
      <c r="H6" s="168">
        <v>818331</v>
      </c>
      <c r="I6" s="168">
        <v>412933</v>
      </c>
      <c r="J6" s="168">
        <v>405398</v>
      </c>
      <c r="K6" s="168">
        <v>91910</v>
      </c>
      <c r="L6" s="168">
        <v>42739</v>
      </c>
      <c r="M6" s="168">
        <v>49171</v>
      </c>
      <c r="N6" s="168">
        <v>67844</v>
      </c>
      <c r="O6" s="168">
        <v>13163</v>
      </c>
      <c r="P6" s="168">
        <v>54681</v>
      </c>
    </row>
    <row r="7" spans="1:16" ht="18" customHeight="1">
      <c r="A7" s="108" t="s">
        <v>178</v>
      </c>
      <c r="B7" s="174">
        <v>1911161</v>
      </c>
      <c r="C7" s="168">
        <v>971969</v>
      </c>
      <c r="D7" s="168">
        <v>939192</v>
      </c>
      <c r="E7" s="168">
        <v>910669</v>
      </c>
      <c r="F7" s="168">
        <v>493760</v>
      </c>
      <c r="G7" s="168">
        <v>416909</v>
      </c>
      <c r="H7" s="168">
        <v>829781</v>
      </c>
      <c r="I7" s="168">
        <v>418149</v>
      </c>
      <c r="J7" s="168">
        <v>411632</v>
      </c>
      <c r="K7" s="168">
        <v>100112</v>
      </c>
      <c r="L7" s="168">
        <v>46596</v>
      </c>
      <c r="M7" s="168">
        <v>53516</v>
      </c>
      <c r="N7" s="168">
        <v>70599</v>
      </c>
      <c r="O7" s="168">
        <v>13464</v>
      </c>
      <c r="P7" s="168">
        <v>57135</v>
      </c>
    </row>
    <row r="8" spans="1:16" ht="18" customHeight="1">
      <c r="A8" s="108" t="s">
        <v>179</v>
      </c>
      <c r="B8" s="174">
        <v>1934968</v>
      </c>
      <c r="C8" s="168">
        <v>981486</v>
      </c>
      <c r="D8" s="168">
        <v>953482</v>
      </c>
      <c r="E8" s="168">
        <v>917229</v>
      </c>
      <c r="F8" s="168">
        <v>496576</v>
      </c>
      <c r="G8" s="168">
        <v>420653</v>
      </c>
      <c r="H8" s="168">
        <v>837442</v>
      </c>
      <c r="I8" s="168">
        <v>421413</v>
      </c>
      <c r="J8" s="168">
        <v>416029</v>
      </c>
      <c r="K8" s="168">
        <v>107289</v>
      </c>
      <c r="L8" s="168">
        <v>49796</v>
      </c>
      <c r="M8" s="168">
        <v>57493</v>
      </c>
      <c r="N8" s="168">
        <v>73008</v>
      </c>
      <c r="O8" s="168">
        <v>13701</v>
      </c>
      <c r="P8" s="168">
        <v>59307</v>
      </c>
    </row>
    <row r="9" spans="1:16" ht="18" customHeight="1">
      <c r="A9" s="108" t="s">
        <v>180</v>
      </c>
      <c r="B9" s="174">
        <v>1958686</v>
      </c>
      <c r="C9" s="168">
        <v>991492</v>
      </c>
      <c r="D9" s="168">
        <v>967194</v>
      </c>
      <c r="E9" s="168">
        <v>919940</v>
      </c>
      <c r="F9" s="168">
        <v>497840</v>
      </c>
      <c r="G9" s="168">
        <v>422100</v>
      </c>
      <c r="H9" s="168">
        <v>849854</v>
      </c>
      <c r="I9" s="168">
        <v>427139</v>
      </c>
      <c r="J9" s="168">
        <v>422715</v>
      </c>
      <c r="K9" s="168">
        <v>113268</v>
      </c>
      <c r="L9" s="168">
        <v>52584</v>
      </c>
      <c r="M9" s="168">
        <v>60684</v>
      </c>
      <c r="N9" s="168">
        <v>75624</v>
      </c>
      <c r="O9" s="168">
        <v>13929</v>
      </c>
      <c r="P9" s="168">
        <v>61695</v>
      </c>
    </row>
    <row r="10" spans="1:16" ht="18" customHeight="1">
      <c r="A10" s="108" t="s">
        <v>181</v>
      </c>
      <c r="B10" s="174">
        <v>1978782</v>
      </c>
      <c r="C10" s="168">
        <v>999065</v>
      </c>
      <c r="D10" s="168">
        <v>979717</v>
      </c>
      <c r="E10" s="168">
        <v>925831</v>
      </c>
      <c r="F10" s="168">
        <v>500920</v>
      </c>
      <c r="G10" s="168">
        <v>424911</v>
      </c>
      <c r="H10" s="168">
        <v>855059</v>
      </c>
      <c r="I10" s="168">
        <v>428378</v>
      </c>
      <c r="J10" s="168">
        <v>426681</v>
      </c>
      <c r="K10" s="168">
        <v>119562</v>
      </c>
      <c r="L10" s="168">
        <v>55477</v>
      </c>
      <c r="M10" s="168">
        <v>64085</v>
      </c>
      <c r="N10" s="168">
        <v>78330</v>
      </c>
      <c r="O10" s="168">
        <v>14290</v>
      </c>
      <c r="P10" s="168">
        <v>64040</v>
      </c>
    </row>
    <row r="11" spans="1:16" ht="18" customHeight="1">
      <c r="A11" s="108" t="s">
        <v>182</v>
      </c>
      <c r="B11" s="174">
        <v>2002060</v>
      </c>
      <c r="C11" s="168">
        <v>1009274</v>
      </c>
      <c r="D11" s="168">
        <v>992786</v>
      </c>
      <c r="E11" s="168">
        <v>930610</v>
      </c>
      <c r="F11" s="168">
        <v>503933</v>
      </c>
      <c r="G11" s="168">
        <v>426677</v>
      </c>
      <c r="H11" s="168">
        <v>863580</v>
      </c>
      <c r="I11" s="168">
        <v>432113</v>
      </c>
      <c r="J11" s="168">
        <v>431467</v>
      </c>
      <c r="K11" s="168">
        <v>126761</v>
      </c>
      <c r="L11" s="168">
        <v>58697</v>
      </c>
      <c r="M11" s="168">
        <v>68064</v>
      </c>
      <c r="N11" s="168">
        <v>81109</v>
      </c>
      <c r="O11" s="168">
        <v>14531</v>
      </c>
      <c r="P11" s="168">
        <v>66578</v>
      </c>
    </row>
    <row r="12" spans="1:16" ht="18" customHeight="1">
      <c r="A12" s="108" t="s">
        <v>183</v>
      </c>
      <c r="B12" s="174">
        <v>2013305</v>
      </c>
      <c r="C12" s="168">
        <v>1013618</v>
      </c>
      <c r="D12" s="168">
        <v>999687</v>
      </c>
      <c r="E12" s="168">
        <v>925862</v>
      </c>
      <c r="F12" s="168">
        <v>501504</v>
      </c>
      <c r="G12" s="168">
        <v>424358</v>
      </c>
      <c r="H12" s="168">
        <v>871428</v>
      </c>
      <c r="I12" s="168">
        <v>436165</v>
      </c>
      <c r="J12" s="168">
        <v>435263</v>
      </c>
      <c r="K12" s="168">
        <v>132297</v>
      </c>
      <c r="L12" s="168">
        <v>61222</v>
      </c>
      <c r="M12" s="168">
        <v>71075</v>
      </c>
      <c r="N12" s="168">
        <v>83718</v>
      </c>
      <c r="O12" s="168">
        <v>14727</v>
      </c>
      <c r="P12" s="168">
        <v>68991</v>
      </c>
    </row>
    <row r="13" spans="1:16" ht="18" customHeight="1">
      <c r="A13" s="108" t="s">
        <v>184</v>
      </c>
      <c r="B13" s="174">
        <v>2030161</v>
      </c>
      <c r="C13" s="168">
        <v>1020819</v>
      </c>
      <c r="D13" s="168">
        <v>1009842</v>
      </c>
      <c r="E13" s="168">
        <v>928851</v>
      </c>
      <c r="F13" s="168">
        <v>502946</v>
      </c>
      <c r="G13" s="168">
        <v>425905</v>
      </c>
      <c r="H13" s="168">
        <v>877066</v>
      </c>
      <c r="I13" s="168">
        <v>439022</v>
      </c>
      <c r="J13" s="168">
        <v>438044</v>
      </c>
      <c r="K13" s="168">
        <v>137921</v>
      </c>
      <c r="L13" s="168">
        <v>63760</v>
      </c>
      <c r="M13" s="168">
        <v>74161</v>
      </c>
      <c r="N13" s="168">
        <v>86323</v>
      </c>
      <c r="O13" s="168">
        <v>15091</v>
      </c>
      <c r="P13" s="168">
        <v>71232</v>
      </c>
    </row>
    <row r="14" spans="1:16" ht="18" customHeight="1">
      <c r="A14" s="108" t="s">
        <v>185</v>
      </c>
      <c r="B14" s="174">
        <v>2044023</v>
      </c>
      <c r="C14" s="168">
        <v>1026657</v>
      </c>
      <c r="D14" s="168">
        <v>1017366</v>
      </c>
      <c r="E14" s="168">
        <v>928564</v>
      </c>
      <c r="F14" s="168">
        <v>503099</v>
      </c>
      <c r="G14" s="168">
        <v>425465</v>
      </c>
      <c r="H14" s="168">
        <v>883565</v>
      </c>
      <c r="I14" s="168">
        <v>442291</v>
      </c>
      <c r="J14" s="168">
        <v>441274</v>
      </c>
      <c r="K14" s="168">
        <v>142906</v>
      </c>
      <c r="L14" s="168">
        <v>65957</v>
      </c>
      <c r="M14" s="168">
        <v>76949</v>
      </c>
      <c r="N14" s="168">
        <v>88988</v>
      </c>
      <c r="O14" s="168">
        <v>15310</v>
      </c>
      <c r="P14" s="168">
        <v>73678</v>
      </c>
    </row>
    <row r="15" spans="1:16" ht="18" customHeight="1">
      <c r="A15" s="108" t="s">
        <v>530</v>
      </c>
      <c r="B15" s="174">
        <f>SUM(B16:B34)</f>
        <v>2058328</v>
      </c>
      <c r="C15" s="168">
        <f>SUM(C16:C34)</f>
        <v>1032625</v>
      </c>
      <c r="D15" s="168">
        <f>SUM(D16:D34)</f>
        <v>1025703</v>
      </c>
      <c r="E15" s="168">
        <f>SUM(E16:E34)</f>
        <v>929225</v>
      </c>
      <c r="F15" s="168">
        <f aca="true" t="shared" si="0" ref="F15:P15">SUM(F16:F34)</f>
        <v>503565</v>
      </c>
      <c r="G15" s="168">
        <f t="shared" si="0"/>
        <v>425660</v>
      </c>
      <c r="H15" s="168">
        <f>SUM(H16:H34)</f>
        <v>889917</v>
      </c>
      <c r="I15" s="168">
        <f>SUM(I16:I34)</f>
        <v>445487</v>
      </c>
      <c r="J15" s="168">
        <f t="shared" si="0"/>
        <v>444430</v>
      </c>
      <c r="K15" s="168">
        <f t="shared" si="0"/>
        <v>147524</v>
      </c>
      <c r="L15" s="168">
        <f t="shared" si="0"/>
        <v>67992</v>
      </c>
      <c r="M15" s="168">
        <f t="shared" si="0"/>
        <v>79532</v>
      </c>
      <c r="N15" s="168">
        <f t="shared" si="0"/>
        <v>91662</v>
      </c>
      <c r="O15" s="168">
        <f t="shared" si="0"/>
        <v>15581</v>
      </c>
      <c r="P15" s="168">
        <f t="shared" si="0"/>
        <v>76081</v>
      </c>
    </row>
    <row r="16" spans="1:16" ht="18" customHeight="1">
      <c r="A16" s="108" t="s">
        <v>531</v>
      </c>
      <c r="B16" s="175">
        <f>SUM(C16:D16)</f>
        <v>326256</v>
      </c>
      <c r="C16" s="175">
        <f>SUM(F16,I16,L16,O16)</f>
        <v>170512</v>
      </c>
      <c r="D16" s="175">
        <f>SUM(G16,J16,M16,P16)</f>
        <v>155744</v>
      </c>
      <c r="E16" s="168">
        <f>SUM(F16:G16)</f>
        <v>326255</v>
      </c>
      <c r="F16" s="169">
        <v>170511</v>
      </c>
      <c r="G16" s="169">
        <v>155744</v>
      </c>
      <c r="H16" s="168">
        <f>SUM(I16:J16)</f>
        <v>0</v>
      </c>
      <c r="I16" s="168">
        <v>0</v>
      </c>
      <c r="J16" s="168">
        <v>0</v>
      </c>
      <c r="K16" s="168">
        <f>SUM(L16:M16)</f>
        <v>1</v>
      </c>
      <c r="L16" s="168">
        <v>1</v>
      </c>
      <c r="M16" s="168">
        <v>0</v>
      </c>
      <c r="N16" s="168">
        <f>SUM(O16:P16)</f>
        <v>0</v>
      </c>
      <c r="O16" s="168">
        <v>0</v>
      </c>
      <c r="P16" s="168">
        <v>0</v>
      </c>
    </row>
    <row r="17" spans="1:16" ht="18" customHeight="1">
      <c r="A17" s="108" t="s">
        <v>532</v>
      </c>
      <c r="B17" s="175">
        <f aca="true" t="shared" si="1" ref="B17:B33">SUM(C17:D17)</f>
        <v>149342</v>
      </c>
      <c r="C17" s="175">
        <f aca="true" t="shared" si="2" ref="C17:C33">SUM(F17,I17,L17,O17)</f>
        <v>77821</v>
      </c>
      <c r="D17" s="175">
        <f aca="true" t="shared" si="3" ref="D17:D34">SUM(G17,J17,M17,P17)</f>
        <v>71521</v>
      </c>
      <c r="E17" s="168">
        <f aca="true" t="shared" si="4" ref="E17:E34">SUM(F17:G17)</f>
        <v>148936</v>
      </c>
      <c r="F17" s="169">
        <v>77742</v>
      </c>
      <c r="G17" s="169">
        <v>71194</v>
      </c>
      <c r="H17" s="168">
        <f aca="true" t="shared" si="5" ref="H17:H33">SUM(I17:J17)</f>
        <v>364</v>
      </c>
      <c r="I17" s="169">
        <v>65</v>
      </c>
      <c r="J17" s="169">
        <v>299</v>
      </c>
      <c r="K17" s="168">
        <f aca="true" t="shared" si="6" ref="K17:K34">SUM(L17:M17)</f>
        <v>42</v>
      </c>
      <c r="L17" s="169">
        <v>14</v>
      </c>
      <c r="M17" s="169">
        <v>28</v>
      </c>
      <c r="N17" s="168">
        <f aca="true" t="shared" si="7" ref="N17:N34">SUM(O17:P17)</f>
        <v>0</v>
      </c>
      <c r="O17" s="169">
        <v>0</v>
      </c>
      <c r="P17" s="169">
        <v>0</v>
      </c>
    </row>
    <row r="18" spans="1:16" ht="18" customHeight="1">
      <c r="A18" s="108" t="s">
        <v>533</v>
      </c>
      <c r="B18" s="175">
        <f t="shared" si="1"/>
        <v>151507</v>
      </c>
      <c r="C18" s="175">
        <f t="shared" si="2"/>
        <v>79508</v>
      </c>
      <c r="D18" s="175">
        <f t="shared" si="3"/>
        <v>71999</v>
      </c>
      <c r="E18" s="168">
        <f t="shared" si="4"/>
        <v>145764</v>
      </c>
      <c r="F18" s="169">
        <v>77749</v>
      </c>
      <c r="G18" s="169">
        <v>68015</v>
      </c>
      <c r="H18" s="168">
        <f t="shared" si="5"/>
        <v>4856</v>
      </c>
      <c r="I18" s="169">
        <v>1504</v>
      </c>
      <c r="J18" s="169">
        <v>3352</v>
      </c>
      <c r="K18" s="168">
        <f t="shared" si="6"/>
        <v>879</v>
      </c>
      <c r="L18" s="169">
        <v>255</v>
      </c>
      <c r="M18" s="169">
        <v>624</v>
      </c>
      <c r="N18" s="168">
        <f t="shared" si="7"/>
        <v>8</v>
      </c>
      <c r="O18" s="169">
        <v>0</v>
      </c>
      <c r="P18" s="169">
        <v>8</v>
      </c>
    </row>
    <row r="19" spans="1:16" ht="18" customHeight="1">
      <c r="A19" s="108" t="s">
        <v>534</v>
      </c>
      <c r="B19" s="175">
        <f t="shared" si="1"/>
        <v>141793</v>
      </c>
      <c r="C19" s="175">
        <f t="shared" si="2"/>
        <v>73672</v>
      </c>
      <c r="D19" s="175">
        <f t="shared" si="3"/>
        <v>68121</v>
      </c>
      <c r="E19" s="168">
        <f t="shared" si="4"/>
        <v>111332</v>
      </c>
      <c r="F19" s="169">
        <v>62324</v>
      </c>
      <c r="G19" s="169">
        <v>49008</v>
      </c>
      <c r="H19" s="168">
        <f t="shared" si="5"/>
        <v>26873</v>
      </c>
      <c r="I19" s="169">
        <v>10149</v>
      </c>
      <c r="J19" s="169">
        <v>16724</v>
      </c>
      <c r="K19" s="168">
        <f t="shared" si="6"/>
        <v>3527</v>
      </c>
      <c r="L19" s="169">
        <v>1195</v>
      </c>
      <c r="M19" s="169">
        <v>2332</v>
      </c>
      <c r="N19" s="168">
        <f t="shared" si="7"/>
        <v>61</v>
      </c>
      <c r="O19" s="169">
        <v>4</v>
      </c>
      <c r="P19" s="169">
        <v>57</v>
      </c>
    </row>
    <row r="20" spans="1:16" ht="18" customHeight="1">
      <c r="A20" s="108" t="s">
        <v>535</v>
      </c>
      <c r="B20" s="175">
        <f t="shared" si="1"/>
        <v>175748</v>
      </c>
      <c r="C20" s="175">
        <f t="shared" si="2"/>
        <v>87845</v>
      </c>
      <c r="D20" s="175">
        <f t="shared" si="3"/>
        <v>87903</v>
      </c>
      <c r="E20" s="168">
        <f t="shared" si="4"/>
        <v>80013</v>
      </c>
      <c r="F20" s="169">
        <v>48335</v>
      </c>
      <c r="G20" s="169">
        <v>31678</v>
      </c>
      <c r="H20" s="168">
        <f t="shared" si="5"/>
        <v>83737</v>
      </c>
      <c r="I20" s="169">
        <v>35278</v>
      </c>
      <c r="J20" s="169">
        <v>48459</v>
      </c>
      <c r="K20" s="168">
        <f t="shared" si="6"/>
        <v>11584</v>
      </c>
      <c r="L20" s="169">
        <v>4195</v>
      </c>
      <c r="M20" s="169">
        <v>7389</v>
      </c>
      <c r="N20" s="168">
        <f t="shared" si="7"/>
        <v>414</v>
      </c>
      <c r="O20" s="169">
        <v>37</v>
      </c>
      <c r="P20" s="169">
        <v>377</v>
      </c>
    </row>
    <row r="21" spans="1:16" ht="18" customHeight="1">
      <c r="A21" s="108" t="s">
        <v>536</v>
      </c>
      <c r="B21" s="175">
        <f t="shared" si="1"/>
        <v>181055</v>
      </c>
      <c r="C21" s="175">
        <f t="shared" si="2"/>
        <v>89325</v>
      </c>
      <c r="D21" s="175">
        <f t="shared" si="3"/>
        <v>91730</v>
      </c>
      <c r="E21" s="168">
        <f t="shared" si="4"/>
        <v>45010</v>
      </c>
      <c r="F21" s="169">
        <v>27414</v>
      </c>
      <c r="G21" s="169">
        <v>17596</v>
      </c>
      <c r="H21" s="168">
        <f t="shared" si="5"/>
        <v>115675</v>
      </c>
      <c r="I21" s="169">
        <v>53420</v>
      </c>
      <c r="J21" s="169">
        <v>62255</v>
      </c>
      <c r="K21" s="168">
        <f t="shared" si="6"/>
        <v>19445</v>
      </c>
      <c r="L21" s="169">
        <v>8389</v>
      </c>
      <c r="M21" s="169">
        <v>11056</v>
      </c>
      <c r="N21" s="168">
        <f t="shared" si="7"/>
        <v>925</v>
      </c>
      <c r="O21" s="169">
        <v>102</v>
      </c>
      <c r="P21" s="169">
        <v>823</v>
      </c>
    </row>
    <row r="22" spans="1:16" ht="18" customHeight="1">
      <c r="A22" s="108" t="s">
        <v>537</v>
      </c>
      <c r="B22" s="175">
        <f t="shared" si="1"/>
        <v>167080</v>
      </c>
      <c r="C22" s="175">
        <f t="shared" si="2"/>
        <v>81952</v>
      </c>
      <c r="D22" s="175">
        <f t="shared" si="3"/>
        <v>85128</v>
      </c>
      <c r="E22" s="168">
        <f t="shared" si="4"/>
        <v>26508</v>
      </c>
      <c r="F22" s="169">
        <v>15217</v>
      </c>
      <c r="G22" s="169">
        <v>11291</v>
      </c>
      <c r="H22" s="168">
        <f t="shared" si="5"/>
        <v>115582</v>
      </c>
      <c r="I22" s="169">
        <v>55936</v>
      </c>
      <c r="J22" s="169">
        <v>59646</v>
      </c>
      <c r="K22" s="168">
        <f t="shared" si="6"/>
        <v>23185</v>
      </c>
      <c r="L22" s="169">
        <v>10581</v>
      </c>
      <c r="M22" s="169">
        <v>12604</v>
      </c>
      <c r="N22" s="168">
        <f t="shared" si="7"/>
        <v>1805</v>
      </c>
      <c r="O22" s="169">
        <v>218</v>
      </c>
      <c r="P22" s="169">
        <v>1587</v>
      </c>
    </row>
    <row r="23" spans="1:16" ht="18" customHeight="1">
      <c r="A23" s="108" t="s">
        <v>538</v>
      </c>
      <c r="B23" s="175">
        <f t="shared" si="1"/>
        <v>166575</v>
      </c>
      <c r="C23" s="175">
        <f t="shared" si="2"/>
        <v>82062</v>
      </c>
      <c r="D23" s="175">
        <f t="shared" si="3"/>
        <v>84513</v>
      </c>
      <c r="E23" s="168">
        <f t="shared" si="4"/>
        <v>17966</v>
      </c>
      <c r="F23" s="169">
        <v>9943</v>
      </c>
      <c r="G23" s="169">
        <v>8023</v>
      </c>
      <c r="H23" s="168">
        <f t="shared" si="5"/>
        <v>120199</v>
      </c>
      <c r="I23" s="170">
        <v>59735</v>
      </c>
      <c r="J23" s="169">
        <v>60464</v>
      </c>
      <c r="K23" s="168">
        <f t="shared" si="6"/>
        <v>25250</v>
      </c>
      <c r="L23" s="169">
        <v>11926</v>
      </c>
      <c r="M23" s="169">
        <v>13324</v>
      </c>
      <c r="N23" s="168">
        <f t="shared" si="7"/>
        <v>3160</v>
      </c>
      <c r="O23" s="169">
        <v>458</v>
      </c>
      <c r="P23" s="169">
        <v>2702</v>
      </c>
    </row>
    <row r="24" spans="1:16" ht="18" customHeight="1">
      <c r="A24" s="108" t="s">
        <v>539</v>
      </c>
      <c r="B24" s="175">
        <f t="shared" si="1"/>
        <v>160241</v>
      </c>
      <c r="C24" s="175">
        <f t="shared" si="2"/>
        <v>78729</v>
      </c>
      <c r="D24" s="175">
        <f t="shared" si="3"/>
        <v>81512</v>
      </c>
      <c r="E24" s="168">
        <f t="shared" si="4"/>
        <v>11490</v>
      </c>
      <c r="F24" s="169">
        <v>6246</v>
      </c>
      <c r="G24" s="169">
        <v>5244</v>
      </c>
      <c r="H24" s="168">
        <f t="shared" si="5"/>
        <v>119299</v>
      </c>
      <c r="I24" s="169">
        <v>60565</v>
      </c>
      <c r="J24" s="169">
        <v>58734</v>
      </c>
      <c r="K24" s="168">
        <f t="shared" si="6"/>
        <v>23742</v>
      </c>
      <c r="L24" s="169">
        <v>11089</v>
      </c>
      <c r="M24" s="169">
        <v>12653</v>
      </c>
      <c r="N24" s="168">
        <f t="shared" si="7"/>
        <v>5710</v>
      </c>
      <c r="O24" s="169">
        <v>829</v>
      </c>
      <c r="P24" s="169">
        <v>4881</v>
      </c>
    </row>
    <row r="25" spans="1:16" ht="18" customHeight="1">
      <c r="A25" s="108" t="s">
        <v>540</v>
      </c>
      <c r="B25" s="175">
        <f t="shared" si="1"/>
        <v>138322</v>
      </c>
      <c r="C25" s="175">
        <f t="shared" si="2"/>
        <v>67331</v>
      </c>
      <c r="D25" s="175">
        <f t="shared" si="3"/>
        <v>70991</v>
      </c>
      <c r="E25" s="168">
        <f t="shared" si="4"/>
        <v>6812</v>
      </c>
      <c r="F25" s="169">
        <v>3414</v>
      </c>
      <c r="G25" s="169">
        <v>3398</v>
      </c>
      <c r="H25" s="168">
        <f t="shared" si="5"/>
        <v>104030</v>
      </c>
      <c r="I25" s="169">
        <v>53777</v>
      </c>
      <c r="J25" s="169">
        <v>50253</v>
      </c>
      <c r="K25" s="168">
        <f t="shared" si="6"/>
        <v>18683</v>
      </c>
      <c r="L25" s="169">
        <v>8928</v>
      </c>
      <c r="M25" s="169">
        <v>9755</v>
      </c>
      <c r="N25" s="168">
        <f t="shared" si="7"/>
        <v>8797</v>
      </c>
      <c r="O25" s="169">
        <v>1212</v>
      </c>
      <c r="P25" s="169">
        <v>7585</v>
      </c>
    </row>
    <row r="26" spans="1:16" ht="18" customHeight="1">
      <c r="A26" s="108" t="s">
        <v>541</v>
      </c>
      <c r="B26" s="175">
        <f t="shared" si="1"/>
        <v>108819</v>
      </c>
      <c r="C26" s="175">
        <f t="shared" si="2"/>
        <v>51489</v>
      </c>
      <c r="D26" s="175">
        <f t="shared" si="3"/>
        <v>57330</v>
      </c>
      <c r="E26" s="168">
        <f t="shared" si="4"/>
        <v>3888</v>
      </c>
      <c r="F26" s="169">
        <v>1719</v>
      </c>
      <c r="G26" s="169">
        <v>2169</v>
      </c>
      <c r="H26" s="168">
        <f t="shared" si="5"/>
        <v>80565</v>
      </c>
      <c r="I26" s="169">
        <v>42412</v>
      </c>
      <c r="J26" s="169">
        <v>38153</v>
      </c>
      <c r="K26" s="168">
        <f t="shared" si="6"/>
        <v>11648</v>
      </c>
      <c r="L26" s="169">
        <v>5787</v>
      </c>
      <c r="M26" s="169">
        <v>5861</v>
      </c>
      <c r="N26" s="168">
        <f t="shared" si="7"/>
        <v>12718</v>
      </c>
      <c r="O26" s="169">
        <v>1571</v>
      </c>
      <c r="P26" s="169">
        <v>11147</v>
      </c>
    </row>
    <row r="27" spans="1:16" ht="18" customHeight="1">
      <c r="A27" s="108" t="s">
        <v>542</v>
      </c>
      <c r="B27" s="175">
        <f t="shared" si="1"/>
        <v>61496</v>
      </c>
      <c r="C27" s="175">
        <f t="shared" si="2"/>
        <v>28649</v>
      </c>
      <c r="D27" s="175">
        <f t="shared" si="3"/>
        <v>32847</v>
      </c>
      <c r="E27" s="168">
        <f t="shared" si="4"/>
        <v>1585</v>
      </c>
      <c r="F27" s="169">
        <v>717</v>
      </c>
      <c r="G27" s="169">
        <v>868</v>
      </c>
      <c r="H27" s="168">
        <f t="shared" si="5"/>
        <v>43779</v>
      </c>
      <c r="I27" s="169">
        <v>23956</v>
      </c>
      <c r="J27" s="169">
        <v>19823</v>
      </c>
      <c r="K27" s="168">
        <f t="shared" si="6"/>
        <v>4681</v>
      </c>
      <c r="L27" s="169">
        <v>2577</v>
      </c>
      <c r="M27" s="169">
        <v>2104</v>
      </c>
      <c r="N27" s="168">
        <f t="shared" si="7"/>
        <v>11451</v>
      </c>
      <c r="O27" s="169">
        <v>1399</v>
      </c>
      <c r="P27" s="169">
        <v>10052</v>
      </c>
    </row>
    <row r="28" spans="1:16" ht="18" customHeight="1">
      <c r="A28" s="108" t="s">
        <v>543</v>
      </c>
      <c r="B28" s="175">
        <f t="shared" si="1"/>
        <v>46378</v>
      </c>
      <c r="C28" s="175">
        <f t="shared" si="2"/>
        <v>20809</v>
      </c>
      <c r="D28" s="175">
        <f t="shared" si="3"/>
        <v>25569</v>
      </c>
      <c r="E28" s="168">
        <f t="shared" si="4"/>
        <v>876</v>
      </c>
      <c r="F28" s="169">
        <v>395</v>
      </c>
      <c r="G28" s="169">
        <v>481</v>
      </c>
      <c r="H28" s="168">
        <f t="shared" si="5"/>
        <v>31016</v>
      </c>
      <c r="I28" s="169">
        <v>17442</v>
      </c>
      <c r="J28" s="169">
        <v>13574</v>
      </c>
      <c r="K28" s="168">
        <f t="shared" si="6"/>
        <v>2225</v>
      </c>
      <c r="L28" s="169">
        <v>1253</v>
      </c>
      <c r="M28" s="169">
        <v>972</v>
      </c>
      <c r="N28" s="168">
        <f t="shared" si="7"/>
        <v>12261</v>
      </c>
      <c r="O28" s="169">
        <v>1719</v>
      </c>
      <c r="P28" s="169">
        <v>10542</v>
      </c>
    </row>
    <row r="29" spans="1:16" ht="18" customHeight="1">
      <c r="A29" s="108" t="s">
        <v>544</v>
      </c>
      <c r="B29" s="175">
        <f t="shared" si="1"/>
        <v>33414</v>
      </c>
      <c r="C29" s="175">
        <f t="shared" si="2"/>
        <v>14324</v>
      </c>
      <c r="D29" s="175">
        <f t="shared" si="3"/>
        <v>19090</v>
      </c>
      <c r="E29" s="168">
        <f t="shared" si="4"/>
        <v>681</v>
      </c>
      <c r="F29" s="169">
        <v>305</v>
      </c>
      <c r="G29" s="169">
        <v>376</v>
      </c>
      <c r="H29" s="168">
        <f t="shared" si="5"/>
        <v>19296</v>
      </c>
      <c r="I29" s="169">
        <v>11295</v>
      </c>
      <c r="J29" s="169">
        <v>8001</v>
      </c>
      <c r="K29" s="168">
        <f t="shared" si="6"/>
        <v>1040</v>
      </c>
      <c r="L29" s="169">
        <v>582</v>
      </c>
      <c r="M29" s="169">
        <v>458</v>
      </c>
      <c r="N29" s="168">
        <f t="shared" si="7"/>
        <v>12397</v>
      </c>
      <c r="O29" s="169">
        <v>2142</v>
      </c>
      <c r="P29" s="169">
        <v>10255</v>
      </c>
    </row>
    <row r="30" spans="1:16" ht="18" customHeight="1">
      <c r="A30" s="108" t="s">
        <v>545</v>
      </c>
      <c r="B30" s="175">
        <f t="shared" si="1"/>
        <v>25764</v>
      </c>
      <c r="C30" s="175">
        <f t="shared" si="2"/>
        <v>14031</v>
      </c>
      <c r="D30" s="175">
        <f t="shared" si="3"/>
        <v>11733</v>
      </c>
      <c r="E30" s="168">
        <f t="shared" si="4"/>
        <v>700</v>
      </c>
      <c r="F30" s="169">
        <v>432</v>
      </c>
      <c r="G30" s="169">
        <v>268</v>
      </c>
      <c r="H30" s="168">
        <f t="shared" si="5"/>
        <v>13936</v>
      </c>
      <c r="I30" s="169">
        <v>10523</v>
      </c>
      <c r="J30" s="169">
        <v>3413</v>
      </c>
      <c r="K30" s="168">
        <f t="shared" si="6"/>
        <v>760</v>
      </c>
      <c r="L30" s="169">
        <v>546</v>
      </c>
      <c r="M30" s="169">
        <v>214</v>
      </c>
      <c r="N30" s="168">
        <f t="shared" si="7"/>
        <v>10368</v>
      </c>
      <c r="O30" s="169">
        <v>2530</v>
      </c>
      <c r="P30" s="169">
        <v>7838</v>
      </c>
    </row>
    <row r="31" spans="1:16" ht="18" customHeight="1">
      <c r="A31" s="108" t="s">
        <v>546</v>
      </c>
      <c r="B31" s="175">
        <f t="shared" si="1"/>
        <v>17754</v>
      </c>
      <c r="C31" s="175">
        <f t="shared" si="2"/>
        <v>11004</v>
      </c>
      <c r="D31" s="175">
        <f t="shared" si="3"/>
        <v>6750</v>
      </c>
      <c r="E31" s="168">
        <f t="shared" si="4"/>
        <v>833</v>
      </c>
      <c r="F31" s="169">
        <v>652</v>
      </c>
      <c r="G31" s="169">
        <v>181</v>
      </c>
      <c r="H31" s="168">
        <f t="shared" si="5"/>
        <v>8663</v>
      </c>
      <c r="I31" s="169">
        <v>7605</v>
      </c>
      <c r="J31" s="169">
        <v>1058</v>
      </c>
      <c r="K31" s="168">
        <f t="shared" si="6"/>
        <v>634</v>
      </c>
      <c r="L31" s="169">
        <v>519</v>
      </c>
      <c r="M31" s="169">
        <v>115</v>
      </c>
      <c r="N31" s="168">
        <f t="shared" si="7"/>
        <v>7624</v>
      </c>
      <c r="O31" s="169">
        <v>2228</v>
      </c>
      <c r="P31" s="169">
        <v>5396</v>
      </c>
    </row>
    <row r="32" spans="1:16" ht="18" customHeight="1">
      <c r="A32" s="108" t="s">
        <v>547</v>
      </c>
      <c r="B32" s="175">
        <f t="shared" si="1"/>
        <v>5524</v>
      </c>
      <c r="C32" s="175">
        <f t="shared" si="2"/>
        <v>2963</v>
      </c>
      <c r="D32" s="175">
        <f t="shared" si="3"/>
        <v>2561</v>
      </c>
      <c r="E32" s="168">
        <f t="shared" si="4"/>
        <v>430</v>
      </c>
      <c r="F32" s="169">
        <v>336</v>
      </c>
      <c r="G32" s="169">
        <v>94</v>
      </c>
      <c r="H32" s="168">
        <f t="shared" si="5"/>
        <v>1794</v>
      </c>
      <c r="I32" s="169">
        <v>1593</v>
      </c>
      <c r="J32" s="169">
        <v>201</v>
      </c>
      <c r="K32" s="168">
        <f t="shared" si="6"/>
        <v>174</v>
      </c>
      <c r="L32" s="169">
        <v>139</v>
      </c>
      <c r="M32" s="169">
        <v>35</v>
      </c>
      <c r="N32" s="168">
        <f t="shared" si="7"/>
        <v>3126</v>
      </c>
      <c r="O32" s="169">
        <v>895</v>
      </c>
      <c r="P32" s="169">
        <v>2231</v>
      </c>
    </row>
    <row r="33" spans="1:16" ht="18" customHeight="1">
      <c r="A33" s="108" t="s">
        <v>548</v>
      </c>
      <c r="B33" s="175">
        <f t="shared" si="1"/>
        <v>1065</v>
      </c>
      <c r="C33" s="175">
        <f t="shared" si="2"/>
        <v>501</v>
      </c>
      <c r="D33" s="175">
        <f t="shared" si="3"/>
        <v>564</v>
      </c>
      <c r="E33" s="168">
        <f t="shared" si="4"/>
        <v>99</v>
      </c>
      <c r="F33" s="169">
        <v>75</v>
      </c>
      <c r="G33" s="169">
        <v>24</v>
      </c>
      <c r="H33" s="168">
        <f t="shared" si="5"/>
        <v>225</v>
      </c>
      <c r="I33" s="169">
        <v>206</v>
      </c>
      <c r="J33" s="169">
        <v>19</v>
      </c>
      <c r="K33" s="168">
        <f t="shared" si="6"/>
        <v>21</v>
      </c>
      <c r="L33" s="169">
        <v>13</v>
      </c>
      <c r="M33" s="169">
        <v>8</v>
      </c>
      <c r="N33" s="168">
        <f t="shared" si="7"/>
        <v>720</v>
      </c>
      <c r="O33" s="169">
        <v>207</v>
      </c>
      <c r="P33" s="169">
        <v>513</v>
      </c>
    </row>
    <row r="34" spans="1:16" ht="18" customHeight="1" thickBot="1">
      <c r="A34" s="107" t="s">
        <v>549</v>
      </c>
      <c r="B34" s="176">
        <f>SUM(C34:D34)</f>
        <v>195</v>
      </c>
      <c r="C34" s="177">
        <f>SUM(F34,I34,L34,O34)</f>
        <v>98</v>
      </c>
      <c r="D34" s="177">
        <f t="shared" si="3"/>
        <v>97</v>
      </c>
      <c r="E34" s="171">
        <f t="shared" si="4"/>
        <v>47</v>
      </c>
      <c r="F34" s="172">
        <v>39</v>
      </c>
      <c r="G34" s="172">
        <v>8</v>
      </c>
      <c r="H34" s="171">
        <f>SUM(I34:J34)</f>
        <v>28</v>
      </c>
      <c r="I34" s="172">
        <v>26</v>
      </c>
      <c r="J34" s="172">
        <v>2</v>
      </c>
      <c r="K34" s="171">
        <f t="shared" si="6"/>
        <v>3</v>
      </c>
      <c r="L34" s="172">
        <v>3</v>
      </c>
      <c r="M34" s="172">
        <v>0</v>
      </c>
      <c r="N34" s="171">
        <f t="shared" si="7"/>
        <v>117</v>
      </c>
      <c r="O34" s="173">
        <v>30</v>
      </c>
      <c r="P34" s="173">
        <v>87</v>
      </c>
    </row>
    <row r="35" spans="1:9" ht="15" customHeight="1">
      <c r="A35" s="313" t="s">
        <v>386</v>
      </c>
      <c r="I35" s="109" t="s">
        <v>232</v>
      </c>
    </row>
  </sheetData>
  <sheetProtection selectLockedCells="1" selectUnlockedCells="1"/>
  <mergeCells count="7">
    <mergeCell ref="A2:H2"/>
    <mergeCell ref="I2:P2"/>
    <mergeCell ref="B4:D4"/>
    <mergeCell ref="E4:G4"/>
    <mergeCell ref="I4:J4"/>
    <mergeCell ref="K4:M4"/>
    <mergeCell ref="N4:P4"/>
  </mergeCells>
  <printOptions horizontalCentered="1"/>
  <pageMargins left="1.1811023622047245" right="1.1811023622047245" top="1.5748031496062993" bottom="1.5748031496062993" header="0.5118110236220472" footer="0.9055118110236221"/>
  <pageSetup firstPageNumber="44" useFirstPageNumber="1" horizontalDpi="300" verticalDpi="300" orientation="portrait" paperSize="9" r:id="rId1"/>
  <headerFooter alignWithMargins="0">
    <oddFooter>&amp;C&amp;"華康中圓體,標準"&amp;11‧&amp;"Times New Roman,標準"&amp;P&amp;"華康中圓體,標準"‧</oddFooter>
  </headerFooter>
</worksheet>
</file>

<file path=xl/worksheets/sheet12.xml><?xml version="1.0" encoding="utf-8"?>
<worksheet xmlns="http://schemas.openxmlformats.org/spreadsheetml/2006/main" xmlns:r="http://schemas.openxmlformats.org/officeDocument/2006/relationships">
  <dimension ref="A1:P20"/>
  <sheetViews>
    <sheetView showGridLines="0" zoomScale="120" zoomScaleNormal="120" zoomScalePageLayoutView="0" workbookViewId="0" topLeftCell="A1">
      <selection activeCell="A1" sqref="A1"/>
    </sheetView>
  </sheetViews>
  <sheetFormatPr defaultColWidth="10.625" defaultRowHeight="21.75" customHeight="1"/>
  <cols>
    <col min="1" max="1" width="21.625" style="251" customWidth="1"/>
    <col min="2" max="5" width="9.125" style="57" customWidth="1"/>
    <col min="6" max="6" width="9.125" style="478" customWidth="1"/>
    <col min="7" max="7" width="9.125" style="259" customWidth="1"/>
    <col min="8" max="8" width="8.125" style="479" customWidth="1"/>
    <col min="9" max="10" width="8.625" style="57" customWidth="1"/>
    <col min="11" max="11" width="8.125" style="57" customWidth="1"/>
    <col min="12" max="13" width="8.625" style="57" customWidth="1"/>
    <col min="14" max="14" width="8.125" style="57" customWidth="1"/>
    <col min="15" max="15" width="8.625" style="478" customWidth="1"/>
    <col min="16" max="16" width="8.625" style="311" customWidth="1"/>
    <col min="17" max="16384" width="10.625" style="259" customWidth="1"/>
  </cols>
  <sheetData>
    <row r="1" spans="1:16" s="251" customFormat="1" ht="18" customHeight="1">
      <c r="A1" s="281" t="s">
        <v>261</v>
      </c>
      <c r="B1" s="252"/>
      <c r="C1" s="252"/>
      <c r="D1" s="252"/>
      <c r="E1" s="252"/>
      <c r="F1" s="472"/>
      <c r="G1" s="252"/>
      <c r="H1" s="473"/>
      <c r="I1" s="252"/>
      <c r="J1" s="252"/>
      <c r="K1" s="252"/>
      <c r="L1" s="252"/>
      <c r="M1" s="252"/>
      <c r="N1" s="252"/>
      <c r="O1" s="472"/>
      <c r="P1" s="1" t="s">
        <v>0</v>
      </c>
    </row>
    <row r="2" spans="1:16" s="280" customFormat="1" ht="24.75" customHeight="1">
      <c r="A2" s="692" t="s">
        <v>558</v>
      </c>
      <c r="B2" s="692"/>
      <c r="C2" s="692"/>
      <c r="D2" s="692"/>
      <c r="E2" s="692"/>
      <c r="F2" s="692"/>
      <c r="G2" s="692"/>
      <c r="H2" s="692" t="s">
        <v>175</v>
      </c>
      <c r="I2" s="692"/>
      <c r="J2" s="692"/>
      <c r="K2" s="692"/>
      <c r="L2" s="692"/>
      <c r="M2" s="692"/>
      <c r="N2" s="692"/>
      <c r="O2" s="692"/>
      <c r="P2" s="692"/>
    </row>
    <row r="3" spans="1:16" ht="15" customHeight="1">
      <c r="A3" s="254"/>
      <c r="B3" s="257"/>
      <c r="C3" s="257"/>
      <c r="D3" s="257"/>
      <c r="E3" s="257"/>
      <c r="F3" s="474"/>
      <c r="G3" s="475" t="s">
        <v>283</v>
      </c>
      <c r="H3" s="259"/>
      <c r="I3" s="257"/>
      <c r="J3" s="257"/>
      <c r="K3" s="257"/>
      <c r="L3" s="257"/>
      <c r="M3" s="257"/>
      <c r="N3" s="257"/>
      <c r="O3" s="474"/>
      <c r="P3" s="15" t="s">
        <v>12</v>
      </c>
    </row>
    <row r="4" spans="1:16" ht="39.75" customHeight="1">
      <c r="A4" s="476" t="s">
        <v>270</v>
      </c>
      <c r="B4" s="798" t="s">
        <v>552</v>
      </c>
      <c r="C4" s="798"/>
      <c r="D4" s="798"/>
      <c r="E4" s="718" t="s">
        <v>553</v>
      </c>
      <c r="F4" s="718"/>
      <c r="G4" s="718"/>
      <c r="H4" s="799" t="s">
        <v>554</v>
      </c>
      <c r="I4" s="799"/>
      <c r="J4" s="799"/>
      <c r="K4" s="718" t="s">
        <v>555</v>
      </c>
      <c r="L4" s="718"/>
      <c r="M4" s="718"/>
      <c r="N4" s="719" t="s">
        <v>556</v>
      </c>
      <c r="O4" s="719"/>
      <c r="P4" s="719"/>
    </row>
    <row r="5" spans="1:16" ht="39.75" customHeight="1">
      <c r="A5" s="17" t="s">
        <v>90</v>
      </c>
      <c r="B5" s="50" t="s">
        <v>528</v>
      </c>
      <c r="C5" s="50" t="s">
        <v>279</v>
      </c>
      <c r="D5" s="50" t="s">
        <v>280</v>
      </c>
      <c r="E5" s="3" t="s">
        <v>528</v>
      </c>
      <c r="F5" s="50" t="s">
        <v>279</v>
      </c>
      <c r="G5" s="50" t="s">
        <v>280</v>
      </c>
      <c r="H5" s="271" t="s">
        <v>528</v>
      </c>
      <c r="I5" s="271" t="s">
        <v>279</v>
      </c>
      <c r="J5" s="50" t="s">
        <v>280</v>
      </c>
      <c r="K5" s="50" t="s">
        <v>528</v>
      </c>
      <c r="L5" s="271" t="s">
        <v>279</v>
      </c>
      <c r="M5" s="50" t="s">
        <v>280</v>
      </c>
      <c r="N5" s="50" t="s">
        <v>528</v>
      </c>
      <c r="O5" s="271" t="s">
        <v>279</v>
      </c>
      <c r="P5" s="477" t="s">
        <v>280</v>
      </c>
    </row>
    <row r="6" spans="1:16" ht="34.5" customHeight="1">
      <c r="A6" s="149" t="s">
        <v>557</v>
      </c>
      <c r="B6" s="178">
        <f>SUM(B7:B19)</f>
        <v>2058328</v>
      </c>
      <c r="C6" s="178">
        <f>SUM(C7:C19)</f>
        <v>1032625</v>
      </c>
      <c r="D6" s="178">
        <f aca="true" t="shared" si="0" ref="D6:P6">SUM(D7:D19)</f>
        <v>1025703</v>
      </c>
      <c r="E6" s="178">
        <f t="shared" si="0"/>
        <v>929225</v>
      </c>
      <c r="F6" s="178">
        <f t="shared" si="0"/>
        <v>503565</v>
      </c>
      <c r="G6" s="178">
        <f t="shared" si="0"/>
        <v>425660</v>
      </c>
      <c r="H6" s="178">
        <f t="shared" si="0"/>
        <v>889917</v>
      </c>
      <c r="I6" s="178">
        <f t="shared" si="0"/>
        <v>445487</v>
      </c>
      <c r="J6" s="178">
        <f t="shared" si="0"/>
        <v>444430</v>
      </c>
      <c r="K6" s="178">
        <f t="shared" si="0"/>
        <v>147524</v>
      </c>
      <c r="L6" s="178">
        <f t="shared" si="0"/>
        <v>67992</v>
      </c>
      <c r="M6" s="178">
        <f t="shared" si="0"/>
        <v>79532</v>
      </c>
      <c r="N6" s="178">
        <f t="shared" si="0"/>
        <v>91662</v>
      </c>
      <c r="O6" s="178">
        <f t="shared" si="0"/>
        <v>15581</v>
      </c>
      <c r="P6" s="178">
        <f t="shared" si="0"/>
        <v>76081</v>
      </c>
    </row>
    <row r="7" spans="1:16" ht="34.5" customHeight="1">
      <c r="A7" s="150" t="s">
        <v>186</v>
      </c>
      <c r="B7" s="178">
        <f>SUM(C7:D7)</f>
        <v>417366</v>
      </c>
      <c r="C7" s="178">
        <f>SUM(F7,I7,L7,O7)</f>
        <v>203922</v>
      </c>
      <c r="D7" s="178">
        <f>SUM(G7,J7,M7,P7)</f>
        <v>213444</v>
      </c>
      <c r="E7" s="178">
        <f>SUM(F7:G7)</f>
        <v>192595</v>
      </c>
      <c r="F7" s="178">
        <v>101587</v>
      </c>
      <c r="G7" s="178">
        <v>91008</v>
      </c>
      <c r="H7" s="178">
        <f>SUM(I7:J7)</f>
        <v>176845</v>
      </c>
      <c r="I7" s="178">
        <v>86418</v>
      </c>
      <c r="J7" s="178">
        <v>90427</v>
      </c>
      <c r="K7" s="178">
        <f>SUM(L7:M7)</f>
        <v>32008</v>
      </c>
      <c r="L7" s="178">
        <v>13247</v>
      </c>
      <c r="M7" s="178">
        <v>18761</v>
      </c>
      <c r="N7" s="178">
        <f>SUM(O7:P7)</f>
        <v>15918</v>
      </c>
      <c r="O7" s="178">
        <v>2670</v>
      </c>
      <c r="P7" s="178">
        <v>13248</v>
      </c>
    </row>
    <row r="8" spans="1:16" ht="34.5" customHeight="1">
      <c r="A8" s="150" t="s">
        <v>187</v>
      </c>
      <c r="B8" s="178">
        <f aca="true" t="shared" si="1" ref="B8:B19">SUM(C8:D8)</f>
        <v>381449</v>
      </c>
      <c r="C8" s="178">
        <f aca="true" t="shared" si="2" ref="C8:C19">SUM(F8,I8,L8,O8)</f>
        <v>189330</v>
      </c>
      <c r="D8" s="178">
        <f aca="true" t="shared" si="3" ref="D8:D19">SUM(G8,J8,M8,P8)</f>
        <v>192119</v>
      </c>
      <c r="E8" s="178">
        <f aca="true" t="shared" si="4" ref="E8:E19">SUM(F8:G8)</f>
        <v>171919</v>
      </c>
      <c r="F8" s="178">
        <v>92871</v>
      </c>
      <c r="G8" s="178">
        <v>79048</v>
      </c>
      <c r="H8" s="178">
        <f aca="true" t="shared" si="5" ref="H8:H19">SUM(I8:J8)</f>
        <v>164350</v>
      </c>
      <c r="I8" s="178">
        <v>81408</v>
      </c>
      <c r="J8" s="178">
        <v>82942</v>
      </c>
      <c r="K8" s="178">
        <f aca="true" t="shared" si="6" ref="K8:K19">SUM(L8:M8)</f>
        <v>27667</v>
      </c>
      <c r="L8" s="178">
        <v>12377</v>
      </c>
      <c r="M8" s="178">
        <v>15290</v>
      </c>
      <c r="N8" s="178">
        <f aca="true" t="shared" si="7" ref="N8:N19">SUM(O8:P8)</f>
        <v>17513</v>
      </c>
      <c r="O8" s="178">
        <v>2674</v>
      </c>
      <c r="P8" s="178">
        <v>14839</v>
      </c>
    </row>
    <row r="9" spans="1:16" ht="34.5" customHeight="1">
      <c r="A9" s="150" t="s">
        <v>188</v>
      </c>
      <c r="B9" s="178">
        <f t="shared" si="1"/>
        <v>91887</v>
      </c>
      <c r="C9" s="178">
        <f t="shared" si="2"/>
        <v>47305</v>
      </c>
      <c r="D9" s="178">
        <f t="shared" si="3"/>
        <v>44582</v>
      </c>
      <c r="E9" s="178">
        <f t="shared" si="4"/>
        <v>40570</v>
      </c>
      <c r="F9" s="178">
        <v>22601</v>
      </c>
      <c r="G9" s="178">
        <v>17969</v>
      </c>
      <c r="H9" s="178">
        <f t="shared" si="5"/>
        <v>39715</v>
      </c>
      <c r="I9" s="178">
        <v>20532</v>
      </c>
      <c r="J9" s="178">
        <v>19183</v>
      </c>
      <c r="K9" s="178">
        <f t="shared" si="6"/>
        <v>6198</v>
      </c>
      <c r="L9" s="178">
        <v>3252</v>
      </c>
      <c r="M9" s="178">
        <v>2946</v>
      </c>
      <c r="N9" s="178">
        <f t="shared" si="7"/>
        <v>5404</v>
      </c>
      <c r="O9" s="178">
        <v>920</v>
      </c>
      <c r="P9" s="178">
        <v>4484</v>
      </c>
    </row>
    <row r="10" spans="1:16" ht="34.5" customHeight="1">
      <c r="A10" s="150" t="s">
        <v>189</v>
      </c>
      <c r="B10" s="178">
        <f t="shared" si="1"/>
        <v>157200</v>
      </c>
      <c r="C10" s="178">
        <f t="shared" si="2"/>
        <v>79758</v>
      </c>
      <c r="D10" s="178">
        <f t="shared" si="3"/>
        <v>77442</v>
      </c>
      <c r="E10" s="178">
        <f t="shared" si="4"/>
        <v>70537</v>
      </c>
      <c r="F10" s="178">
        <v>38693</v>
      </c>
      <c r="G10" s="178">
        <v>31844</v>
      </c>
      <c r="H10" s="178">
        <f t="shared" si="5"/>
        <v>69067</v>
      </c>
      <c r="I10" s="178">
        <v>34684</v>
      </c>
      <c r="J10" s="178">
        <v>34383</v>
      </c>
      <c r="K10" s="178">
        <f t="shared" si="6"/>
        <v>10936</v>
      </c>
      <c r="L10" s="178">
        <v>5161</v>
      </c>
      <c r="M10" s="178">
        <v>5775</v>
      </c>
      <c r="N10" s="178">
        <f t="shared" si="7"/>
        <v>6660</v>
      </c>
      <c r="O10" s="178">
        <v>1220</v>
      </c>
      <c r="P10" s="178">
        <v>5440</v>
      </c>
    </row>
    <row r="11" spans="1:16" ht="34.5" customHeight="1">
      <c r="A11" s="150" t="s">
        <v>190</v>
      </c>
      <c r="B11" s="178">
        <f t="shared" si="1"/>
        <v>151354</v>
      </c>
      <c r="C11" s="178">
        <f t="shared" si="2"/>
        <v>75637</v>
      </c>
      <c r="D11" s="178">
        <f t="shared" si="3"/>
        <v>75717</v>
      </c>
      <c r="E11" s="178">
        <f t="shared" si="4"/>
        <v>69368</v>
      </c>
      <c r="F11" s="178">
        <v>37067</v>
      </c>
      <c r="G11" s="178">
        <v>32301</v>
      </c>
      <c r="H11" s="178">
        <f t="shared" si="5"/>
        <v>67045</v>
      </c>
      <c r="I11" s="178">
        <v>33256</v>
      </c>
      <c r="J11" s="178">
        <v>33789</v>
      </c>
      <c r="K11" s="178">
        <f t="shared" si="6"/>
        <v>9729</v>
      </c>
      <c r="L11" s="178">
        <v>4304</v>
      </c>
      <c r="M11" s="178">
        <v>5425</v>
      </c>
      <c r="N11" s="178">
        <f t="shared" si="7"/>
        <v>5212</v>
      </c>
      <c r="O11" s="178">
        <v>1010</v>
      </c>
      <c r="P11" s="178">
        <v>4202</v>
      </c>
    </row>
    <row r="12" spans="1:16" ht="34.5" customHeight="1">
      <c r="A12" s="150" t="s">
        <v>191</v>
      </c>
      <c r="B12" s="178">
        <f t="shared" si="1"/>
        <v>84531</v>
      </c>
      <c r="C12" s="178">
        <f t="shared" si="2"/>
        <v>43474</v>
      </c>
      <c r="D12" s="178">
        <f t="shared" si="3"/>
        <v>41057</v>
      </c>
      <c r="E12" s="178">
        <f t="shared" si="4"/>
        <v>37718</v>
      </c>
      <c r="F12" s="178">
        <v>20639</v>
      </c>
      <c r="G12" s="178">
        <v>17079</v>
      </c>
      <c r="H12" s="178">
        <f t="shared" si="5"/>
        <v>37213</v>
      </c>
      <c r="I12" s="178">
        <v>19174</v>
      </c>
      <c r="J12" s="178">
        <v>18039</v>
      </c>
      <c r="K12" s="178">
        <f t="shared" si="6"/>
        <v>5542</v>
      </c>
      <c r="L12" s="178">
        <v>2865</v>
      </c>
      <c r="M12" s="178">
        <v>2677</v>
      </c>
      <c r="N12" s="178">
        <f t="shared" si="7"/>
        <v>4058</v>
      </c>
      <c r="O12" s="178">
        <v>796</v>
      </c>
      <c r="P12" s="178">
        <v>3262</v>
      </c>
    </row>
    <row r="13" spans="1:16" ht="34.5" customHeight="1">
      <c r="A13" s="150" t="s">
        <v>192</v>
      </c>
      <c r="B13" s="178">
        <f t="shared" si="1"/>
        <v>141998</v>
      </c>
      <c r="C13" s="178">
        <f t="shared" si="2"/>
        <v>71432</v>
      </c>
      <c r="D13" s="178">
        <f t="shared" si="3"/>
        <v>70566</v>
      </c>
      <c r="E13" s="178">
        <f t="shared" si="4"/>
        <v>64036</v>
      </c>
      <c r="F13" s="178">
        <v>34820</v>
      </c>
      <c r="G13" s="178">
        <v>29216</v>
      </c>
      <c r="H13" s="178">
        <f t="shared" si="5"/>
        <v>60661</v>
      </c>
      <c r="I13" s="178">
        <v>30343</v>
      </c>
      <c r="J13" s="178">
        <v>30318</v>
      </c>
      <c r="K13" s="178">
        <f t="shared" si="6"/>
        <v>10917</v>
      </c>
      <c r="L13" s="178">
        <v>5247</v>
      </c>
      <c r="M13" s="178">
        <v>5670</v>
      </c>
      <c r="N13" s="178">
        <f t="shared" si="7"/>
        <v>6384</v>
      </c>
      <c r="O13" s="178">
        <v>1022</v>
      </c>
      <c r="P13" s="178">
        <v>5362</v>
      </c>
    </row>
    <row r="14" spans="1:16" ht="34.5" customHeight="1">
      <c r="A14" s="150" t="s">
        <v>193</v>
      </c>
      <c r="B14" s="178">
        <f t="shared" si="1"/>
        <v>181431</v>
      </c>
      <c r="C14" s="178">
        <f t="shared" si="2"/>
        <v>91694</v>
      </c>
      <c r="D14" s="178">
        <f t="shared" si="3"/>
        <v>89737</v>
      </c>
      <c r="E14" s="178">
        <f t="shared" si="4"/>
        <v>81480</v>
      </c>
      <c r="F14" s="178">
        <v>44832</v>
      </c>
      <c r="G14" s="178">
        <v>36648</v>
      </c>
      <c r="H14" s="178">
        <f t="shared" si="5"/>
        <v>78076</v>
      </c>
      <c r="I14" s="178">
        <v>39247</v>
      </c>
      <c r="J14" s="178">
        <v>38829</v>
      </c>
      <c r="K14" s="178">
        <f t="shared" si="6"/>
        <v>13328</v>
      </c>
      <c r="L14" s="178">
        <v>6303</v>
      </c>
      <c r="M14" s="178">
        <v>7025</v>
      </c>
      <c r="N14" s="178">
        <f t="shared" si="7"/>
        <v>8547</v>
      </c>
      <c r="O14" s="178">
        <v>1312</v>
      </c>
      <c r="P14" s="178">
        <v>7235</v>
      </c>
    </row>
    <row r="15" spans="1:16" ht="34.5" customHeight="1">
      <c r="A15" s="150" t="s">
        <v>194</v>
      </c>
      <c r="B15" s="178">
        <f t="shared" si="1"/>
        <v>116211</v>
      </c>
      <c r="C15" s="178">
        <f t="shared" si="2"/>
        <v>58712</v>
      </c>
      <c r="D15" s="178">
        <f t="shared" si="3"/>
        <v>57499</v>
      </c>
      <c r="E15" s="178">
        <f t="shared" si="4"/>
        <v>51532</v>
      </c>
      <c r="F15" s="178">
        <v>28153</v>
      </c>
      <c r="G15" s="178">
        <v>23379</v>
      </c>
      <c r="H15" s="178">
        <f t="shared" si="5"/>
        <v>50891</v>
      </c>
      <c r="I15" s="178">
        <v>25754</v>
      </c>
      <c r="J15" s="178">
        <v>25137</v>
      </c>
      <c r="K15" s="178">
        <f t="shared" si="6"/>
        <v>8105</v>
      </c>
      <c r="L15" s="178">
        <v>3852</v>
      </c>
      <c r="M15" s="178">
        <v>4253</v>
      </c>
      <c r="N15" s="178">
        <f t="shared" si="7"/>
        <v>5683</v>
      </c>
      <c r="O15" s="178">
        <v>953</v>
      </c>
      <c r="P15" s="178">
        <v>4730</v>
      </c>
    </row>
    <row r="16" spans="1:16" ht="34.5" customHeight="1">
      <c r="A16" s="150" t="s">
        <v>195</v>
      </c>
      <c r="B16" s="178">
        <f t="shared" si="1"/>
        <v>212328</v>
      </c>
      <c r="C16" s="178">
        <f t="shared" si="2"/>
        <v>106310</v>
      </c>
      <c r="D16" s="178">
        <f t="shared" si="3"/>
        <v>106018</v>
      </c>
      <c r="E16" s="178">
        <f t="shared" si="4"/>
        <v>97079</v>
      </c>
      <c r="F16" s="178">
        <v>53003</v>
      </c>
      <c r="G16" s="178">
        <v>44076</v>
      </c>
      <c r="H16" s="178">
        <f t="shared" si="5"/>
        <v>91047</v>
      </c>
      <c r="I16" s="178">
        <v>44977</v>
      </c>
      <c r="J16" s="178">
        <v>46070</v>
      </c>
      <c r="K16" s="178">
        <f t="shared" si="6"/>
        <v>15077</v>
      </c>
      <c r="L16" s="178">
        <v>6881</v>
      </c>
      <c r="M16" s="178">
        <v>8196</v>
      </c>
      <c r="N16" s="178">
        <f t="shared" si="7"/>
        <v>9125</v>
      </c>
      <c r="O16" s="178">
        <v>1449</v>
      </c>
      <c r="P16" s="178">
        <v>7676</v>
      </c>
    </row>
    <row r="17" spans="1:16" ht="34.5" customHeight="1">
      <c r="A17" s="150" t="s">
        <v>196</v>
      </c>
      <c r="B17" s="178">
        <f t="shared" si="1"/>
        <v>48058</v>
      </c>
      <c r="C17" s="178">
        <f t="shared" si="2"/>
        <v>25751</v>
      </c>
      <c r="D17" s="178">
        <f t="shared" si="3"/>
        <v>22307</v>
      </c>
      <c r="E17" s="178">
        <f t="shared" si="4"/>
        <v>19745</v>
      </c>
      <c r="F17" s="178">
        <v>11093</v>
      </c>
      <c r="G17" s="178">
        <v>8652</v>
      </c>
      <c r="H17" s="178">
        <f t="shared" si="5"/>
        <v>22452</v>
      </c>
      <c r="I17" s="178">
        <v>12335</v>
      </c>
      <c r="J17" s="178">
        <v>10117</v>
      </c>
      <c r="K17" s="178">
        <f t="shared" si="6"/>
        <v>2781</v>
      </c>
      <c r="L17" s="178">
        <v>1653</v>
      </c>
      <c r="M17" s="178">
        <v>1128</v>
      </c>
      <c r="N17" s="178">
        <f t="shared" si="7"/>
        <v>3080</v>
      </c>
      <c r="O17" s="178">
        <v>670</v>
      </c>
      <c r="P17" s="178">
        <v>2410</v>
      </c>
    </row>
    <row r="18" spans="1:16" ht="34.5" customHeight="1">
      <c r="A18" s="150" t="s">
        <v>197</v>
      </c>
      <c r="B18" s="178">
        <f t="shared" si="1"/>
        <v>63602</v>
      </c>
      <c r="C18" s="178">
        <f t="shared" si="2"/>
        <v>33307</v>
      </c>
      <c r="D18" s="178">
        <f t="shared" si="3"/>
        <v>30295</v>
      </c>
      <c r="E18" s="178">
        <f t="shared" si="4"/>
        <v>28051</v>
      </c>
      <c r="F18" s="178">
        <v>15546</v>
      </c>
      <c r="G18" s="178">
        <v>12505</v>
      </c>
      <c r="H18" s="178">
        <f t="shared" si="5"/>
        <v>28028</v>
      </c>
      <c r="I18" s="178">
        <v>14785</v>
      </c>
      <c r="J18" s="178">
        <v>13243</v>
      </c>
      <c r="K18" s="178">
        <f t="shared" si="6"/>
        <v>4163</v>
      </c>
      <c r="L18" s="178">
        <v>2244</v>
      </c>
      <c r="M18" s="178">
        <v>1919</v>
      </c>
      <c r="N18" s="178">
        <f t="shared" si="7"/>
        <v>3360</v>
      </c>
      <c r="O18" s="178">
        <v>732</v>
      </c>
      <c r="P18" s="178">
        <v>2628</v>
      </c>
    </row>
    <row r="19" spans="1:16" ht="34.5" customHeight="1" thickBot="1">
      <c r="A19" s="151" t="s">
        <v>198</v>
      </c>
      <c r="B19" s="179">
        <f t="shared" si="1"/>
        <v>10913</v>
      </c>
      <c r="C19" s="180">
        <f t="shared" si="2"/>
        <v>5993</v>
      </c>
      <c r="D19" s="180">
        <f t="shared" si="3"/>
        <v>4920</v>
      </c>
      <c r="E19" s="180">
        <f t="shared" si="4"/>
        <v>4595</v>
      </c>
      <c r="F19" s="180">
        <v>2660</v>
      </c>
      <c r="G19" s="180">
        <v>1935</v>
      </c>
      <c r="H19" s="180">
        <f t="shared" si="5"/>
        <v>4527</v>
      </c>
      <c r="I19" s="180">
        <v>2574</v>
      </c>
      <c r="J19" s="180">
        <v>1953</v>
      </c>
      <c r="K19" s="180">
        <f t="shared" si="6"/>
        <v>1073</v>
      </c>
      <c r="L19" s="180">
        <v>606</v>
      </c>
      <c r="M19" s="180">
        <v>467</v>
      </c>
      <c r="N19" s="180">
        <f t="shared" si="7"/>
        <v>718</v>
      </c>
      <c r="O19" s="180">
        <v>153</v>
      </c>
      <c r="P19" s="180">
        <v>565</v>
      </c>
    </row>
    <row r="20" spans="1:9" ht="15.75" customHeight="1">
      <c r="A20" s="281" t="s">
        <v>386</v>
      </c>
      <c r="H20" s="57" t="s">
        <v>233</v>
      </c>
      <c r="I20" s="259"/>
    </row>
  </sheetData>
  <sheetProtection selectLockedCells="1" selectUnlockedCells="1"/>
  <mergeCells count="7">
    <mergeCell ref="A2:G2"/>
    <mergeCell ref="H2:P2"/>
    <mergeCell ref="B4:D4"/>
    <mergeCell ref="E4:G4"/>
    <mergeCell ref="H4:J4"/>
    <mergeCell ref="K4:M4"/>
    <mergeCell ref="N4:P4"/>
  </mergeCells>
  <printOptions horizontalCentered="1"/>
  <pageMargins left="1.1811023622047245" right="1.1811023622047245" top="1.5748031496062993" bottom="1.5748031496062993" header="0.5118110236220472" footer="0.9055118110236221"/>
  <pageSetup firstPageNumber="46" useFirstPageNumber="1" horizontalDpi="300" verticalDpi="300" orientation="portrait" paperSize="9" r:id="rId1"/>
  <headerFooter alignWithMargins="0">
    <oddFooter>&amp;C&amp;"華康中圓體,標準"&amp;11‧&amp;"Times New Roman,標準"&amp;P&amp;"華康中圓體,標準"‧</oddFooter>
  </headerFooter>
</worksheet>
</file>

<file path=xl/worksheets/sheet13.xml><?xml version="1.0" encoding="utf-8"?>
<worksheet xmlns="http://schemas.openxmlformats.org/spreadsheetml/2006/main" xmlns:r="http://schemas.openxmlformats.org/officeDocument/2006/relationships">
  <dimension ref="A1:M30"/>
  <sheetViews>
    <sheetView showGridLines="0" zoomScale="120" zoomScaleNormal="120" zoomScalePageLayoutView="0" workbookViewId="0" topLeftCell="A1">
      <selection activeCell="A1" sqref="A1"/>
    </sheetView>
  </sheetViews>
  <sheetFormatPr defaultColWidth="10.625" defaultRowHeight="21.75" customHeight="1"/>
  <cols>
    <col min="1" max="1" width="19.125" style="251" customWidth="1"/>
    <col min="2" max="4" width="12.625" style="57" customWidth="1"/>
    <col min="5" max="6" width="9.625" style="57" customWidth="1"/>
    <col min="7" max="7" width="10.625" style="57" customWidth="1"/>
    <col min="8" max="8" width="11.125" style="57" customWidth="1"/>
    <col min="9" max="10" width="10.625" style="57" customWidth="1"/>
    <col min="11" max="11" width="11.125" style="57" customWidth="1"/>
    <col min="12" max="12" width="10.625" style="57" customWidth="1"/>
    <col min="13" max="13" width="10.625" style="154" customWidth="1"/>
    <col min="14" max="16384" width="10.625" style="259" customWidth="1"/>
  </cols>
  <sheetData>
    <row r="1" spans="1:13" s="251" customFormat="1" ht="18" customHeight="1">
      <c r="A1" s="281" t="s">
        <v>261</v>
      </c>
      <c r="B1" s="252"/>
      <c r="C1" s="252"/>
      <c r="D1" s="252"/>
      <c r="E1" s="252"/>
      <c r="F1" s="252"/>
      <c r="G1" s="252"/>
      <c r="H1" s="252"/>
      <c r="I1" s="252"/>
      <c r="J1" s="252"/>
      <c r="K1" s="252"/>
      <c r="L1" s="252"/>
      <c r="M1" s="1" t="s">
        <v>0</v>
      </c>
    </row>
    <row r="2" spans="1:13" s="317" customFormat="1" ht="24.75" customHeight="1">
      <c r="A2" s="702" t="s">
        <v>569</v>
      </c>
      <c r="B2" s="702"/>
      <c r="C2" s="702"/>
      <c r="D2" s="702"/>
      <c r="E2" s="702"/>
      <c r="F2" s="702"/>
      <c r="G2" s="702" t="s">
        <v>124</v>
      </c>
      <c r="H2" s="702"/>
      <c r="I2" s="702"/>
      <c r="J2" s="702"/>
      <c r="K2" s="702"/>
      <c r="L2" s="702"/>
      <c r="M2" s="702"/>
    </row>
    <row r="3" spans="1:13" ht="15" customHeight="1">
      <c r="A3" s="254"/>
      <c r="B3" s="257"/>
      <c r="C3" s="257"/>
      <c r="D3" s="257"/>
      <c r="E3" s="257"/>
      <c r="F3" s="15"/>
      <c r="G3" s="257"/>
      <c r="H3" s="257"/>
      <c r="I3" s="257"/>
      <c r="J3" s="257"/>
      <c r="K3" s="257"/>
      <c r="L3" s="257"/>
      <c r="M3" s="15"/>
    </row>
    <row r="4" spans="1:13" ht="25.5" customHeight="1">
      <c r="A4" s="731" t="s">
        <v>559</v>
      </c>
      <c r="B4" s="732" t="s">
        <v>560</v>
      </c>
      <c r="C4" s="732"/>
      <c r="D4" s="732"/>
      <c r="E4" s="694" t="s">
        <v>561</v>
      </c>
      <c r="F4" s="710"/>
      <c r="G4" s="710" t="s">
        <v>4</v>
      </c>
      <c r="H4" s="710"/>
      <c r="I4" s="710"/>
      <c r="J4" s="710"/>
      <c r="K4" s="710"/>
      <c r="L4" s="710"/>
      <c r="M4" s="710"/>
    </row>
    <row r="5" spans="1:13" ht="25.5" customHeight="1">
      <c r="A5" s="731"/>
      <c r="B5" s="283" t="s">
        <v>562</v>
      </c>
      <c r="C5" s="263" t="s">
        <v>563</v>
      </c>
      <c r="D5" s="263" t="s">
        <v>564</v>
      </c>
      <c r="E5" s="269" t="s">
        <v>565</v>
      </c>
      <c r="F5" s="295" t="s">
        <v>290</v>
      </c>
      <c r="G5" s="4" t="s">
        <v>16</v>
      </c>
      <c r="H5" s="800" t="s">
        <v>566</v>
      </c>
      <c r="I5" s="800"/>
      <c r="J5" s="800"/>
      <c r="K5" s="700" t="s">
        <v>567</v>
      </c>
      <c r="L5" s="700"/>
      <c r="M5" s="700"/>
    </row>
    <row r="6" spans="1:13" ht="36" customHeight="1">
      <c r="A6" s="731"/>
      <c r="B6" s="110" t="s">
        <v>125</v>
      </c>
      <c r="C6" s="50" t="s">
        <v>126</v>
      </c>
      <c r="D6" s="50" t="s">
        <v>127</v>
      </c>
      <c r="E6" s="480" t="s">
        <v>528</v>
      </c>
      <c r="F6" s="270" t="s">
        <v>279</v>
      </c>
      <c r="G6" s="50" t="s">
        <v>280</v>
      </c>
      <c r="H6" s="50" t="s">
        <v>528</v>
      </c>
      <c r="I6" s="50" t="s">
        <v>279</v>
      </c>
      <c r="J6" s="50" t="s">
        <v>280</v>
      </c>
      <c r="K6" s="50" t="s">
        <v>528</v>
      </c>
      <c r="L6" s="50" t="s">
        <v>279</v>
      </c>
      <c r="M6" s="480" t="s">
        <v>280</v>
      </c>
    </row>
    <row r="7" spans="1:13" ht="21" customHeight="1">
      <c r="A7" s="153" t="s">
        <v>177</v>
      </c>
      <c r="B7" s="111">
        <v>14279</v>
      </c>
      <c r="C7" s="28">
        <v>7560</v>
      </c>
      <c r="D7" s="28">
        <v>6719</v>
      </c>
      <c r="E7" s="28">
        <v>48357</v>
      </c>
      <c r="F7" s="28">
        <v>23554</v>
      </c>
      <c r="G7" s="28">
        <v>24803</v>
      </c>
      <c r="H7" s="28">
        <v>26133</v>
      </c>
      <c r="I7" s="28">
        <v>13081</v>
      </c>
      <c r="J7" s="28">
        <v>13052</v>
      </c>
      <c r="K7" s="28">
        <v>22224</v>
      </c>
      <c r="L7" s="28">
        <v>10473</v>
      </c>
      <c r="M7" s="28">
        <v>11751</v>
      </c>
    </row>
    <row r="8" spans="1:13" ht="21" customHeight="1">
      <c r="A8" s="150" t="s">
        <v>178</v>
      </c>
      <c r="B8" s="111">
        <v>15144</v>
      </c>
      <c r="C8" s="28">
        <v>8126</v>
      </c>
      <c r="D8" s="28">
        <v>7018</v>
      </c>
      <c r="E8" s="28">
        <v>51213</v>
      </c>
      <c r="F8" s="28">
        <v>24892</v>
      </c>
      <c r="G8" s="28">
        <v>26321</v>
      </c>
      <c r="H8" s="28">
        <v>27985</v>
      </c>
      <c r="I8" s="28">
        <v>14029</v>
      </c>
      <c r="J8" s="28">
        <v>13956</v>
      </c>
      <c r="K8" s="28">
        <v>23228</v>
      </c>
      <c r="L8" s="28">
        <v>10863</v>
      </c>
      <c r="M8" s="28">
        <v>12365</v>
      </c>
    </row>
    <row r="9" spans="1:13" ht="21" customHeight="1">
      <c r="A9" s="150" t="s">
        <v>179</v>
      </c>
      <c r="B9" s="111">
        <v>15902</v>
      </c>
      <c r="C9" s="28">
        <v>8567</v>
      </c>
      <c r="D9" s="28">
        <v>7335</v>
      </c>
      <c r="E9" s="28">
        <v>53436</v>
      </c>
      <c r="F9" s="28">
        <v>25873</v>
      </c>
      <c r="G9" s="28">
        <v>27563</v>
      </c>
      <c r="H9" s="28">
        <v>29168</v>
      </c>
      <c r="I9" s="28">
        <v>14547</v>
      </c>
      <c r="J9" s="28">
        <v>14621</v>
      </c>
      <c r="K9" s="28">
        <v>24268</v>
      </c>
      <c r="L9" s="28">
        <v>11326</v>
      </c>
      <c r="M9" s="28">
        <v>12942</v>
      </c>
    </row>
    <row r="10" spans="1:13" ht="21" customHeight="1">
      <c r="A10" s="150" t="s">
        <v>180</v>
      </c>
      <c r="B10" s="111">
        <v>16697</v>
      </c>
      <c r="C10" s="28">
        <v>8985</v>
      </c>
      <c r="D10" s="28">
        <v>7712</v>
      </c>
      <c r="E10" s="28">
        <v>55704</v>
      </c>
      <c r="F10" s="28">
        <v>26921</v>
      </c>
      <c r="G10" s="28">
        <v>28783</v>
      </c>
      <c r="H10" s="28">
        <v>30469</v>
      </c>
      <c r="I10" s="28">
        <v>15153</v>
      </c>
      <c r="J10" s="28">
        <v>15316</v>
      </c>
      <c r="K10" s="28">
        <v>25235</v>
      </c>
      <c r="L10" s="28">
        <v>11768</v>
      </c>
      <c r="M10" s="28">
        <v>13467</v>
      </c>
    </row>
    <row r="11" spans="1:13" ht="21" customHeight="1">
      <c r="A11" s="150" t="s">
        <v>181</v>
      </c>
      <c r="B11" s="111">
        <v>17452</v>
      </c>
      <c r="C11" s="28">
        <v>9421</v>
      </c>
      <c r="D11" s="28">
        <v>8031</v>
      </c>
      <c r="E11" s="28">
        <v>57632</v>
      </c>
      <c r="F11" s="28">
        <v>27787</v>
      </c>
      <c r="G11" s="28">
        <v>29845</v>
      </c>
      <c r="H11" s="28">
        <v>31534</v>
      </c>
      <c r="I11" s="28">
        <v>15618</v>
      </c>
      <c r="J11" s="28">
        <v>15916</v>
      </c>
      <c r="K11" s="28">
        <v>26098</v>
      </c>
      <c r="L11" s="28">
        <v>12169</v>
      </c>
      <c r="M11" s="28">
        <v>13929</v>
      </c>
    </row>
    <row r="12" spans="1:13" ht="21" customHeight="1">
      <c r="A12" s="150" t="s">
        <v>182</v>
      </c>
      <c r="B12" s="111">
        <v>18182</v>
      </c>
      <c r="C12" s="28">
        <v>9835</v>
      </c>
      <c r="D12" s="28">
        <v>8347</v>
      </c>
      <c r="E12" s="28">
        <v>59321</v>
      </c>
      <c r="F12" s="28">
        <v>28597</v>
      </c>
      <c r="G12" s="28">
        <v>30724</v>
      </c>
      <c r="H12" s="28">
        <v>32515</v>
      </c>
      <c r="I12" s="28">
        <v>16087</v>
      </c>
      <c r="J12" s="28">
        <v>16428</v>
      </c>
      <c r="K12" s="28">
        <v>26806</v>
      </c>
      <c r="L12" s="28">
        <v>12510</v>
      </c>
      <c r="M12" s="28">
        <v>14296</v>
      </c>
    </row>
    <row r="13" spans="1:13" ht="21" customHeight="1">
      <c r="A13" s="150" t="s">
        <v>183</v>
      </c>
      <c r="B13" s="111">
        <v>18770</v>
      </c>
      <c r="C13" s="28">
        <v>10233</v>
      </c>
      <c r="D13" s="28">
        <v>8537</v>
      </c>
      <c r="E13" s="28">
        <v>61044</v>
      </c>
      <c r="F13" s="28">
        <v>29410</v>
      </c>
      <c r="G13" s="28">
        <v>31634</v>
      </c>
      <c r="H13" s="28">
        <v>33539</v>
      </c>
      <c r="I13" s="28">
        <v>16574</v>
      </c>
      <c r="J13" s="28">
        <v>16965</v>
      </c>
      <c r="K13" s="28">
        <v>27505</v>
      </c>
      <c r="L13" s="28">
        <v>12836</v>
      </c>
      <c r="M13" s="28">
        <v>14669</v>
      </c>
    </row>
    <row r="14" spans="1:13" ht="21" customHeight="1">
      <c r="A14" s="150" t="s">
        <v>184</v>
      </c>
      <c r="B14" s="111">
        <v>19331</v>
      </c>
      <c r="C14" s="28">
        <v>10537</v>
      </c>
      <c r="D14" s="28">
        <v>8794</v>
      </c>
      <c r="E14" s="28">
        <v>62818</v>
      </c>
      <c r="F14" s="28">
        <v>30226</v>
      </c>
      <c r="G14" s="28">
        <v>32592</v>
      </c>
      <c r="H14" s="28">
        <v>34503</v>
      </c>
      <c r="I14" s="28">
        <v>17031</v>
      </c>
      <c r="J14" s="28">
        <v>17472</v>
      </c>
      <c r="K14" s="28">
        <v>28315</v>
      </c>
      <c r="L14" s="28">
        <v>13195</v>
      </c>
      <c r="M14" s="28">
        <v>15120</v>
      </c>
    </row>
    <row r="15" spans="1:13" ht="21" customHeight="1">
      <c r="A15" s="150" t="s">
        <v>185</v>
      </c>
      <c r="B15" s="111">
        <v>19815</v>
      </c>
      <c r="C15" s="28">
        <v>10815</v>
      </c>
      <c r="D15" s="28">
        <v>9000</v>
      </c>
      <c r="E15" s="28">
        <v>64212</v>
      </c>
      <c r="F15" s="28">
        <v>30886</v>
      </c>
      <c r="G15" s="28">
        <v>33326</v>
      </c>
      <c r="H15" s="28">
        <v>35319</v>
      </c>
      <c r="I15" s="28">
        <v>17421</v>
      </c>
      <c r="J15" s="28">
        <v>17898</v>
      </c>
      <c r="K15" s="28">
        <v>28893</v>
      </c>
      <c r="L15" s="28">
        <v>13465</v>
      </c>
      <c r="M15" s="28">
        <v>15428</v>
      </c>
    </row>
    <row r="16" spans="1:13" ht="21" customHeight="1">
      <c r="A16" s="150" t="s">
        <v>568</v>
      </c>
      <c r="B16" s="111">
        <f>SUM(B17:B29)</f>
        <v>21544</v>
      </c>
      <c r="C16" s="28">
        <f aca="true" t="shared" si="0" ref="C16:M16">SUM(C17:C29)</f>
        <v>11819</v>
      </c>
      <c r="D16" s="28">
        <f t="shared" si="0"/>
        <v>9725</v>
      </c>
      <c r="E16" s="28">
        <f t="shared" si="0"/>
        <v>65440</v>
      </c>
      <c r="F16" s="28">
        <f t="shared" si="0"/>
        <v>31457</v>
      </c>
      <c r="G16" s="28">
        <f t="shared" si="0"/>
        <v>33983</v>
      </c>
      <c r="H16" s="28">
        <f t="shared" si="0"/>
        <v>35987</v>
      </c>
      <c r="I16" s="28">
        <f t="shared" si="0"/>
        <v>17726</v>
      </c>
      <c r="J16" s="28">
        <f t="shared" si="0"/>
        <v>18261</v>
      </c>
      <c r="K16" s="28">
        <f t="shared" si="0"/>
        <v>29453</v>
      </c>
      <c r="L16" s="28">
        <f t="shared" si="0"/>
        <v>13731</v>
      </c>
      <c r="M16" s="28">
        <f t="shared" si="0"/>
        <v>15722</v>
      </c>
    </row>
    <row r="17" spans="1:13" ht="21" customHeight="1">
      <c r="A17" s="150" t="s">
        <v>186</v>
      </c>
      <c r="B17" s="111">
        <f>SUM(C17:D17)</f>
        <v>2408</v>
      </c>
      <c r="C17" s="28">
        <v>1595</v>
      </c>
      <c r="D17" s="28">
        <v>813</v>
      </c>
      <c r="E17" s="28">
        <f>SUM(F17:G17)</f>
        <v>6668</v>
      </c>
      <c r="F17" s="28">
        <f>I17+L17</f>
        <v>3033</v>
      </c>
      <c r="G17" s="28">
        <f>J17+M17</f>
        <v>3635</v>
      </c>
      <c r="H17" s="28">
        <f>SUM(I17:J17)</f>
        <v>4446</v>
      </c>
      <c r="I17" s="28">
        <v>2099</v>
      </c>
      <c r="J17" s="28">
        <v>2347</v>
      </c>
      <c r="K17" s="28">
        <f aca="true" t="shared" si="1" ref="K17:K29">SUM(L17:M17)</f>
        <v>2222</v>
      </c>
      <c r="L17" s="28">
        <v>934</v>
      </c>
      <c r="M17" s="28">
        <v>1288</v>
      </c>
    </row>
    <row r="18" spans="1:13" ht="21" customHeight="1">
      <c r="A18" s="150" t="s">
        <v>187</v>
      </c>
      <c r="B18" s="111">
        <f aca="true" t="shared" si="2" ref="B18:B29">SUM(C18:D18)</f>
        <v>2785</v>
      </c>
      <c r="C18" s="28">
        <v>1592</v>
      </c>
      <c r="D18" s="28">
        <v>1193</v>
      </c>
      <c r="E18" s="28">
        <f aca="true" t="shared" si="3" ref="E18:E29">SUM(F18:G18)</f>
        <v>7886</v>
      </c>
      <c r="F18" s="28">
        <f aca="true" t="shared" si="4" ref="F18:F29">I18+L18</f>
        <v>3491</v>
      </c>
      <c r="G18" s="28">
        <f aca="true" t="shared" si="5" ref="G18:G29">J18+M18</f>
        <v>4395</v>
      </c>
      <c r="H18" s="28">
        <f aca="true" t="shared" si="6" ref="H18:H29">SUM(I18:J18)</f>
        <v>4551</v>
      </c>
      <c r="I18" s="28">
        <v>2108</v>
      </c>
      <c r="J18" s="28">
        <v>2443</v>
      </c>
      <c r="K18" s="28">
        <f t="shared" si="1"/>
        <v>3335</v>
      </c>
      <c r="L18" s="28">
        <v>1383</v>
      </c>
      <c r="M18" s="28">
        <v>1952</v>
      </c>
    </row>
    <row r="19" spans="1:13" ht="21" customHeight="1">
      <c r="A19" s="150" t="s">
        <v>188</v>
      </c>
      <c r="B19" s="111">
        <f t="shared" si="2"/>
        <v>2119</v>
      </c>
      <c r="C19" s="28">
        <v>1077</v>
      </c>
      <c r="D19" s="28">
        <v>1042</v>
      </c>
      <c r="E19" s="28">
        <f t="shared" si="3"/>
        <v>6918</v>
      </c>
      <c r="F19" s="28">
        <f t="shared" si="4"/>
        <v>3355</v>
      </c>
      <c r="G19" s="28">
        <f t="shared" si="5"/>
        <v>3563</v>
      </c>
      <c r="H19" s="28">
        <f t="shared" si="6"/>
        <v>3448</v>
      </c>
      <c r="I19" s="28">
        <v>1757</v>
      </c>
      <c r="J19" s="28">
        <v>1691</v>
      </c>
      <c r="K19" s="28">
        <f t="shared" si="1"/>
        <v>3470</v>
      </c>
      <c r="L19" s="28">
        <v>1598</v>
      </c>
      <c r="M19" s="28">
        <v>1872</v>
      </c>
    </row>
    <row r="20" spans="1:13" ht="21" customHeight="1">
      <c r="A20" s="150" t="s">
        <v>189</v>
      </c>
      <c r="B20" s="111">
        <f t="shared" si="2"/>
        <v>1256</v>
      </c>
      <c r="C20" s="28">
        <v>781</v>
      </c>
      <c r="D20" s="28">
        <v>475</v>
      </c>
      <c r="E20" s="28">
        <f t="shared" si="3"/>
        <v>3708</v>
      </c>
      <c r="F20" s="28">
        <f t="shared" si="4"/>
        <v>1739</v>
      </c>
      <c r="G20" s="28">
        <f t="shared" si="5"/>
        <v>1969</v>
      </c>
      <c r="H20" s="28">
        <f t="shared" si="6"/>
        <v>2262</v>
      </c>
      <c r="I20" s="28">
        <v>1098</v>
      </c>
      <c r="J20" s="28">
        <v>1164</v>
      </c>
      <c r="K20" s="28">
        <f t="shared" si="1"/>
        <v>1446</v>
      </c>
      <c r="L20" s="28">
        <v>641</v>
      </c>
      <c r="M20" s="28">
        <v>805</v>
      </c>
    </row>
    <row r="21" spans="1:13" ht="21" customHeight="1">
      <c r="A21" s="150" t="s">
        <v>190</v>
      </c>
      <c r="B21" s="111">
        <f t="shared" si="2"/>
        <v>1381</v>
      </c>
      <c r="C21" s="28">
        <v>1008</v>
      </c>
      <c r="D21" s="28">
        <v>373</v>
      </c>
      <c r="E21" s="28">
        <f t="shared" si="3"/>
        <v>4202</v>
      </c>
      <c r="F21" s="28">
        <f t="shared" si="4"/>
        <v>2067</v>
      </c>
      <c r="G21" s="28">
        <f t="shared" si="5"/>
        <v>2135</v>
      </c>
      <c r="H21" s="28">
        <f t="shared" si="6"/>
        <v>2990</v>
      </c>
      <c r="I21" s="28">
        <v>1513</v>
      </c>
      <c r="J21" s="28">
        <v>1477</v>
      </c>
      <c r="K21" s="28">
        <f t="shared" si="1"/>
        <v>1212</v>
      </c>
      <c r="L21" s="28">
        <v>554</v>
      </c>
      <c r="M21" s="28">
        <v>658</v>
      </c>
    </row>
    <row r="22" spans="1:13" ht="21" customHeight="1">
      <c r="A22" s="150" t="s">
        <v>191</v>
      </c>
      <c r="B22" s="111">
        <f t="shared" si="2"/>
        <v>988</v>
      </c>
      <c r="C22" s="28">
        <v>749</v>
      </c>
      <c r="D22" s="28">
        <v>239</v>
      </c>
      <c r="E22" s="28">
        <f t="shared" si="3"/>
        <v>3255</v>
      </c>
      <c r="F22" s="28">
        <f t="shared" si="4"/>
        <v>1629</v>
      </c>
      <c r="G22" s="28">
        <f t="shared" si="5"/>
        <v>1626</v>
      </c>
      <c r="H22" s="28">
        <f t="shared" si="6"/>
        <v>2483</v>
      </c>
      <c r="I22" s="28">
        <v>1274</v>
      </c>
      <c r="J22" s="28">
        <v>1209</v>
      </c>
      <c r="K22" s="28">
        <f t="shared" si="1"/>
        <v>772</v>
      </c>
      <c r="L22" s="28">
        <v>355</v>
      </c>
      <c r="M22" s="28">
        <v>417</v>
      </c>
    </row>
    <row r="23" spans="1:13" ht="21" customHeight="1">
      <c r="A23" s="150" t="s">
        <v>192</v>
      </c>
      <c r="B23" s="111">
        <f t="shared" si="2"/>
        <v>2097</v>
      </c>
      <c r="C23" s="28">
        <v>1526</v>
      </c>
      <c r="D23" s="28">
        <v>571</v>
      </c>
      <c r="E23" s="28">
        <f t="shared" si="3"/>
        <v>6642</v>
      </c>
      <c r="F23" s="28">
        <f t="shared" si="4"/>
        <v>3259</v>
      </c>
      <c r="G23" s="28">
        <f t="shared" si="5"/>
        <v>3383</v>
      </c>
      <c r="H23" s="28">
        <f t="shared" si="6"/>
        <v>4951</v>
      </c>
      <c r="I23" s="28">
        <v>2513</v>
      </c>
      <c r="J23" s="28">
        <v>2438</v>
      </c>
      <c r="K23" s="28">
        <f t="shared" si="1"/>
        <v>1691</v>
      </c>
      <c r="L23" s="28">
        <v>746</v>
      </c>
      <c r="M23" s="28">
        <v>945</v>
      </c>
    </row>
    <row r="24" spans="1:13" ht="21" customHeight="1">
      <c r="A24" s="150" t="s">
        <v>193</v>
      </c>
      <c r="B24" s="111">
        <f t="shared" si="2"/>
        <v>2169</v>
      </c>
      <c r="C24" s="28">
        <v>1410</v>
      </c>
      <c r="D24" s="28">
        <v>759</v>
      </c>
      <c r="E24" s="28">
        <f t="shared" si="3"/>
        <v>6589</v>
      </c>
      <c r="F24" s="28">
        <f t="shared" si="4"/>
        <v>3141</v>
      </c>
      <c r="G24" s="28">
        <f t="shared" si="5"/>
        <v>3448</v>
      </c>
      <c r="H24" s="28">
        <f t="shared" si="6"/>
        <v>4353</v>
      </c>
      <c r="I24" s="28">
        <v>2170</v>
      </c>
      <c r="J24" s="28">
        <v>2183</v>
      </c>
      <c r="K24" s="28">
        <f t="shared" si="1"/>
        <v>2236</v>
      </c>
      <c r="L24" s="28">
        <v>971</v>
      </c>
      <c r="M24" s="28">
        <v>1265</v>
      </c>
    </row>
    <row r="25" spans="1:13" ht="21" customHeight="1">
      <c r="A25" s="150" t="s">
        <v>194</v>
      </c>
      <c r="B25" s="111">
        <f t="shared" si="2"/>
        <v>1197</v>
      </c>
      <c r="C25" s="28">
        <v>579</v>
      </c>
      <c r="D25" s="28">
        <v>618</v>
      </c>
      <c r="E25" s="28">
        <f t="shared" si="3"/>
        <v>3549</v>
      </c>
      <c r="F25" s="28">
        <f t="shared" si="4"/>
        <v>1675</v>
      </c>
      <c r="G25" s="28">
        <f t="shared" si="5"/>
        <v>1874</v>
      </c>
      <c r="H25" s="28">
        <f t="shared" si="6"/>
        <v>1710</v>
      </c>
      <c r="I25" s="28">
        <v>871</v>
      </c>
      <c r="J25" s="28">
        <v>839</v>
      </c>
      <c r="K25" s="28">
        <f t="shared" si="1"/>
        <v>1839</v>
      </c>
      <c r="L25" s="28">
        <v>804</v>
      </c>
      <c r="M25" s="28">
        <v>1035</v>
      </c>
    </row>
    <row r="26" spans="1:13" ht="21" customHeight="1">
      <c r="A26" s="150" t="s">
        <v>195</v>
      </c>
      <c r="B26" s="111">
        <f t="shared" si="2"/>
        <v>2031</v>
      </c>
      <c r="C26" s="28">
        <v>1107</v>
      </c>
      <c r="D26" s="28">
        <v>924</v>
      </c>
      <c r="E26" s="28">
        <f t="shared" si="3"/>
        <v>6155</v>
      </c>
      <c r="F26" s="28">
        <f t="shared" si="4"/>
        <v>2838</v>
      </c>
      <c r="G26" s="28">
        <f t="shared" si="5"/>
        <v>3317</v>
      </c>
      <c r="H26" s="28">
        <f t="shared" si="6"/>
        <v>3443</v>
      </c>
      <c r="I26" s="28">
        <v>1663</v>
      </c>
      <c r="J26" s="28">
        <v>1780</v>
      </c>
      <c r="K26" s="28">
        <f t="shared" si="1"/>
        <v>2712</v>
      </c>
      <c r="L26" s="28">
        <v>1175</v>
      </c>
      <c r="M26" s="28">
        <v>1537</v>
      </c>
    </row>
    <row r="27" spans="1:13" ht="21" customHeight="1">
      <c r="A27" s="150" t="s">
        <v>196</v>
      </c>
      <c r="B27" s="111">
        <f t="shared" si="2"/>
        <v>187</v>
      </c>
      <c r="C27" s="28">
        <v>129</v>
      </c>
      <c r="D27" s="28">
        <v>58</v>
      </c>
      <c r="E27" s="28">
        <f t="shared" si="3"/>
        <v>651</v>
      </c>
      <c r="F27" s="28">
        <f t="shared" si="4"/>
        <v>300</v>
      </c>
      <c r="G27" s="28">
        <f t="shared" si="5"/>
        <v>351</v>
      </c>
      <c r="H27" s="28">
        <f t="shared" si="6"/>
        <v>450</v>
      </c>
      <c r="I27" s="28">
        <v>226</v>
      </c>
      <c r="J27" s="28">
        <v>224</v>
      </c>
      <c r="K27" s="28">
        <f t="shared" si="1"/>
        <v>201</v>
      </c>
      <c r="L27" s="28">
        <v>74</v>
      </c>
      <c r="M27" s="28">
        <v>127</v>
      </c>
    </row>
    <row r="28" spans="1:13" ht="21" customHeight="1">
      <c r="A28" s="150" t="s">
        <v>197</v>
      </c>
      <c r="B28" s="111">
        <f t="shared" si="2"/>
        <v>445</v>
      </c>
      <c r="C28" s="28">
        <v>239</v>
      </c>
      <c r="D28" s="28">
        <v>206</v>
      </c>
      <c r="E28" s="28">
        <f t="shared" si="3"/>
        <v>1438</v>
      </c>
      <c r="F28" s="28">
        <f t="shared" si="4"/>
        <v>695</v>
      </c>
      <c r="G28" s="28">
        <f t="shared" si="5"/>
        <v>743</v>
      </c>
      <c r="H28" s="28">
        <f t="shared" si="6"/>
        <v>724</v>
      </c>
      <c r="I28" s="28">
        <v>362</v>
      </c>
      <c r="J28" s="28">
        <v>362</v>
      </c>
      <c r="K28" s="28">
        <f t="shared" si="1"/>
        <v>714</v>
      </c>
      <c r="L28" s="28">
        <v>333</v>
      </c>
      <c r="M28" s="28">
        <v>381</v>
      </c>
    </row>
    <row r="29" spans="1:13" ht="21" customHeight="1" thickBot="1">
      <c r="A29" s="151" t="s">
        <v>198</v>
      </c>
      <c r="B29" s="181">
        <f t="shared" si="2"/>
        <v>2481</v>
      </c>
      <c r="C29" s="155">
        <v>27</v>
      </c>
      <c r="D29" s="155">
        <v>2454</v>
      </c>
      <c r="E29" s="155">
        <f t="shared" si="3"/>
        <v>7779</v>
      </c>
      <c r="F29" s="182">
        <f t="shared" si="4"/>
        <v>4235</v>
      </c>
      <c r="G29" s="182">
        <f t="shared" si="5"/>
        <v>3544</v>
      </c>
      <c r="H29" s="155">
        <f t="shared" si="6"/>
        <v>176</v>
      </c>
      <c r="I29" s="155">
        <v>72</v>
      </c>
      <c r="J29" s="155">
        <v>104</v>
      </c>
      <c r="K29" s="155">
        <f t="shared" si="1"/>
        <v>7603</v>
      </c>
      <c r="L29" s="155">
        <v>4163</v>
      </c>
      <c r="M29" s="155">
        <v>3440</v>
      </c>
    </row>
    <row r="30" spans="1:11" ht="15.75" customHeight="1">
      <c r="A30" s="281" t="s">
        <v>386</v>
      </c>
      <c r="G30" s="57" t="s">
        <v>232</v>
      </c>
      <c r="K30" s="152"/>
    </row>
  </sheetData>
  <sheetProtection selectLockedCells="1" selectUnlockedCells="1"/>
  <mergeCells count="8">
    <mergeCell ref="A2:F2"/>
    <mergeCell ref="G2:M2"/>
    <mergeCell ref="A4:A6"/>
    <mergeCell ref="B4:D4"/>
    <mergeCell ref="E4:F4"/>
    <mergeCell ref="G4:M4"/>
    <mergeCell ref="H5:J5"/>
    <mergeCell ref="K5:M5"/>
  </mergeCells>
  <printOptions horizontalCentered="1"/>
  <pageMargins left="1.1811023622047245" right="1.1811023622047245" top="1.5748031496062993" bottom="1.5748031496062993" header="0.5118110236220472" footer="0.9055118110236221"/>
  <pageSetup firstPageNumber="48" useFirstPageNumber="1" horizontalDpi="300" verticalDpi="300" orientation="portrait" paperSize="9" r:id="rId1"/>
  <headerFooter alignWithMargins="0">
    <oddFooter>&amp;C&amp;"華康中圓體,標準"&amp;11‧&amp;"Times New Roman,標準"&amp;P&amp;"華康中圓體,標準"‧</oddFooter>
  </headerFooter>
</worksheet>
</file>

<file path=xl/worksheets/sheet14.xml><?xml version="1.0" encoding="utf-8"?>
<worksheet xmlns="http://schemas.openxmlformats.org/spreadsheetml/2006/main" xmlns:r="http://schemas.openxmlformats.org/officeDocument/2006/relationships">
  <dimension ref="A1:W30"/>
  <sheetViews>
    <sheetView showGridLines="0" zoomScale="120" zoomScaleNormal="120" zoomScalePageLayoutView="0" workbookViewId="0" topLeftCell="A1">
      <selection activeCell="A1" sqref="A1"/>
    </sheetView>
  </sheetViews>
  <sheetFormatPr defaultColWidth="10.625" defaultRowHeight="21.75" customHeight="1"/>
  <cols>
    <col min="1" max="1" width="12.125" style="251" customWidth="1"/>
    <col min="2" max="2" width="6.125" style="242" customWidth="1"/>
    <col min="3" max="3" width="8.125" style="242" customWidth="1"/>
    <col min="4" max="4" width="7.625" style="57" customWidth="1"/>
    <col min="5" max="5" width="6.125" style="57" customWidth="1"/>
    <col min="6" max="10" width="6.00390625" style="57" customWidth="1"/>
    <col min="11" max="11" width="6.00390625" style="489" customWidth="1"/>
    <col min="12" max="20" width="6.75390625" style="489" customWidth="1"/>
    <col min="21" max="21" width="6.75390625" style="490" customWidth="1"/>
    <col min="22" max="22" width="8.625" style="259" customWidth="1"/>
    <col min="23" max="16384" width="10.625" style="259" customWidth="1"/>
  </cols>
  <sheetData>
    <row r="1" spans="1:22" s="251" customFormat="1" ht="18" customHeight="1">
      <c r="A1" s="281" t="s">
        <v>261</v>
      </c>
      <c r="B1" s="242"/>
      <c r="C1" s="242"/>
      <c r="D1" s="252"/>
      <c r="E1" s="252"/>
      <c r="F1" s="252"/>
      <c r="G1" s="252"/>
      <c r="H1" s="252"/>
      <c r="I1" s="252"/>
      <c r="J1" s="252"/>
      <c r="K1" s="252"/>
      <c r="L1" s="252"/>
      <c r="M1" s="252"/>
      <c r="N1" s="252"/>
      <c r="O1" s="252"/>
      <c r="P1" s="252"/>
      <c r="Q1" s="252"/>
      <c r="R1" s="252"/>
      <c r="S1" s="252"/>
      <c r="T1" s="252"/>
      <c r="U1" s="1"/>
      <c r="V1" s="1" t="s">
        <v>0</v>
      </c>
    </row>
    <row r="2" spans="1:22" s="280" customFormat="1" ht="24.75" customHeight="1">
      <c r="A2" s="702" t="s">
        <v>603</v>
      </c>
      <c r="B2" s="702"/>
      <c r="C2" s="702"/>
      <c r="D2" s="702"/>
      <c r="E2" s="702"/>
      <c r="F2" s="702"/>
      <c r="G2" s="702"/>
      <c r="H2" s="702"/>
      <c r="I2" s="702"/>
      <c r="J2" s="702"/>
      <c r="K2" s="808"/>
      <c r="L2" s="702" t="s">
        <v>128</v>
      </c>
      <c r="M2" s="808"/>
      <c r="N2" s="808"/>
      <c r="O2" s="808"/>
      <c r="P2" s="808"/>
      <c r="Q2" s="808"/>
      <c r="R2" s="808"/>
      <c r="S2" s="808"/>
      <c r="T2" s="808"/>
      <c r="U2" s="808"/>
      <c r="V2" s="808"/>
    </row>
    <row r="3" spans="1:22" ht="15.75" customHeight="1" thickBot="1">
      <c r="A3" s="254"/>
      <c r="B3" s="454"/>
      <c r="C3" s="454"/>
      <c r="D3" s="257"/>
      <c r="E3" s="257"/>
      <c r="F3" s="257"/>
      <c r="G3" s="257"/>
      <c r="H3" s="257"/>
      <c r="I3" s="257"/>
      <c r="J3" s="15"/>
      <c r="K3" s="15" t="s">
        <v>570</v>
      </c>
      <c r="L3" s="57"/>
      <c r="M3" s="257"/>
      <c r="N3" s="257"/>
      <c r="O3" s="257"/>
      <c r="P3" s="257"/>
      <c r="Q3" s="257"/>
      <c r="R3" s="257"/>
      <c r="S3" s="257"/>
      <c r="T3" s="257"/>
      <c r="U3" s="15"/>
      <c r="V3" s="242" t="s">
        <v>12</v>
      </c>
    </row>
    <row r="4" spans="1:22" ht="23.25" customHeight="1">
      <c r="A4" s="481" t="s">
        <v>571</v>
      </c>
      <c r="B4" s="482" t="s">
        <v>572</v>
      </c>
      <c r="C4" s="225" t="s">
        <v>609</v>
      </c>
      <c r="D4" s="226" t="s">
        <v>573</v>
      </c>
      <c r="E4" s="227" t="s">
        <v>574</v>
      </c>
      <c r="F4" s="227" t="s">
        <v>575</v>
      </c>
      <c r="G4" s="227" t="s">
        <v>576</v>
      </c>
      <c r="H4" s="227" t="s">
        <v>577</v>
      </c>
      <c r="I4" s="227" t="s">
        <v>578</v>
      </c>
      <c r="J4" s="241" t="s">
        <v>579</v>
      </c>
      <c r="K4" s="226" t="s">
        <v>580</v>
      </c>
      <c r="L4" s="226" t="s">
        <v>581</v>
      </c>
      <c r="M4" s="226" t="s">
        <v>582</v>
      </c>
      <c r="N4" s="226" t="s">
        <v>583</v>
      </c>
      <c r="O4" s="226" t="s">
        <v>584</v>
      </c>
      <c r="P4" s="226" t="s">
        <v>585</v>
      </c>
      <c r="Q4" s="226" t="s">
        <v>586</v>
      </c>
      <c r="R4" s="226" t="s">
        <v>587</v>
      </c>
      <c r="S4" s="226" t="s">
        <v>588</v>
      </c>
      <c r="T4" s="226" t="s">
        <v>589</v>
      </c>
      <c r="U4" s="226" t="s">
        <v>590</v>
      </c>
      <c r="V4" s="228" t="s">
        <v>591</v>
      </c>
    </row>
    <row r="5" spans="1:22" ht="34.5" customHeight="1" thickBot="1">
      <c r="A5" s="229" t="s">
        <v>246</v>
      </c>
      <c r="B5" s="230" t="s">
        <v>240</v>
      </c>
      <c r="C5" s="231" t="s">
        <v>241</v>
      </c>
      <c r="D5" s="231" t="s">
        <v>242</v>
      </c>
      <c r="E5" s="232" t="s">
        <v>69</v>
      </c>
      <c r="F5" s="232" t="s">
        <v>133</v>
      </c>
      <c r="G5" s="232" t="s">
        <v>71</v>
      </c>
      <c r="H5" s="232" t="s">
        <v>72</v>
      </c>
      <c r="I5" s="232" t="s">
        <v>73</v>
      </c>
      <c r="J5" s="233" t="s">
        <v>74</v>
      </c>
      <c r="K5" s="232" t="s">
        <v>243</v>
      </c>
      <c r="L5" s="232" t="s">
        <v>76</v>
      </c>
      <c r="M5" s="232" t="s">
        <v>77</v>
      </c>
      <c r="N5" s="232" t="s">
        <v>134</v>
      </c>
      <c r="O5" s="232" t="s">
        <v>79</v>
      </c>
      <c r="P5" s="232" t="s">
        <v>80</v>
      </c>
      <c r="Q5" s="232" t="s">
        <v>81</v>
      </c>
      <c r="R5" s="232" t="s">
        <v>82</v>
      </c>
      <c r="S5" s="232" t="s">
        <v>83</v>
      </c>
      <c r="T5" s="232" t="s">
        <v>244</v>
      </c>
      <c r="U5" s="232" t="s">
        <v>245</v>
      </c>
      <c r="V5" s="234" t="s">
        <v>253</v>
      </c>
    </row>
    <row r="6" spans="1:22" ht="30.75" customHeight="1">
      <c r="A6" s="806" t="s">
        <v>592</v>
      </c>
      <c r="B6" s="483" t="s">
        <v>593</v>
      </c>
      <c r="C6" s="235">
        <v>48357</v>
      </c>
      <c r="D6" s="236">
        <v>3855</v>
      </c>
      <c r="E6" s="236">
        <v>5406</v>
      </c>
      <c r="F6" s="236">
        <v>5730</v>
      </c>
      <c r="G6" s="236">
        <v>4793</v>
      </c>
      <c r="H6" s="236">
        <v>4503</v>
      </c>
      <c r="I6" s="236">
        <v>4236</v>
      </c>
      <c r="J6" s="236">
        <v>4049</v>
      </c>
      <c r="K6" s="236">
        <v>3989</v>
      </c>
      <c r="L6" s="236">
        <v>3932</v>
      </c>
      <c r="M6" s="236">
        <v>3037</v>
      </c>
      <c r="N6" s="236">
        <v>2054</v>
      </c>
      <c r="O6" s="236">
        <v>1143</v>
      </c>
      <c r="P6" s="236">
        <v>612</v>
      </c>
      <c r="Q6" s="236">
        <v>470</v>
      </c>
      <c r="R6" s="236">
        <v>303</v>
      </c>
      <c r="S6" s="236">
        <v>166</v>
      </c>
      <c r="T6" s="236">
        <v>59</v>
      </c>
      <c r="U6" s="28">
        <v>14</v>
      </c>
      <c r="V6" s="28">
        <v>6</v>
      </c>
    </row>
    <row r="7" spans="1:22" ht="30.75" customHeight="1">
      <c r="A7" s="807"/>
      <c r="B7" s="483" t="s">
        <v>594</v>
      </c>
      <c r="C7" s="235">
        <v>23554</v>
      </c>
      <c r="D7" s="236">
        <v>2041</v>
      </c>
      <c r="E7" s="236">
        <v>2789</v>
      </c>
      <c r="F7" s="236">
        <v>2929</v>
      </c>
      <c r="G7" s="236">
        <v>2458</v>
      </c>
      <c r="H7" s="236">
        <v>2213</v>
      </c>
      <c r="I7" s="236">
        <v>1971</v>
      </c>
      <c r="J7" s="236">
        <v>1791</v>
      </c>
      <c r="K7" s="236">
        <v>1796</v>
      </c>
      <c r="L7" s="236">
        <v>1817</v>
      </c>
      <c r="M7" s="236">
        <v>1533</v>
      </c>
      <c r="N7" s="236">
        <v>997</v>
      </c>
      <c r="O7" s="236">
        <v>513</v>
      </c>
      <c r="P7" s="236">
        <v>285</v>
      </c>
      <c r="Q7" s="236">
        <v>218</v>
      </c>
      <c r="R7" s="236">
        <v>119</v>
      </c>
      <c r="S7" s="236">
        <v>58</v>
      </c>
      <c r="T7" s="237">
        <v>20</v>
      </c>
      <c r="U7" s="28">
        <v>4</v>
      </c>
      <c r="V7" s="28">
        <v>2</v>
      </c>
    </row>
    <row r="8" spans="1:22" ht="30.75" customHeight="1">
      <c r="A8" s="807"/>
      <c r="B8" s="483" t="s">
        <v>595</v>
      </c>
      <c r="C8" s="235">
        <v>24803</v>
      </c>
      <c r="D8" s="236">
        <v>1814</v>
      </c>
      <c r="E8" s="236">
        <v>2617</v>
      </c>
      <c r="F8" s="236">
        <v>2801</v>
      </c>
      <c r="G8" s="236">
        <v>2335</v>
      </c>
      <c r="H8" s="236">
        <v>2290</v>
      </c>
      <c r="I8" s="236">
        <v>2265</v>
      </c>
      <c r="J8" s="236">
        <v>2258</v>
      </c>
      <c r="K8" s="236">
        <v>2193</v>
      </c>
      <c r="L8" s="236">
        <v>2115</v>
      </c>
      <c r="M8" s="236">
        <v>1504</v>
      </c>
      <c r="N8" s="236">
        <v>1057</v>
      </c>
      <c r="O8" s="236">
        <v>630</v>
      </c>
      <c r="P8" s="236">
        <v>327</v>
      </c>
      <c r="Q8" s="236">
        <v>252</v>
      </c>
      <c r="R8" s="237">
        <v>184</v>
      </c>
      <c r="S8" s="237">
        <v>108</v>
      </c>
      <c r="T8" s="237">
        <v>39</v>
      </c>
      <c r="U8" s="28">
        <v>10</v>
      </c>
      <c r="V8" s="28">
        <v>4</v>
      </c>
    </row>
    <row r="9" spans="1:22" ht="30.75" customHeight="1">
      <c r="A9" s="806" t="s">
        <v>375</v>
      </c>
      <c r="B9" s="483" t="s">
        <v>593</v>
      </c>
      <c r="C9" s="238">
        <v>51213</v>
      </c>
      <c r="D9" s="28">
        <v>3959</v>
      </c>
      <c r="E9" s="28">
        <v>5423</v>
      </c>
      <c r="F9" s="28">
        <v>6085</v>
      </c>
      <c r="G9" s="28">
        <v>5221</v>
      </c>
      <c r="H9" s="28">
        <v>4653</v>
      </c>
      <c r="I9" s="28">
        <v>4568</v>
      </c>
      <c r="J9" s="28">
        <v>4238</v>
      </c>
      <c r="K9" s="28">
        <v>4255</v>
      </c>
      <c r="L9" s="28">
        <v>4058</v>
      </c>
      <c r="M9" s="28">
        <v>3352</v>
      </c>
      <c r="N9" s="28">
        <v>2328</v>
      </c>
      <c r="O9" s="28">
        <v>1338</v>
      </c>
      <c r="P9" s="28">
        <v>652</v>
      </c>
      <c r="Q9" s="28">
        <v>490</v>
      </c>
      <c r="R9" s="28">
        <v>328</v>
      </c>
      <c r="S9" s="28">
        <v>171</v>
      </c>
      <c r="T9" s="28">
        <v>70</v>
      </c>
      <c r="U9" s="28">
        <v>17</v>
      </c>
      <c r="V9" s="28">
        <v>7</v>
      </c>
    </row>
    <row r="10" spans="1:22" ht="30.75" customHeight="1">
      <c r="A10" s="807"/>
      <c r="B10" s="483" t="s">
        <v>594</v>
      </c>
      <c r="C10" s="238">
        <v>24892</v>
      </c>
      <c r="D10" s="28">
        <v>2103</v>
      </c>
      <c r="E10" s="28">
        <v>2775</v>
      </c>
      <c r="F10" s="28">
        <v>3130</v>
      </c>
      <c r="G10" s="28">
        <v>2683</v>
      </c>
      <c r="H10" s="28">
        <v>2296</v>
      </c>
      <c r="I10" s="28">
        <v>2130</v>
      </c>
      <c r="J10" s="28">
        <v>1886</v>
      </c>
      <c r="K10" s="28">
        <v>1925</v>
      </c>
      <c r="L10" s="28">
        <v>1838</v>
      </c>
      <c r="M10" s="28">
        <v>1679</v>
      </c>
      <c r="N10" s="28">
        <v>1120</v>
      </c>
      <c r="O10" s="28">
        <v>587</v>
      </c>
      <c r="P10" s="28">
        <v>305</v>
      </c>
      <c r="Q10" s="28">
        <v>210</v>
      </c>
      <c r="R10" s="28">
        <v>137</v>
      </c>
      <c r="S10" s="28">
        <v>61</v>
      </c>
      <c r="T10" s="28">
        <v>19</v>
      </c>
      <c r="U10" s="28">
        <v>4</v>
      </c>
      <c r="V10" s="28">
        <v>4</v>
      </c>
    </row>
    <row r="11" spans="1:22" ht="30.75" customHeight="1">
      <c r="A11" s="807"/>
      <c r="B11" s="483" t="s">
        <v>595</v>
      </c>
      <c r="C11" s="238">
        <v>26321</v>
      </c>
      <c r="D11" s="28">
        <v>1856</v>
      </c>
      <c r="E11" s="28">
        <v>2648</v>
      </c>
      <c r="F11" s="28">
        <v>2955</v>
      </c>
      <c r="G11" s="28">
        <v>2538</v>
      </c>
      <c r="H11" s="28">
        <v>2357</v>
      </c>
      <c r="I11" s="28">
        <v>2438</v>
      </c>
      <c r="J11" s="28">
        <v>2352</v>
      </c>
      <c r="K11" s="28">
        <v>2330</v>
      </c>
      <c r="L11" s="28">
        <v>2220</v>
      </c>
      <c r="M11" s="28">
        <v>1673</v>
      </c>
      <c r="N11" s="28">
        <v>1208</v>
      </c>
      <c r="O11" s="28">
        <v>751</v>
      </c>
      <c r="P11" s="28">
        <v>347</v>
      </c>
      <c r="Q11" s="28">
        <v>280</v>
      </c>
      <c r="R11" s="28">
        <v>191</v>
      </c>
      <c r="S11" s="28">
        <v>110</v>
      </c>
      <c r="T11" s="28">
        <v>51</v>
      </c>
      <c r="U11" s="28">
        <v>13</v>
      </c>
      <c r="V11" s="28">
        <v>3</v>
      </c>
    </row>
    <row r="12" spans="1:23" ht="30.75" customHeight="1">
      <c r="A12" s="806" t="s">
        <v>376</v>
      </c>
      <c r="B12" s="483" t="s">
        <v>593</v>
      </c>
      <c r="C12" s="235">
        <v>53436</v>
      </c>
      <c r="D12" s="236">
        <v>4036</v>
      </c>
      <c r="E12" s="236">
        <v>5462</v>
      </c>
      <c r="F12" s="236">
        <v>6245</v>
      </c>
      <c r="G12" s="236">
        <v>5649</v>
      </c>
      <c r="H12" s="236">
        <v>4646</v>
      </c>
      <c r="I12" s="236">
        <v>4872</v>
      </c>
      <c r="J12" s="236">
        <v>4426</v>
      </c>
      <c r="K12" s="236">
        <v>4309</v>
      </c>
      <c r="L12" s="236">
        <v>4159</v>
      </c>
      <c r="M12" s="236">
        <v>3595</v>
      </c>
      <c r="N12" s="236">
        <v>2584</v>
      </c>
      <c r="O12" s="236">
        <v>1557</v>
      </c>
      <c r="P12" s="236">
        <v>733</v>
      </c>
      <c r="Q12" s="236">
        <v>515</v>
      </c>
      <c r="R12" s="236">
        <v>353</v>
      </c>
      <c r="S12" s="236">
        <v>192</v>
      </c>
      <c r="T12" s="236">
        <v>77</v>
      </c>
      <c r="U12" s="28">
        <v>19</v>
      </c>
      <c r="V12" s="28">
        <v>7</v>
      </c>
      <c r="W12" s="311"/>
    </row>
    <row r="13" spans="1:23" ht="30.75" customHeight="1">
      <c r="A13" s="807"/>
      <c r="B13" s="483" t="s">
        <v>594</v>
      </c>
      <c r="C13" s="235">
        <v>25873</v>
      </c>
      <c r="D13" s="236">
        <v>2137</v>
      </c>
      <c r="E13" s="236">
        <v>2795</v>
      </c>
      <c r="F13" s="236">
        <v>3199</v>
      </c>
      <c r="G13" s="236">
        <v>2922</v>
      </c>
      <c r="H13" s="236">
        <v>2321</v>
      </c>
      <c r="I13" s="236">
        <v>2265</v>
      </c>
      <c r="J13" s="236">
        <v>1991</v>
      </c>
      <c r="K13" s="236">
        <v>1905</v>
      </c>
      <c r="L13" s="236">
        <v>1902</v>
      </c>
      <c r="M13" s="236">
        <v>1731</v>
      </c>
      <c r="N13" s="236">
        <v>1259</v>
      </c>
      <c r="O13" s="236">
        <v>642</v>
      </c>
      <c r="P13" s="236">
        <v>337</v>
      </c>
      <c r="Q13" s="236">
        <v>218</v>
      </c>
      <c r="R13" s="236">
        <v>143</v>
      </c>
      <c r="S13" s="236">
        <v>74</v>
      </c>
      <c r="T13" s="237">
        <v>24</v>
      </c>
      <c r="U13" s="28">
        <v>5</v>
      </c>
      <c r="V13" s="28">
        <v>3</v>
      </c>
      <c r="W13" s="311"/>
    </row>
    <row r="14" spans="1:22" s="311" customFormat="1" ht="30.75" customHeight="1" thickBot="1">
      <c r="A14" s="807"/>
      <c r="B14" s="483" t="s">
        <v>595</v>
      </c>
      <c r="C14" s="235">
        <v>27563</v>
      </c>
      <c r="D14" s="236">
        <v>1899</v>
      </c>
      <c r="E14" s="236">
        <v>2667</v>
      </c>
      <c r="F14" s="236">
        <v>3046</v>
      </c>
      <c r="G14" s="236">
        <v>2727</v>
      </c>
      <c r="H14" s="236">
        <v>2325</v>
      </c>
      <c r="I14" s="236">
        <v>2607</v>
      </c>
      <c r="J14" s="236">
        <v>2435</v>
      </c>
      <c r="K14" s="236">
        <v>2404</v>
      </c>
      <c r="L14" s="236">
        <v>2257</v>
      </c>
      <c r="M14" s="236">
        <v>1864</v>
      </c>
      <c r="N14" s="236">
        <v>1325</v>
      </c>
      <c r="O14" s="236">
        <v>915</v>
      </c>
      <c r="P14" s="236">
        <v>396</v>
      </c>
      <c r="Q14" s="236">
        <v>297</v>
      </c>
      <c r="R14" s="237">
        <v>210</v>
      </c>
      <c r="S14" s="237">
        <v>118</v>
      </c>
      <c r="T14" s="237">
        <v>53</v>
      </c>
      <c r="U14" s="28">
        <v>14</v>
      </c>
      <c r="V14" s="28">
        <v>4</v>
      </c>
    </row>
    <row r="15" spans="1:22" ht="21" customHeight="1" thickBot="1">
      <c r="A15" s="484"/>
      <c r="B15" s="485"/>
      <c r="C15" s="485"/>
      <c r="D15" s="486"/>
      <c r="E15" s="486"/>
      <c r="F15" s="486"/>
      <c r="G15" s="486"/>
      <c r="H15" s="486"/>
      <c r="I15" s="486"/>
      <c r="J15" s="239"/>
      <c r="K15" s="486"/>
      <c r="L15" s="486"/>
      <c r="M15" s="486"/>
      <c r="N15" s="486"/>
      <c r="O15" s="486"/>
      <c r="P15" s="486"/>
      <c r="Q15" s="486"/>
      <c r="R15" s="486"/>
      <c r="S15" s="486"/>
      <c r="T15" s="486"/>
      <c r="U15" s="239"/>
      <c r="V15" s="487"/>
    </row>
    <row r="16" spans="1:22" ht="30" customHeight="1">
      <c r="A16" s="476" t="s">
        <v>571</v>
      </c>
      <c r="B16" s="488" t="s">
        <v>369</v>
      </c>
      <c r="C16" s="816" t="s">
        <v>596</v>
      </c>
      <c r="D16" s="813"/>
      <c r="E16" s="47" t="s">
        <v>370</v>
      </c>
      <c r="F16" s="47" t="s">
        <v>44</v>
      </c>
      <c r="G16" s="47" t="s">
        <v>45</v>
      </c>
      <c r="H16" s="47" t="s">
        <v>46</v>
      </c>
      <c r="I16" s="47" t="s">
        <v>47</v>
      </c>
      <c r="J16" s="46" t="s">
        <v>48</v>
      </c>
      <c r="K16" s="47" t="s">
        <v>49</v>
      </c>
      <c r="L16" s="47" t="s">
        <v>50</v>
      </c>
      <c r="M16" s="46" t="s">
        <v>51</v>
      </c>
      <c r="N16" s="47" t="s">
        <v>52</v>
      </c>
      <c r="O16" s="47" t="s">
        <v>53</v>
      </c>
      <c r="P16" s="47" t="s">
        <v>54</v>
      </c>
      <c r="Q16" s="47" t="s">
        <v>55</v>
      </c>
      <c r="R16" s="47" t="s">
        <v>56</v>
      </c>
      <c r="S16" s="47" t="s">
        <v>57</v>
      </c>
      <c r="T16" s="47" t="s">
        <v>58</v>
      </c>
      <c r="U16" s="47" t="s">
        <v>59</v>
      </c>
      <c r="V16" s="112" t="s">
        <v>129</v>
      </c>
    </row>
    <row r="17" spans="1:22" ht="31.5" customHeight="1" thickBot="1">
      <c r="A17" s="17" t="s">
        <v>228</v>
      </c>
      <c r="B17" s="110" t="s">
        <v>66</v>
      </c>
      <c r="C17" s="811" t="s">
        <v>130</v>
      </c>
      <c r="D17" s="802"/>
      <c r="E17" s="50" t="s">
        <v>131</v>
      </c>
      <c r="F17" s="50" t="s">
        <v>132</v>
      </c>
      <c r="G17" s="113" t="s">
        <v>69</v>
      </c>
      <c r="H17" s="113" t="s">
        <v>133</v>
      </c>
      <c r="I17" s="113" t="s">
        <v>71</v>
      </c>
      <c r="J17" s="114" t="s">
        <v>72</v>
      </c>
      <c r="K17" s="113" t="s">
        <v>73</v>
      </c>
      <c r="L17" s="113" t="s">
        <v>74</v>
      </c>
      <c r="M17" s="114" t="s">
        <v>75</v>
      </c>
      <c r="N17" s="113" t="s">
        <v>76</v>
      </c>
      <c r="O17" s="113" t="s">
        <v>77</v>
      </c>
      <c r="P17" s="113" t="s">
        <v>134</v>
      </c>
      <c r="Q17" s="113" t="s">
        <v>79</v>
      </c>
      <c r="R17" s="113" t="s">
        <v>80</v>
      </c>
      <c r="S17" s="113" t="s">
        <v>81</v>
      </c>
      <c r="T17" s="113" t="s">
        <v>82</v>
      </c>
      <c r="U17" s="113" t="s">
        <v>83</v>
      </c>
      <c r="V17" s="115" t="s">
        <v>135</v>
      </c>
    </row>
    <row r="18" spans="1:22" ht="22.5" customHeight="1" thickBot="1">
      <c r="A18" s="803" t="s">
        <v>597</v>
      </c>
      <c r="B18" s="804" t="s">
        <v>598</v>
      </c>
      <c r="C18" s="812" t="s">
        <v>599</v>
      </c>
      <c r="D18" s="813"/>
      <c r="E18" s="28">
        <v>26921</v>
      </c>
      <c r="F18" s="28">
        <v>2209</v>
      </c>
      <c r="G18" s="28">
        <v>2809</v>
      </c>
      <c r="H18" s="28">
        <v>3273</v>
      </c>
      <c r="I18" s="28">
        <v>3112</v>
      </c>
      <c r="J18" s="28">
        <v>2350</v>
      </c>
      <c r="K18" s="28">
        <v>2402</v>
      </c>
      <c r="L18" s="28">
        <v>2114</v>
      </c>
      <c r="M18" s="28">
        <v>1925</v>
      </c>
      <c r="N18" s="28">
        <v>1920</v>
      </c>
      <c r="O18" s="28">
        <v>1801</v>
      </c>
      <c r="P18" s="28">
        <v>1377</v>
      </c>
      <c r="Q18" s="28">
        <v>734</v>
      </c>
      <c r="R18" s="28">
        <v>392</v>
      </c>
      <c r="S18" s="28">
        <v>224</v>
      </c>
      <c r="T18" s="28">
        <v>170</v>
      </c>
      <c r="U18" s="28">
        <v>72</v>
      </c>
      <c r="V18" s="28">
        <v>37</v>
      </c>
    </row>
    <row r="19" spans="1:22" ht="22.5" customHeight="1" thickBot="1">
      <c r="A19" s="803"/>
      <c r="B19" s="804"/>
      <c r="C19" s="814" t="s">
        <v>600</v>
      </c>
      <c r="D19" s="815"/>
      <c r="E19" s="28">
        <v>15153</v>
      </c>
      <c r="F19" s="28">
        <v>1128</v>
      </c>
      <c r="G19" s="28">
        <v>1448</v>
      </c>
      <c r="H19" s="28">
        <v>1777</v>
      </c>
      <c r="I19" s="28">
        <v>1735</v>
      </c>
      <c r="J19" s="28">
        <v>1339</v>
      </c>
      <c r="K19" s="28">
        <v>1379</v>
      </c>
      <c r="L19" s="28">
        <v>1183</v>
      </c>
      <c r="M19" s="28">
        <v>1071</v>
      </c>
      <c r="N19" s="28">
        <v>1151</v>
      </c>
      <c r="O19" s="28">
        <v>1116</v>
      </c>
      <c r="P19" s="28">
        <v>872</v>
      </c>
      <c r="Q19" s="28">
        <v>479</v>
      </c>
      <c r="R19" s="28">
        <v>244</v>
      </c>
      <c r="S19" s="28">
        <v>103</v>
      </c>
      <c r="T19" s="28">
        <v>82</v>
      </c>
      <c r="U19" s="28">
        <v>29</v>
      </c>
      <c r="V19" s="28">
        <v>17</v>
      </c>
    </row>
    <row r="20" spans="1:22" ht="22.5" customHeight="1" thickBot="1">
      <c r="A20" s="803"/>
      <c r="B20" s="804"/>
      <c r="C20" s="814" t="s">
        <v>601</v>
      </c>
      <c r="D20" s="815"/>
      <c r="E20" s="28">
        <v>11768</v>
      </c>
      <c r="F20" s="28">
        <v>1081</v>
      </c>
      <c r="G20" s="28">
        <v>1361</v>
      </c>
      <c r="H20" s="28">
        <v>1496</v>
      </c>
      <c r="I20" s="28">
        <v>1377</v>
      </c>
      <c r="J20" s="28">
        <v>1011</v>
      </c>
      <c r="K20" s="28">
        <v>1023</v>
      </c>
      <c r="L20" s="28">
        <v>931</v>
      </c>
      <c r="M20" s="28">
        <v>854</v>
      </c>
      <c r="N20" s="28">
        <v>769</v>
      </c>
      <c r="O20" s="28">
        <v>685</v>
      </c>
      <c r="P20" s="28">
        <v>505</v>
      </c>
      <c r="Q20" s="28">
        <v>255</v>
      </c>
      <c r="R20" s="28">
        <v>148</v>
      </c>
      <c r="S20" s="28">
        <v>121</v>
      </c>
      <c r="T20" s="28">
        <v>88</v>
      </c>
      <c r="U20" s="28">
        <v>43</v>
      </c>
      <c r="V20" s="28">
        <v>20</v>
      </c>
    </row>
    <row r="21" spans="1:22" ht="22.5" customHeight="1" thickBot="1">
      <c r="A21" s="803"/>
      <c r="B21" s="805" t="s">
        <v>602</v>
      </c>
      <c r="C21" s="814" t="s">
        <v>599</v>
      </c>
      <c r="D21" s="815"/>
      <c r="E21" s="28">
        <v>28783</v>
      </c>
      <c r="F21" s="28">
        <v>2005</v>
      </c>
      <c r="G21" s="28">
        <v>2643</v>
      </c>
      <c r="H21" s="28">
        <v>3121</v>
      </c>
      <c r="I21" s="28">
        <v>2907</v>
      </c>
      <c r="J21" s="28">
        <v>2362</v>
      </c>
      <c r="K21" s="28">
        <v>2737</v>
      </c>
      <c r="L21" s="28">
        <v>2454</v>
      </c>
      <c r="M21" s="28">
        <v>2453</v>
      </c>
      <c r="N21" s="28">
        <v>2385</v>
      </c>
      <c r="O21" s="28">
        <v>1993</v>
      </c>
      <c r="P21" s="28">
        <v>1454</v>
      </c>
      <c r="Q21" s="28">
        <v>1030</v>
      </c>
      <c r="R21" s="28">
        <v>484</v>
      </c>
      <c r="S21" s="28">
        <v>318</v>
      </c>
      <c r="T21" s="28">
        <v>225</v>
      </c>
      <c r="U21" s="28">
        <v>123</v>
      </c>
      <c r="V21" s="28">
        <v>89</v>
      </c>
    </row>
    <row r="22" spans="1:22" ht="22.5" customHeight="1" thickBot="1">
      <c r="A22" s="803"/>
      <c r="B22" s="805"/>
      <c r="C22" s="814" t="s">
        <v>600</v>
      </c>
      <c r="D22" s="815"/>
      <c r="E22" s="28">
        <v>15316</v>
      </c>
      <c r="F22" s="28">
        <v>1047</v>
      </c>
      <c r="G22" s="28">
        <v>1422</v>
      </c>
      <c r="H22" s="28">
        <v>1585</v>
      </c>
      <c r="I22" s="28">
        <v>1568</v>
      </c>
      <c r="J22" s="28">
        <v>1304</v>
      </c>
      <c r="K22" s="28">
        <v>1516</v>
      </c>
      <c r="L22" s="28">
        <v>1309</v>
      </c>
      <c r="M22" s="28">
        <v>1310</v>
      </c>
      <c r="N22" s="28">
        <v>1336</v>
      </c>
      <c r="O22" s="28">
        <v>1163</v>
      </c>
      <c r="P22" s="28">
        <v>799</v>
      </c>
      <c r="Q22" s="28">
        <v>486</v>
      </c>
      <c r="R22" s="28">
        <v>221</v>
      </c>
      <c r="S22" s="28">
        <v>102</v>
      </c>
      <c r="T22" s="28">
        <v>80</v>
      </c>
      <c r="U22" s="28">
        <v>34</v>
      </c>
      <c r="V22" s="28">
        <v>34</v>
      </c>
    </row>
    <row r="23" spans="1:22" ht="22.5" customHeight="1" thickBot="1">
      <c r="A23" s="803"/>
      <c r="B23" s="805"/>
      <c r="C23" s="801" t="s">
        <v>601</v>
      </c>
      <c r="D23" s="802"/>
      <c r="E23" s="155">
        <v>13467</v>
      </c>
      <c r="F23" s="155">
        <v>958</v>
      </c>
      <c r="G23" s="155">
        <v>1221</v>
      </c>
      <c r="H23" s="155">
        <v>1536</v>
      </c>
      <c r="I23" s="155">
        <v>1339</v>
      </c>
      <c r="J23" s="155">
        <v>1058</v>
      </c>
      <c r="K23" s="155">
        <v>1221</v>
      </c>
      <c r="L23" s="155">
        <v>1145</v>
      </c>
      <c r="M23" s="155">
        <v>1143</v>
      </c>
      <c r="N23" s="155">
        <v>1049</v>
      </c>
      <c r="O23" s="155">
        <v>830</v>
      </c>
      <c r="P23" s="155">
        <v>655</v>
      </c>
      <c r="Q23" s="155">
        <v>544</v>
      </c>
      <c r="R23" s="155">
        <v>263</v>
      </c>
      <c r="S23" s="155">
        <v>216</v>
      </c>
      <c r="T23" s="155">
        <v>145</v>
      </c>
      <c r="U23" s="155">
        <v>89</v>
      </c>
      <c r="V23" s="155">
        <v>55</v>
      </c>
    </row>
    <row r="24" spans="1:22" ht="15" customHeight="1">
      <c r="A24" s="491" t="s">
        <v>607</v>
      </c>
      <c r="B24" s="491"/>
      <c r="C24" s="491"/>
      <c r="D24" s="491"/>
      <c r="E24" s="491"/>
      <c r="F24" s="491"/>
      <c r="G24" s="491"/>
      <c r="H24" s="491"/>
      <c r="I24" s="491"/>
      <c r="J24" s="491"/>
      <c r="K24" s="491"/>
      <c r="L24" s="809" t="s">
        <v>605</v>
      </c>
      <c r="M24" s="810"/>
      <c r="N24" s="810"/>
      <c r="O24" s="810"/>
      <c r="P24" s="810"/>
      <c r="Q24" s="810"/>
      <c r="R24" s="810"/>
      <c r="S24" s="810"/>
      <c r="T24" s="810"/>
      <c r="U24" s="810"/>
      <c r="V24" s="810"/>
    </row>
    <row r="25" spans="1:21" ht="15" customHeight="1">
      <c r="A25" s="281" t="s">
        <v>608</v>
      </c>
      <c r="K25" s="57"/>
      <c r="L25" s="57" t="s">
        <v>606</v>
      </c>
      <c r="M25" s="259"/>
      <c r="N25" s="259"/>
      <c r="O25" s="259"/>
      <c r="P25" s="259"/>
      <c r="Q25" s="259"/>
      <c r="R25" s="259"/>
      <c r="S25" s="259"/>
      <c r="T25" s="259"/>
      <c r="U25" s="259"/>
    </row>
    <row r="26" spans="1:21" ht="15" customHeight="1">
      <c r="A26" s="259"/>
      <c r="B26" s="259"/>
      <c r="C26" s="259"/>
      <c r="D26" s="259"/>
      <c r="E26" s="259"/>
      <c r="F26" s="259"/>
      <c r="G26" s="259"/>
      <c r="H26" s="259"/>
      <c r="I26" s="259"/>
      <c r="J26" s="259"/>
      <c r="K26" s="259"/>
      <c r="L26" s="259"/>
      <c r="M26" s="57"/>
      <c r="N26" s="57"/>
      <c r="O26" s="57"/>
      <c r="P26" s="57"/>
      <c r="Q26" s="57"/>
      <c r="R26" s="57"/>
      <c r="S26" s="57"/>
      <c r="T26" s="57"/>
      <c r="U26" s="154"/>
    </row>
    <row r="27" spans="11:21" ht="21.75" customHeight="1">
      <c r="K27" s="57"/>
      <c r="L27" s="57"/>
      <c r="M27" s="57"/>
      <c r="N27" s="57"/>
      <c r="O27" s="57"/>
      <c r="P27" s="57"/>
      <c r="Q27" s="57"/>
      <c r="R27" s="57"/>
      <c r="S27" s="57"/>
      <c r="T27" s="57"/>
      <c r="U27" s="57"/>
    </row>
    <row r="28" spans="11:21" ht="21.75" customHeight="1">
      <c r="K28" s="57"/>
      <c r="L28" s="57"/>
      <c r="M28" s="57"/>
      <c r="N28" s="57"/>
      <c r="O28" s="57"/>
      <c r="P28" s="57"/>
      <c r="Q28" s="57"/>
      <c r="R28" s="57"/>
      <c r="S28" s="57"/>
      <c r="T28" s="57"/>
      <c r="U28" s="57"/>
    </row>
    <row r="29" spans="11:21" ht="21.75" customHeight="1">
      <c r="K29" s="57"/>
      <c r="L29" s="57"/>
      <c r="M29" s="57"/>
      <c r="N29" s="57"/>
      <c r="O29" s="57"/>
      <c r="P29" s="57"/>
      <c r="Q29" s="57"/>
      <c r="R29" s="57"/>
      <c r="S29" s="57"/>
      <c r="T29" s="57"/>
      <c r="U29" s="57"/>
    </row>
    <row r="30" spans="11:21" ht="21.75" customHeight="1">
      <c r="K30" s="57"/>
      <c r="L30" s="57"/>
      <c r="M30" s="57"/>
      <c r="N30" s="57"/>
      <c r="O30" s="57"/>
      <c r="P30" s="57"/>
      <c r="Q30" s="57"/>
      <c r="R30" s="57"/>
      <c r="S30" s="57"/>
      <c r="T30" s="57"/>
      <c r="U30" s="57"/>
    </row>
  </sheetData>
  <sheetProtection selectLockedCells="1" selectUnlockedCells="1"/>
  <mergeCells count="17">
    <mergeCell ref="L2:V2"/>
    <mergeCell ref="A2:K2"/>
    <mergeCell ref="L24:V24"/>
    <mergeCell ref="C17:D17"/>
    <mergeCell ref="C18:D18"/>
    <mergeCell ref="C19:D19"/>
    <mergeCell ref="C20:D20"/>
    <mergeCell ref="C21:D21"/>
    <mergeCell ref="C22:D22"/>
    <mergeCell ref="C16:D16"/>
    <mergeCell ref="C23:D23"/>
    <mergeCell ref="A18:A23"/>
    <mergeCell ref="B18:B20"/>
    <mergeCell ref="B21:B23"/>
    <mergeCell ref="A6:A8"/>
    <mergeCell ref="A9:A11"/>
    <mergeCell ref="A12:A14"/>
  </mergeCells>
  <printOptions horizontalCentered="1"/>
  <pageMargins left="1.1811023622047245" right="1.1811023622047245" top="1.5748031496062993" bottom="1.5748031496062993" header="0.5118110236220472" footer="0.9055118110236221"/>
  <pageSetup firstPageNumber="50" useFirstPageNumber="1" horizontalDpi="300" verticalDpi="300" orientation="portrait" paperSize="9" r:id="rId1"/>
  <headerFooter alignWithMargins="0">
    <oddFooter>&amp;C&amp;"華康中圓體,標準"&amp;11‧&amp;"Times New Roman,標準"&amp;P&amp;"華康中圓體,標準"‧</oddFooter>
  </headerFooter>
</worksheet>
</file>

<file path=xl/worksheets/sheet15.xml><?xml version="1.0" encoding="utf-8"?>
<worksheet xmlns="http://schemas.openxmlformats.org/spreadsheetml/2006/main" xmlns:r="http://schemas.openxmlformats.org/officeDocument/2006/relationships">
  <dimension ref="A1:W41"/>
  <sheetViews>
    <sheetView showGridLines="0" zoomScale="120" zoomScaleNormal="120" zoomScalePageLayoutView="0" workbookViewId="0" topLeftCell="A1">
      <selection activeCell="A1" sqref="A1"/>
    </sheetView>
  </sheetViews>
  <sheetFormatPr defaultColWidth="10.625" defaultRowHeight="21.75" customHeight="1"/>
  <cols>
    <col min="1" max="1" width="14.125" style="251" customWidth="1"/>
    <col min="2" max="2" width="5.625" style="242" customWidth="1"/>
    <col min="3" max="3" width="14.625" style="242" customWidth="1"/>
    <col min="4" max="4" width="5.625" style="57" customWidth="1"/>
    <col min="5" max="10" width="6.125" style="57" customWidth="1"/>
    <col min="11" max="20" width="6.875" style="489" customWidth="1"/>
    <col min="21" max="21" width="8.125" style="490" customWidth="1"/>
    <col min="22" max="16384" width="10.625" style="259" customWidth="1"/>
  </cols>
  <sheetData>
    <row r="1" spans="1:21" s="251" customFormat="1" ht="18" customHeight="1">
      <c r="A1" s="281" t="s">
        <v>261</v>
      </c>
      <c r="B1" s="242"/>
      <c r="C1" s="242"/>
      <c r="D1" s="252"/>
      <c r="E1" s="252"/>
      <c r="F1" s="252"/>
      <c r="G1" s="252"/>
      <c r="H1" s="252"/>
      <c r="I1" s="252"/>
      <c r="J1" s="252"/>
      <c r="K1" s="252"/>
      <c r="L1" s="252"/>
      <c r="M1" s="252"/>
      <c r="N1" s="252"/>
      <c r="O1" s="252"/>
      <c r="P1" s="252"/>
      <c r="Q1" s="252"/>
      <c r="R1" s="252"/>
      <c r="S1" s="252"/>
      <c r="T1" s="252"/>
      <c r="U1" s="1" t="s">
        <v>0</v>
      </c>
    </row>
    <row r="2" spans="1:21" s="280" customFormat="1" ht="24.75" customHeight="1">
      <c r="A2" s="729" t="s">
        <v>612</v>
      </c>
      <c r="B2" s="729"/>
      <c r="C2" s="729"/>
      <c r="D2" s="729"/>
      <c r="E2" s="729"/>
      <c r="F2" s="729"/>
      <c r="G2" s="729"/>
      <c r="H2" s="729"/>
      <c r="I2" s="729"/>
      <c r="J2" s="729"/>
      <c r="K2" s="729" t="s">
        <v>255</v>
      </c>
      <c r="L2" s="729"/>
      <c r="M2" s="729"/>
      <c r="N2" s="729"/>
      <c r="O2" s="729"/>
      <c r="P2" s="729"/>
      <c r="Q2" s="729"/>
      <c r="R2" s="729"/>
      <c r="S2" s="729"/>
      <c r="T2" s="729"/>
      <c r="U2" s="729"/>
    </row>
    <row r="3" spans="1:21" ht="15.75" customHeight="1">
      <c r="A3" s="254"/>
      <c r="B3" s="454"/>
      <c r="C3" s="454"/>
      <c r="D3" s="257"/>
      <c r="E3" s="257"/>
      <c r="F3" s="257"/>
      <c r="G3" s="257"/>
      <c r="H3" s="257"/>
      <c r="I3" s="257"/>
      <c r="J3" s="15" t="s">
        <v>283</v>
      </c>
      <c r="K3" s="57"/>
      <c r="L3" s="57"/>
      <c r="M3" s="257"/>
      <c r="N3" s="257"/>
      <c r="O3" s="257"/>
      <c r="P3" s="257"/>
      <c r="Q3" s="257"/>
      <c r="R3" s="257"/>
      <c r="S3" s="257"/>
      <c r="T3" s="257"/>
      <c r="U3" s="15" t="s">
        <v>12</v>
      </c>
    </row>
    <row r="4" spans="1:21" ht="31.5" customHeight="1">
      <c r="A4" s="476" t="s">
        <v>610</v>
      </c>
      <c r="B4" s="488" t="s">
        <v>369</v>
      </c>
      <c r="C4" s="492" t="s">
        <v>596</v>
      </c>
      <c r="D4" s="47" t="s">
        <v>370</v>
      </c>
      <c r="E4" s="47" t="s">
        <v>44</v>
      </c>
      <c r="F4" s="47" t="s">
        <v>45</v>
      </c>
      <c r="G4" s="47" t="s">
        <v>46</v>
      </c>
      <c r="H4" s="47" t="s">
        <v>47</v>
      </c>
      <c r="I4" s="47" t="s">
        <v>48</v>
      </c>
      <c r="J4" s="46" t="s">
        <v>49</v>
      </c>
      <c r="K4" s="47" t="s">
        <v>50</v>
      </c>
      <c r="L4" s="46" t="s">
        <v>51</v>
      </c>
      <c r="M4" s="47" t="s">
        <v>52</v>
      </c>
      <c r="N4" s="47" t="s">
        <v>53</v>
      </c>
      <c r="O4" s="47" t="s">
        <v>54</v>
      </c>
      <c r="P4" s="47" t="s">
        <v>55</v>
      </c>
      <c r="Q4" s="47" t="s">
        <v>56</v>
      </c>
      <c r="R4" s="47" t="s">
        <v>57</v>
      </c>
      <c r="S4" s="47" t="s">
        <v>58</v>
      </c>
      <c r="T4" s="47" t="s">
        <v>59</v>
      </c>
      <c r="U4" s="112" t="s">
        <v>129</v>
      </c>
    </row>
    <row r="5" spans="1:21" ht="48" customHeight="1">
      <c r="A5" s="17" t="s">
        <v>90</v>
      </c>
      <c r="B5" s="110" t="s">
        <v>66</v>
      </c>
      <c r="C5" s="58" t="s">
        <v>130</v>
      </c>
      <c r="D5" s="50" t="s">
        <v>131</v>
      </c>
      <c r="E5" s="50" t="s">
        <v>132</v>
      </c>
      <c r="F5" s="113" t="s">
        <v>69</v>
      </c>
      <c r="G5" s="113" t="s">
        <v>133</v>
      </c>
      <c r="H5" s="113" t="s">
        <v>71</v>
      </c>
      <c r="I5" s="113" t="s">
        <v>72</v>
      </c>
      <c r="J5" s="114" t="s">
        <v>73</v>
      </c>
      <c r="K5" s="113" t="s">
        <v>74</v>
      </c>
      <c r="L5" s="114" t="s">
        <v>75</v>
      </c>
      <c r="M5" s="113" t="s">
        <v>76</v>
      </c>
      <c r="N5" s="113" t="s">
        <v>77</v>
      </c>
      <c r="O5" s="113" t="s">
        <v>134</v>
      </c>
      <c r="P5" s="113" t="s">
        <v>79</v>
      </c>
      <c r="Q5" s="113" t="s">
        <v>80</v>
      </c>
      <c r="R5" s="113" t="s">
        <v>81</v>
      </c>
      <c r="S5" s="113" t="s">
        <v>82</v>
      </c>
      <c r="T5" s="113" t="s">
        <v>83</v>
      </c>
      <c r="U5" s="115" t="s">
        <v>135</v>
      </c>
    </row>
    <row r="6" spans="1:21" ht="16.5" customHeight="1">
      <c r="A6" s="817" t="s">
        <v>199</v>
      </c>
      <c r="B6" s="818" t="s">
        <v>598</v>
      </c>
      <c r="C6" s="493" t="s">
        <v>599</v>
      </c>
      <c r="D6" s="57">
        <v>27787</v>
      </c>
      <c r="E6" s="57">
        <v>2238</v>
      </c>
      <c r="F6" s="57">
        <v>2834</v>
      </c>
      <c r="G6" s="57">
        <v>3231</v>
      </c>
      <c r="H6" s="57">
        <v>3337</v>
      </c>
      <c r="I6" s="57">
        <v>2427</v>
      </c>
      <c r="J6" s="57">
        <v>2474</v>
      </c>
      <c r="K6" s="57">
        <v>2221</v>
      </c>
      <c r="L6" s="57">
        <v>1973</v>
      </c>
      <c r="M6" s="57">
        <v>1926</v>
      </c>
      <c r="N6" s="57">
        <v>1847</v>
      </c>
      <c r="O6" s="57">
        <v>1484</v>
      </c>
      <c r="P6" s="57">
        <v>836</v>
      </c>
      <c r="Q6" s="57">
        <v>411</v>
      </c>
      <c r="R6" s="57">
        <v>240</v>
      </c>
      <c r="S6" s="57">
        <v>177</v>
      </c>
      <c r="T6" s="57">
        <v>90</v>
      </c>
      <c r="U6" s="154">
        <v>41</v>
      </c>
    </row>
    <row r="7" spans="1:21" ht="16.5" customHeight="1">
      <c r="A7" s="817"/>
      <c r="B7" s="818"/>
      <c r="C7" s="494" t="s">
        <v>600</v>
      </c>
      <c r="D7" s="57">
        <v>15618</v>
      </c>
      <c r="E7" s="57">
        <v>1150</v>
      </c>
      <c r="F7" s="57">
        <v>1466</v>
      </c>
      <c r="G7" s="57">
        <v>1712</v>
      </c>
      <c r="H7" s="57">
        <v>1870</v>
      </c>
      <c r="I7" s="57">
        <v>1392</v>
      </c>
      <c r="J7" s="57">
        <v>1412</v>
      </c>
      <c r="K7" s="57">
        <v>1247</v>
      </c>
      <c r="L7" s="57">
        <v>1084</v>
      </c>
      <c r="M7" s="57">
        <v>1156</v>
      </c>
      <c r="N7" s="57">
        <v>1145</v>
      </c>
      <c r="O7" s="57">
        <v>923</v>
      </c>
      <c r="P7" s="57">
        <v>541</v>
      </c>
      <c r="Q7" s="57">
        <v>261</v>
      </c>
      <c r="R7" s="57">
        <v>121</v>
      </c>
      <c r="S7" s="57">
        <v>86</v>
      </c>
      <c r="T7" s="57">
        <v>34</v>
      </c>
      <c r="U7" s="154">
        <v>18</v>
      </c>
    </row>
    <row r="8" spans="1:21" ht="16.5" customHeight="1">
      <c r="A8" s="817"/>
      <c r="B8" s="818"/>
      <c r="C8" s="494" t="s">
        <v>601</v>
      </c>
      <c r="D8" s="57">
        <v>12169</v>
      </c>
      <c r="E8" s="57">
        <v>1088</v>
      </c>
      <c r="F8" s="57">
        <v>1368</v>
      </c>
      <c r="G8" s="57">
        <v>1519</v>
      </c>
      <c r="H8" s="57">
        <v>1467</v>
      </c>
      <c r="I8" s="57">
        <v>1035</v>
      </c>
      <c r="J8" s="57">
        <v>1062</v>
      </c>
      <c r="K8" s="57">
        <v>974</v>
      </c>
      <c r="L8" s="57">
        <v>889</v>
      </c>
      <c r="M8" s="57">
        <v>770</v>
      </c>
      <c r="N8" s="57">
        <v>702</v>
      </c>
      <c r="O8" s="57">
        <v>561</v>
      </c>
      <c r="P8" s="57">
        <v>295</v>
      </c>
      <c r="Q8" s="57">
        <v>150</v>
      </c>
      <c r="R8" s="57">
        <v>119</v>
      </c>
      <c r="S8" s="57">
        <v>91</v>
      </c>
      <c r="T8" s="57">
        <v>56</v>
      </c>
      <c r="U8" s="154">
        <v>23</v>
      </c>
    </row>
    <row r="9" spans="1:21" ht="16.5" customHeight="1">
      <c r="A9" s="817"/>
      <c r="B9" s="804" t="s">
        <v>602</v>
      </c>
      <c r="C9" s="494" t="s">
        <v>599</v>
      </c>
      <c r="D9" s="57">
        <v>29845</v>
      </c>
      <c r="E9" s="57">
        <v>2017</v>
      </c>
      <c r="F9" s="57">
        <v>2634</v>
      </c>
      <c r="G9" s="57">
        <v>3134</v>
      </c>
      <c r="H9" s="57">
        <v>3145</v>
      </c>
      <c r="I9" s="57">
        <v>2386</v>
      </c>
      <c r="J9" s="57">
        <v>2768</v>
      </c>
      <c r="K9" s="57">
        <v>2589</v>
      </c>
      <c r="L9" s="57">
        <v>2514</v>
      </c>
      <c r="M9" s="57">
        <v>2389</v>
      </c>
      <c r="N9" s="57">
        <v>2140</v>
      </c>
      <c r="O9" s="57">
        <v>1602</v>
      </c>
      <c r="P9" s="57">
        <v>1143</v>
      </c>
      <c r="Q9" s="57">
        <v>583</v>
      </c>
      <c r="R9" s="57">
        <v>338</v>
      </c>
      <c r="S9" s="57">
        <v>231</v>
      </c>
      <c r="T9" s="57">
        <v>137</v>
      </c>
      <c r="U9" s="154">
        <v>95</v>
      </c>
    </row>
    <row r="10" spans="1:21" ht="16.5" customHeight="1">
      <c r="A10" s="817"/>
      <c r="B10" s="804"/>
      <c r="C10" s="494" t="s">
        <v>600</v>
      </c>
      <c r="D10" s="57">
        <v>15916</v>
      </c>
      <c r="E10" s="57">
        <v>1053</v>
      </c>
      <c r="F10" s="57">
        <v>1378</v>
      </c>
      <c r="G10" s="57">
        <v>1605</v>
      </c>
      <c r="H10" s="57">
        <v>1717</v>
      </c>
      <c r="I10" s="57">
        <v>1322</v>
      </c>
      <c r="J10" s="57">
        <v>1545</v>
      </c>
      <c r="K10" s="57">
        <v>1392</v>
      </c>
      <c r="L10" s="57">
        <v>1311</v>
      </c>
      <c r="M10" s="57">
        <v>1342</v>
      </c>
      <c r="N10" s="57">
        <v>1246</v>
      </c>
      <c r="O10" s="57">
        <v>891</v>
      </c>
      <c r="P10" s="57">
        <v>569</v>
      </c>
      <c r="Q10" s="57">
        <v>264</v>
      </c>
      <c r="R10" s="57">
        <v>130</v>
      </c>
      <c r="S10" s="57">
        <v>73</v>
      </c>
      <c r="T10" s="57">
        <v>41</v>
      </c>
      <c r="U10" s="154">
        <v>37</v>
      </c>
    </row>
    <row r="11" spans="1:21" ht="16.5" customHeight="1">
      <c r="A11" s="817"/>
      <c r="B11" s="804"/>
      <c r="C11" s="494" t="s">
        <v>601</v>
      </c>
      <c r="D11" s="57">
        <v>13929</v>
      </c>
      <c r="E11" s="57">
        <v>964</v>
      </c>
      <c r="F11" s="57">
        <v>1256</v>
      </c>
      <c r="G11" s="57">
        <v>1529</v>
      </c>
      <c r="H11" s="57">
        <v>1428</v>
      </c>
      <c r="I11" s="57">
        <v>1064</v>
      </c>
      <c r="J11" s="57">
        <v>1223</v>
      </c>
      <c r="K11" s="57">
        <v>1197</v>
      </c>
      <c r="L11" s="57">
        <v>1203</v>
      </c>
      <c r="M11" s="57">
        <v>1047</v>
      </c>
      <c r="N11" s="57">
        <v>894</v>
      </c>
      <c r="O11" s="57">
        <v>711</v>
      </c>
      <c r="P11" s="57">
        <v>574</v>
      </c>
      <c r="Q11" s="57">
        <v>319</v>
      </c>
      <c r="R11" s="57">
        <v>208</v>
      </c>
      <c r="S11" s="57">
        <v>158</v>
      </c>
      <c r="T11" s="57">
        <v>96</v>
      </c>
      <c r="U11" s="154">
        <v>58</v>
      </c>
    </row>
    <row r="12" spans="1:21" ht="16.5" customHeight="1">
      <c r="A12" s="817" t="s">
        <v>200</v>
      </c>
      <c r="B12" s="804" t="s">
        <v>598</v>
      </c>
      <c r="C12" s="494" t="s">
        <v>599</v>
      </c>
      <c r="D12" s="29">
        <v>28597</v>
      </c>
      <c r="E12" s="29">
        <v>2228</v>
      </c>
      <c r="F12" s="29">
        <v>2777</v>
      </c>
      <c r="G12" s="29">
        <v>3271</v>
      </c>
      <c r="H12" s="29">
        <v>3471</v>
      </c>
      <c r="I12" s="29">
        <v>2543</v>
      </c>
      <c r="J12" s="29">
        <v>2513</v>
      </c>
      <c r="K12" s="29">
        <v>2324</v>
      </c>
      <c r="L12" s="29">
        <v>2037</v>
      </c>
      <c r="M12" s="29">
        <v>1995</v>
      </c>
      <c r="N12" s="29">
        <v>1868</v>
      </c>
      <c r="O12" s="29">
        <v>1575</v>
      </c>
      <c r="P12" s="29">
        <v>956</v>
      </c>
      <c r="Q12" s="29">
        <v>474</v>
      </c>
      <c r="R12" s="29">
        <v>240</v>
      </c>
      <c r="S12" s="29">
        <v>182</v>
      </c>
      <c r="T12" s="29">
        <v>90</v>
      </c>
      <c r="U12" s="29">
        <v>53</v>
      </c>
    </row>
    <row r="13" spans="1:21" ht="16.5" customHeight="1">
      <c r="A13" s="817"/>
      <c r="B13" s="804"/>
      <c r="C13" s="494" t="s">
        <v>600</v>
      </c>
      <c r="D13" s="29">
        <v>16087</v>
      </c>
      <c r="E13" s="29">
        <v>1172</v>
      </c>
      <c r="F13" s="29">
        <v>1433</v>
      </c>
      <c r="G13" s="29">
        <v>1678</v>
      </c>
      <c r="H13" s="29">
        <v>1998</v>
      </c>
      <c r="I13" s="29">
        <v>1413</v>
      </c>
      <c r="J13" s="29">
        <v>1454</v>
      </c>
      <c r="K13" s="29">
        <v>1307</v>
      </c>
      <c r="L13" s="29">
        <v>1120</v>
      </c>
      <c r="M13" s="29">
        <v>1173</v>
      </c>
      <c r="N13" s="29">
        <v>1159</v>
      </c>
      <c r="O13" s="29">
        <v>980</v>
      </c>
      <c r="P13" s="29">
        <v>622</v>
      </c>
      <c r="Q13" s="29">
        <v>312</v>
      </c>
      <c r="R13" s="29">
        <v>126</v>
      </c>
      <c r="S13" s="29">
        <v>86</v>
      </c>
      <c r="T13" s="29">
        <v>34</v>
      </c>
      <c r="U13" s="29">
        <v>20</v>
      </c>
    </row>
    <row r="14" spans="1:21" ht="16.5" customHeight="1">
      <c r="A14" s="817"/>
      <c r="B14" s="804"/>
      <c r="C14" s="494" t="s">
        <v>601</v>
      </c>
      <c r="D14" s="29">
        <v>12510</v>
      </c>
      <c r="E14" s="29">
        <v>1056</v>
      </c>
      <c r="F14" s="29">
        <v>1344</v>
      </c>
      <c r="G14" s="29">
        <v>1593</v>
      </c>
      <c r="H14" s="29">
        <v>1473</v>
      </c>
      <c r="I14" s="29">
        <v>1130</v>
      </c>
      <c r="J14" s="29">
        <v>1059</v>
      </c>
      <c r="K14" s="29">
        <v>1017</v>
      </c>
      <c r="L14" s="29">
        <v>917</v>
      </c>
      <c r="M14" s="29">
        <v>822</v>
      </c>
      <c r="N14" s="29">
        <v>709</v>
      </c>
      <c r="O14" s="29">
        <v>595</v>
      </c>
      <c r="P14" s="29">
        <v>334</v>
      </c>
      <c r="Q14" s="29">
        <v>162</v>
      </c>
      <c r="R14" s="29">
        <v>114</v>
      </c>
      <c r="S14" s="29">
        <v>96</v>
      </c>
      <c r="T14" s="29">
        <v>56</v>
      </c>
      <c r="U14" s="29">
        <v>33</v>
      </c>
    </row>
    <row r="15" spans="1:21" ht="16.5" customHeight="1">
      <c r="A15" s="817"/>
      <c r="B15" s="804" t="s">
        <v>602</v>
      </c>
      <c r="C15" s="494" t="s">
        <v>599</v>
      </c>
      <c r="D15" s="29">
        <v>30724</v>
      </c>
      <c r="E15" s="29">
        <v>1987</v>
      </c>
      <c r="F15" s="29">
        <v>2603</v>
      </c>
      <c r="G15" s="29">
        <v>3121</v>
      </c>
      <c r="H15" s="29">
        <v>3286</v>
      </c>
      <c r="I15" s="29">
        <v>2489</v>
      </c>
      <c r="J15" s="29">
        <v>2769</v>
      </c>
      <c r="K15" s="29">
        <v>2692</v>
      </c>
      <c r="L15" s="29">
        <v>2576</v>
      </c>
      <c r="M15" s="29">
        <v>2397</v>
      </c>
      <c r="N15" s="29">
        <v>2303</v>
      </c>
      <c r="O15" s="29">
        <v>1673</v>
      </c>
      <c r="P15" s="29">
        <v>1305</v>
      </c>
      <c r="Q15" s="29">
        <v>683</v>
      </c>
      <c r="R15" s="29">
        <v>334</v>
      </c>
      <c r="S15" s="29">
        <v>235</v>
      </c>
      <c r="T15" s="29">
        <v>167</v>
      </c>
      <c r="U15" s="29">
        <v>104</v>
      </c>
    </row>
    <row r="16" spans="1:21" ht="16.5" customHeight="1">
      <c r="A16" s="817"/>
      <c r="B16" s="804"/>
      <c r="C16" s="494" t="s">
        <v>600</v>
      </c>
      <c r="D16" s="29">
        <v>16428</v>
      </c>
      <c r="E16" s="29">
        <v>1032</v>
      </c>
      <c r="F16" s="29">
        <v>1339</v>
      </c>
      <c r="G16" s="29">
        <v>1646</v>
      </c>
      <c r="H16" s="29">
        <v>1794</v>
      </c>
      <c r="I16" s="29">
        <v>1386</v>
      </c>
      <c r="J16" s="29">
        <v>1544</v>
      </c>
      <c r="K16" s="29">
        <v>1433</v>
      </c>
      <c r="L16" s="29">
        <v>1352</v>
      </c>
      <c r="M16" s="29">
        <v>1336</v>
      </c>
      <c r="N16" s="29">
        <v>1346</v>
      </c>
      <c r="O16" s="29">
        <v>945</v>
      </c>
      <c r="P16" s="29">
        <v>655</v>
      </c>
      <c r="Q16" s="29">
        <v>313</v>
      </c>
      <c r="R16" s="29">
        <v>136</v>
      </c>
      <c r="S16" s="29">
        <v>79</v>
      </c>
      <c r="T16" s="29">
        <v>55</v>
      </c>
      <c r="U16" s="29">
        <v>37</v>
      </c>
    </row>
    <row r="17" spans="1:21" ht="16.5" customHeight="1">
      <c r="A17" s="817"/>
      <c r="B17" s="804"/>
      <c r="C17" s="494" t="s">
        <v>601</v>
      </c>
      <c r="D17" s="29">
        <v>14296</v>
      </c>
      <c r="E17" s="29">
        <v>955</v>
      </c>
      <c r="F17" s="29">
        <v>1264</v>
      </c>
      <c r="G17" s="29">
        <v>1475</v>
      </c>
      <c r="H17" s="29">
        <v>1492</v>
      </c>
      <c r="I17" s="29">
        <v>1103</v>
      </c>
      <c r="J17" s="29">
        <v>1225</v>
      </c>
      <c r="K17" s="29">
        <v>1259</v>
      </c>
      <c r="L17" s="29">
        <v>1224</v>
      </c>
      <c r="M17" s="29">
        <v>1061</v>
      </c>
      <c r="N17" s="29">
        <v>957</v>
      </c>
      <c r="O17" s="29">
        <v>728</v>
      </c>
      <c r="P17" s="29">
        <v>650</v>
      </c>
      <c r="Q17" s="29">
        <v>370</v>
      </c>
      <c r="R17" s="29">
        <v>198</v>
      </c>
      <c r="S17" s="29">
        <v>156</v>
      </c>
      <c r="T17" s="29">
        <v>112</v>
      </c>
      <c r="U17" s="29">
        <v>67</v>
      </c>
    </row>
    <row r="18" spans="1:21" ht="16.5" customHeight="1">
      <c r="A18" s="817" t="s">
        <v>201</v>
      </c>
      <c r="B18" s="804" t="s">
        <v>598</v>
      </c>
      <c r="C18" s="494" t="s">
        <v>599</v>
      </c>
      <c r="D18" s="28">
        <v>29410</v>
      </c>
      <c r="E18" s="28">
        <v>2254</v>
      </c>
      <c r="F18" s="28">
        <v>2771</v>
      </c>
      <c r="G18" s="28">
        <v>3174</v>
      </c>
      <c r="H18" s="28">
        <v>3602</v>
      </c>
      <c r="I18" s="28">
        <v>2758</v>
      </c>
      <c r="J18" s="28">
        <v>2511</v>
      </c>
      <c r="K18" s="28">
        <v>2446</v>
      </c>
      <c r="L18" s="28">
        <v>2101</v>
      </c>
      <c r="M18" s="28">
        <v>2064</v>
      </c>
      <c r="N18" s="28">
        <v>1831</v>
      </c>
      <c r="O18" s="28">
        <v>1668</v>
      </c>
      <c r="P18" s="28">
        <v>1091</v>
      </c>
      <c r="Q18" s="28">
        <v>542</v>
      </c>
      <c r="R18" s="28">
        <v>258</v>
      </c>
      <c r="S18" s="28">
        <v>181</v>
      </c>
      <c r="T18" s="28">
        <v>103</v>
      </c>
      <c r="U18" s="28">
        <v>55</v>
      </c>
    </row>
    <row r="19" spans="1:21" ht="16.5" customHeight="1">
      <c r="A19" s="817"/>
      <c r="B19" s="804"/>
      <c r="C19" s="494" t="s">
        <v>600</v>
      </c>
      <c r="D19" s="28">
        <v>16574</v>
      </c>
      <c r="E19" s="28">
        <v>1202</v>
      </c>
      <c r="F19" s="28">
        <v>1446</v>
      </c>
      <c r="G19" s="28">
        <v>1616</v>
      </c>
      <c r="H19" s="28">
        <v>2036</v>
      </c>
      <c r="I19" s="28">
        <v>1547</v>
      </c>
      <c r="J19" s="28">
        <v>1436</v>
      </c>
      <c r="K19" s="28">
        <v>1401</v>
      </c>
      <c r="L19" s="28">
        <v>1152</v>
      </c>
      <c r="M19" s="28">
        <v>1206</v>
      </c>
      <c r="N19" s="28">
        <v>1142</v>
      </c>
      <c r="O19" s="28">
        <v>1051</v>
      </c>
      <c r="P19" s="28">
        <v>690</v>
      </c>
      <c r="Q19" s="28">
        <v>349</v>
      </c>
      <c r="R19" s="28">
        <v>148</v>
      </c>
      <c r="S19" s="28">
        <v>87</v>
      </c>
      <c r="T19" s="28">
        <v>41</v>
      </c>
      <c r="U19" s="28">
        <v>24</v>
      </c>
    </row>
    <row r="20" spans="1:21" ht="16.5" customHeight="1">
      <c r="A20" s="817"/>
      <c r="B20" s="804"/>
      <c r="C20" s="494" t="s">
        <v>601</v>
      </c>
      <c r="D20" s="28">
        <v>12836</v>
      </c>
      <c r="E20" s="28">
        <v>1052</v>
      </c>
      <c r="F20" s="28">
        <v>1325</v>
      </c>
      <c r="G20" s="28">
        <v>1558</v>
      </c>
      <c r="H20" s="28">
        <v>1566</v>
      </c>
      <c r="I20" s="28">
        <v>1211</v>
      </c>
      <c r="J20" s="28">
        <v>1075</v>
      </c>
      <c r="K20" s="28">
        <v>1045</v>
      </c>
      <c r="L20" s="28">
        <v>949</v>
      </c>
      <c r="M20" s="28">
        <v>858</v>
      </c>
      <c r="N20" s="28">
        <v>689</v>
      </c>
      <c r="O20" s="28">
        <v>617</v>
      </c>
      <c r="P20" s="28">
        <v>401</v>
      </c>
      <c r="Q20" s="28">
        <v>193</v>
      </c>
      <c r="R20" s="28">
        <v>110</v>
      </c>
      <c r="S20" s="28">
        <v>94</v>
      </c>
      <c r="T20" s="28">
        <v>62</v>
      </c>
      <c r="U20" s="28">
        <v>31</v>
      </c>
    </row>
    <row r="21" spans="1:21" ht="16.5" customHeight="1">
      <c r="A21" s="817"/>
      <c r="B21" s="804" t="s">
        <v>602</v>
      </c>
      <c r="C21" s="494" t="s">
        <v>599</v>
      </c>
      <c r="D21" s="29">
        <v>31634</v>
      </c>
      <c r="E21" s="29">
        <v>2016</v>
      </c>
      <c r="F21" s="29">
        <v>2536</v>
      </c>
      <c r="G21" s="29">
        <v>3092</v>
      </c>
      <c r="H21" s="29">
        <v>3393</v>
      </c>
      <c r="I21" s="29">
        <v>2723</v>
      </c>
      <c r="J21" s="29">
        <v>2689</v>
      </c>
      <c r="K21" s="29">
        <v>2805</v>
      </c>
      <c r="L21" s="29">
        <v>2612</v>
      </c>
      <c r="M21" s="29">
        <v>2539</v>
      </c>
      <c r="N21" s="29">
        <v>2320</v>
      </c>
      <c r="O21" s="29">
        <v>1796</v>
      </c>
      <c r="P21" s="29">
        <v>1411</v>
      </c>
      <c r="Q21" s="29">
        <v>819</v>
      </c>
      <c r="R21" s="29">
        <v>347</v>
      </c>
      <c r="S21" s="29">
        <v>253</v>
      </c>
      <c r="T21" s="29">
        <v>174</v>
      </c>
      <c r="U21" s="29">
        <v>109</v>
      </c>
    </row>
    <row r="22" spans="1:21" ht="16.5" customHeight="1">
      <c r="A22" s="817"/>
      <c r="B22" s="804"/>
      <c r="C22" s="494" t="s">
        <v>600</v>
      </c>
      <c r="D22" s="29">
        <v>16965</v>
      </c>
      <c r="E22" s="29">
        <v>1054</v>
      </c>
      <c r="F22" s="29">
        <v>1295</v>
      </c>
      <c r="G22" s="29">
        <v>1638</v>
      </c>
      <c r="H22" s="29">
        <v>1842</v>
      </c>
      <c r="I22" s="29">
        <v>1517</v>
      </c>
      <c r="J22" s="29">
        <v>1501</v>
      </c>
      <c r="K22" s="29">
        <v>1500</v>
      </c>
      <c r="L22" s="29">
        <v>1398</v>
      </c>
      <c r="M22" s="29">
        <v>1384</v>
      </c>
      <c r="N22" s="29">
        <v>1363</v>
      </c>
      <c r="O22" s="29">
        <v>1040</v>
      </c>
      <c r="P22" s="29">
        <v>716</v>
      </c>
      <c r="Q22" s="29">
        <v>382</v>
      </c>
      <c r="R22" s="29">
        <v>144</v>
      </c>
      <c r="S22" s="29">
        <v>92</v>
      </c>
      <c r="T22" s="29">
        <v>60</v>
      </c>
      <c r="U22" s="29">
        <v>39</v>
      </c>
    </row>
    <row r="23" spans="1:21" ht="16.5" customHeight="1">
      <c r="A23" s="817"/>
      <c r="B23" s="804"/>
      <c r="C23" s="494" t="s">
        <v>601</v>
      </c>
      <c r="D23" s="29">
        <v>14669</v>
      </c>
      <c r="E23" s="29">
        <v>962</v>
      </c>
      <c r="F23" s="29">
        <v>1241</v>
      </c>
      <c r="G23" s="29">
        <v>1454</v>
      </c>
      <c r="H23" s="29">
        <v>1551</v>
      </c>
      <c r="I23" s="29">
        <v>1206</v>
      </c>
      <c r="J23" s="29">
        <v>1188</v>
      </c>
      <c r="K23" s="29">
        <v>1305</v>
      </c>
      <c r="L23" s="29">
        <v>1214</v>
      </c>
      <c r="M23" s="29">
        <v>1155</v>
      </c>
      <c r="N23" s="29">
        <v>957</v>
      </c>
      <c r="O23" s="29">
        <v>756</v>
      </c>
      <c r="P23" s="29">
        <v>695</v>
      </c>
      <c r="Q23" s="29">
        <v>437</v>
      </c>
      <c r="R23" s="29">
        <v>203</v>
      </c>
      <c r="S23" s="29">
        <v>161</v>
      </c>
      <c r="T23" s="29">
        <v>114</v>
      </c>
      <c r="U23" s="29">
        <v>70</v>
      </c>
    </row>
    <row r="24" spans="1:21" ht="16.5" customHeight="1">
      <c r="A24" s="817" t="s">
        <v>202</v>
      </c>
      <c r="B24" s="804" t="s">
        <v>598</v>
      </c>
      <c r="C24" s="494" t="s">
        <v>599</v>
      </c>
      <c r="D24" s="28">
        <v>30226</v>
      </c>
      <c r="E24" s="28">
        <v>2300</v>
      </c>
      <c r="F24" s="28">
        <v>2769</v>
      </c>
      <c r="G24" s="28">
        <v>3124</v>
      </c>
      <c r="H24" s="28">
        <v>3629</v>
      </c>
      <c r="I24" s="28">
        <v>2992</v>
      </c>
      <c r="J24" s="28">
        <v>2476</v>
      </c>
      <c r="K24" s="28">
        <v>2566</v>
      </c>
      <c r="L24" s="28">
        <v>2216</v>
      </c>
      <c r="M24" s="28">
        <v>2052</v>
      </c>
      <c r="N24" s="28">
        <v>1914</v>
      </c>
      <c r="O24" s="28">
        <v>1708</v>
      </c>
      <c r="P24" s="28">
        <v>1227</v>
      </c>
      <c r="Q24" s="28">
        <v>606</v>
      </c>
      <c r="R24" s="28">
        <v>290</v>
      </c>
      <c r="S24" s="28">
        <v>186</v>
      </c>
      <c r="T24" s="28">
        <v>108</v>
      </c>
      <c r="U24" s="28">
        <v>63</v>
      </c>
    </row>
    <row r="25" spans="1:21" ht="16.5" customHeight="1">
      <c r="A25" s="817"/>
      <c r="B25" s="804"/>
      <c r="C25" s="494" t="s">
        <v>600</v>
      </c>
      <c r="D25" s="28">
        <v>17031</v>
      </c>
      <c r="E25" s="28">
        <v>1239</v>
      </c>
      <c r="F25" s="28">
        <v>1419</v>
      </c>
      <c r="G25" s="28">
        <v>1598</v>
      </c>
      <c r="H25" s="28">
        <v>1980</v>
      </c>
      <c r="I25" s="28">
        <v>1707</v>
      </c>
      <c r="J25" s="28">
        <v>1415</v>
      </c>
      <c r="K25" s="28">
        <v>1490</v>
      </c>
      <c r="L25" s="28">
        <v>1241</v>
      </c>
      <c r="M25" s="28">
        <v>1175</v>
      </c>
      <c r="N25" s="28">
        <v>1178</v>
      </c>
      <c r="O25" s="28">
        <v>1082</v>
      </c>
      <c r="P25" s="28">
        <v>776</v>
      </c>
      <c r="Q25" s="28">
        <v>400</v>
      </c>
      <c r="R25" s="28">
        <v>175</v>
      </c>
      <c r="S25" s="28">
        <v>85</v>
      </c>
      <c r="T25" s="28">
        <v>45</v>
      </c>
      <c r="U25" s="28">
        <v>26</v>
      </c>
    </row>
    <row r="26" spans="1:21" ht="16.5" customHeight="1">
      <c r="A26" s="817"/>
      <c r="B26" s="804"/>
      <c r="C26" s="494" t="s">
        <v>601</v>
      </c>
      <c r="D26" s="28">
        <v>13195</v>
      </c>
      <c r="E26" s="28">
        <v>1061</v>
      </c>
      <c r="F26" s="28">
        <v>1350</v>
      </c>
      <c r="G26" s="28">
        <v>1526</v>
      </c>
      <c r="H26" s="28">
        <v>1649</v>
      </c>
      <c r="I26" s="28">
        <v>1285</v>
      </c>
      <c r="J26" s="28">
        <v>1061</v>
      </c>
      <c r="K26" s="28">
        <v>1076</v>
      </c>
      <c r="L26" s="28">
        <v>975</v>
      </c>
      <c r="M26" s="28">
        <v>877</v>
      </c>
      <c r="N26" s="28">
        <v>736</v>
      </c>
      <c r="O26" s="28">
        <v>626</v>
      </c>
      <c r="P26" s="28">
        <v>451</v>
      </c>
      <c r="Q26" s="28">
        <v>206</v>
      </c>
      <c r="R26" s="28">
        <v>115</v>
      </c>
      <c r="S26" s="28">
        <v>101</v>
      </c>
      <c r="T26" s="28">
        <v>63</v>
      </c>
      <c r="U26" s="28">
        <v>37</v>
      </c>
    </row>
    <row r="27" spans="1:21" s="311" customFormat="1" ht="16.5" customHeight="1">
      <c r="A27" s="817"/>
      <c r="B27" s="804" t="s">
        <v>602</v>
      </c>
      <c r="C27" s="494" t="s">
        <v>599</v>
      </c>
      <c r="D27" s="29">
        <v>32592</v>
      </c>
      <c r="E27" s="29">
        <v>2095</v>
      </c>
      <c r="F27" s="29">
        <v>2543</v>
      </c>
      <c r="G27" s="29">
        <v>3045</v>
      </c>
      <c r="H27" s="29">
        <v>3475</v>
      </c>
      <c r="I27" s="29">
        <v>2896</v>
      </c>
      <c r="J27" s="29">
        <v>2618</v>
      </c>
      <c r="K27" s="29">
        <v>2952</v>
      </c>
      <c r="L27" s="29">
        <v>2645</v>
      </c>
      <c r="M27" s="29">
        <v>2606</v>
      </c>
      <c r="N27" s="29">
        <v>2362</v>
      </c>
      <c r="O27" s="29">
        <v>1943</v>
      </c>
      <c r="P27" s="29">
        <v>1477</v>
      </c>
      <c r="Q27" s="29">
        <v>968</v>
      </c>
      <c r="R27" s="29">
        <v>402</v>
      </c>
      <c r="S27" s="29">
        <v>280</v>
      </c>
      <c r="T27" s="29">
        <v>176</v>
      </c>
      <c r="U27" s="29">
        <v>109</v>
      </c>
    </row>
    <row r="28" spans="1:21" s="311" customFormat="1" ht="16.5" customHeight="1">
      <c r="A28" s="817"/>
      <c r="B28" s="804"/>
      <c r="C28" s="494" t="s">
        <v>600</v>
      </c>
      <c r="D28" s="29">
        <v>17472</v>
      </c>
      <c r="E28" s="29">
        <v>1088</v>
      </c>
      <c r="F28" s="29">
        <v>1296</v>
      </c>
      <c r="G28" s="29">
        <v>1609</v>
      </c>
      <c r="H28" s="29">
        <v>1852</v>
      </c>
      <c r="I28" s="29">
        <v>1629</v>
      </c>
      <c r="J28" s="29">
        <v>1456</v>
      </c>
      <c r="K28" s="29">
        <v>1629</v>
      </c>
      <c r="L28" s="29">
        <v>1413</v>
      </c>
      <c r="M28" s="29">
        <v>1383</v>
      </c>
      <c r="N28" s="29">
        <v>1385</v>
      </c>
      <c r="O28" s="29">
        <v>1114</v>
      </c>
      <c r="P28" s="29">
        <v>777</v>
      </c>
      <c r="Q28" s="29">
        <v>453</v>
      </c>
      <c r="R28" s="29">
        <v>191</v>
      </c>
      <c r="S28" s="29">
        <v>95</v>
      </c>
      <c r="T28" s="29">
        <v>65</v>
      </c>
      <c r="U28" s="29">
        <v>37</v>
      </c>
    </row>
    <row r="29" spans="1:21" s="311" customFormat="1" ht="16.5" customHeight="1">
      <c r="A29" s="817"/>
      <c r="B29" s="804"/>
      <c r="C29" s="494" t="s">
        <v>601</v>
      </c>
      <c r="D29" s="29">
        <v>15120</v>
      </c>
      <c r="E29" s="29">
        <v>1007</v>
      </c>
      <c r="F29" s="29">
        <v>1247</v>
      </c>
      <c r="G29" s="29">
        <v>1436</v>
      </c>
      <c r="H29" s="29">
        <v>1623</v>
      </c>
      <c r="I29" s="29">
        <v>1267</v>
      </c>
      <c r="J29" s="29">
        <v>1162</v>
      </c>
      <c r="K29" s="29">
        <v>1323</v>
      </c>
      <c r="L29" s="29">
        <v>1232</v>
      </c>
      <c r="M29" s="29">
        <v>1223</v>
      </c>
      <c r="N29" s="29">
        <v>977</v>
      </c>
      <c r="O29" s="29">
        <v>829</v>
      </c>
      <c r="P29" s="29">
        <v>700</v>
      </c>
      <c r="Q29" s="29">
        <v>515</v>
      </c>
      <c r="R29" s="29">
        <v>211</v>
      </c>
      <c r="S29" s="29">
        <v>185</v>
      </c>
      <c r="T29" s="29">
        <v>111</v>
      </c>
      <c r="U29" s="29">
        <v>72</v>
      </c>
    </row>
    <row r="30" spans="1:23" ht="16.5" customHeight="1">
      <c r="A30" s="803" t="s">
        <v>611</v>
      </c>
      <c r="B30" s="804" t="s">
        <v>598</v>
      </c>
      <c r="C30" s="494" t="s">
        <v>599</v>
      </c>
      <c r="D30" s="28">
        <v>30886</v>
      </c>
      <c r="E30" s="28">
        <v>2262</v>
      </c>
      <c r="F30" s="28">
        <v>2781</v>
      </c>
      <c r="G30" s="28">
        <v>3138</v>
      </c>
      <c r="H30" s="28">
        <v>3596</v>
      </c>
      <c r="I30" s="28">
        <v>3182</v>
      </c>
      <c r="J30" s="28">
        <v>2473</v>
      </c>
      <c r="K30" s="28">
        <v>2674</v>
      </c>
      <c r="L30" s="28">
        <v>2317</v>
      </c>
      <c r="M30" s="28">
        <v>2051</v>
      </c>
      <c r="N30" s="28">
        <v>1949</v>
      </c>
      <c r="O30" s="28">
        <v>1738</v>
      </c>
      <c r="P30" s="28">
        <v>1341</v>
      </c>
      <c r="Q30" s="28">
        <v>679</v>
      </c>
      <c r="R30" s="28">
        <v>328</v>
      </c>
      <c r="S30" s="28">
        <v>184</v>
      </c>
      <c r="T30" s="28">
        <v>125</v>
      </c>
      <c r="U30" s="28">
        <v>68</v>
      </c>
      <c r="V30" s="311"/>
      <c r="W30" s="311"/>
    </row>
    <row r="31" spans="1:23" ht="16.5" customHeight="1">
      <c r="A31" s="803"/>
      <c r="B31" s="804"/>
      <c r="C31" s="494" t="s">
        <v>600</v>
      </c>
      <c r="D31" s="28">
        <v>17421</v>
      </c>
      <c r="E31" s="28">
        <v>1204</v>
      </c>
      <c r="F31" s="28">
        <v>1427</v>
      </c>
      <c r="G31" s="28">
        <v>1633</v>
      </c>
      <c r="H31" s="28">
        <v>1938</v>
      </c>
      <c r="I31" s="28">
        <v>1817</v>
      </c>
      <c r="J31" s="28">
        <v>1428</v>
      </c>
      <c r="K31" s="28">
        <v>1561</v>
      </c>
      <c r="L31" s="28">
        <v>1315</v>
      </c>
      <c r="M31" s="28">
        <v>1146</v>
      </c>
      <c r="N31" s="28">
        <v>1190</v>
      </c>
      <c r="O31" s="28">
        <v>1088</v>
      </c>
      <c r="P31" s="28">
        <v>846</v>
      </c>
      <c r="Q31" s="28">
        <v>448</v>
      </c>
      <c r="R31" s="28">
        <v>206</v>
      </c>
      <c r="S31" s="28">
        <v>84</v>
      </c>
      <c r="T31" s="28">
        <v>62</v>
      </c>
      <c r="U31" s="28">
        <v>28</v>
      </c>
      <c r="V31" s="311"/>
      <c r="W31" s="311"/>
    </row>
    <row r="32" spans="1:21" s="311" customFormat="1" ht="16.5" customHeight="1">
      <c r="A32" s="803"/>
      <c r="B32" s="804"/>
      <c r="C32" s="494" t="s">
        <v>601</v>
      </c>
      <c r="D32" s="28">
        <v>13465</v>
      </c>
      <c r="E32" s="28">
        <v>1058</v>
      </c>
      <c r="F32" s="28">
        <v>1354</v>
      </c>
      <c r="G32" s="28">
        <v>1505</v>
      </c>
      <c r="H32" s="28">
        <v>1658</v>
      </c>
      <c r="I32" s="28">
        <v>1365</v>
      </c>
      <c r="J32" s="28">
        <v>1045</v>
      </c>
      <c r="K32" s="28">
        <v>1113</v>
      </c>
      <c r="L32" s="28">
        <v>1002</v>
      </c>
      <c r="M32" s="28">
        <v>905</v>
      </c>
      <c r="N32" s="28">
        <v>759</v>
      </c>
      <c r="O32" s="28">
        <v>650</v>
      </c>
      <c r="P32" s="28">
        <v>495</v>
      </c>
      <c r="Q32" s="28">
        <v>231</v>
      </c>
      <c r="R32" s="28">
        <v>122</v>
      </c>
      <c r="S32" s="28">
        <v>100</v>
      </c>
      <c r="T32" s="28">
        <v>63</v>
      </c>
      <c r="U32" s="28">
        <v>40</v>
      </c>
    </row>
    <row r="33" spans="1:21" ht="16.5" customHeight="1">
      <c r="A33" s="803"/>
      <c r="B33" s="805" t="s">
        <v>602</v>
      </c>
      <c r="C33" s="494" t="s">
        <v>599</v>
      </c>
      <c r="D33" s="28">
        <v>33326</v>
      </c>
      <c r="E33" s="28">
        <v>2095</v>
      </c>
      <c r="F33" s="28">
        <v>2592</v>
      </c>
      <c r="G33" s="28">
        <v>2950</v>
      </c>
      <c r="H33" s="28">
        <v>3444</v>
      </c>
      <c r="I33" s="28">
        <v>3058</v>
      </c>
      <c r="J33" s="28">
        <v>2598</v>
      </c>
      <c r="K33" s="28">
        <v>3081</v>
      </c>
      <c r="L33" s="28">
        <v>2680</v>
      </c>
      <c r="M33" s="28">
        <v>2617</v>
      </c>
      <c r="N33" s="28">
        <v>2441</v>
      </c>
      <c r="O33" s="28">
        <v>2068</v>
      </c>
      <c r="P33" s="28">
        <v>1587</v>
      </c>
      <c r="Q33" s="28">
        <v>1045</v>
      </c>
      <c r="R33" s="28">
        <v>463</v>
      </c>
      <c r="S33" s="28">
        <v>287</v>
      </c>
      <c r="T33" s="28">
        <v>196</v>
      </c>
      <c r="U33" s="28">
        <v>124</v>
      </c>
    </row>
    <row r="34" spans="1:21" ht="16.5" customHeight="1">
      <c r="A34" s="803"/>
      <c r="B34" s="805"/>
      <c r="C34" s="494" t="s">
        <v>600</v>
      </c>
      <c r="D34" s="28">
        <v>17898</v>
      </c>
      <c r="E34" s="28">
        <v>1089</v>
      </c>
      <c r="F34" s="28">
        <v>1345</v>
      </c>
      <c r="G34" s="28">
        <v>1558</v>
      </c>
      <c r="H34" s="28">
        <v>1798</v>
      </c>
      <c r="I34" s="28">
        <v>1694</v>
      </c>
      <c r="J34" s="28">
        <v>1447</v>
      </c>
      <c r="K34" s="28">
        <v>1716</v>
      </c>
      <c r="L34" s="28">
        <v>1440</v>
      </c>
      <c r="M34" s="28">
        <v>1416</v>
      </c>
      <c r="N34" s="28">
        <v>1392</v>
      </c>
      <c r="O34" s="28">
        <v>1196</v>
      </c>
      <c r="P34" s="28">
        <v>862</v>
      </c>
      <c r="Q34" s="28">
        <v>501</v>
      </c>
      <c r="R34" s="28">
        <v>225</v>
      </c>
      <c r="S34" s="28">
        <v>102</v>
      </c>
      <c r="T34" s="28">
        <v>77</v>
      </c>
      <c r="U34" s="28">
        <v>40</v>
      </c>
    </row>
    <row r="35" spans="1:21" s="311" customFormat="1" ht="16.5" customHeight="1">
      <c r="A35" s="803"/>
      <c r="B35" s="805"/>
      <c r="C35" s="495" t="s">
        <v>601</v>
      </c>
      <c r="D35" s="116">
        <v>15428</v>
      </c>
      <c r="E35" s="155">
        <v>1006</v>
      </c>
      <c r="F35" s="155">
        <v>1247</v>
      </c>
      <c r="G35" s="155">
        <v>1392</v>
      </c>
      <c r="H35" s="155">
        <v>1646</v>
      </c>
      <c r="I35" s="155">
        <v>1364</v>
      </c>
      <c r="J35" s="155">
        <v>1151</v>
      </c>
      <c r="K35" s="155">
        <v>1365</v>
      </c>
      <c r="L35" s="155">
        <v>1240</v>
      </c>
      <c r="M35" s="155">
        <v>1201</v>
      </c>
      <c r="N35" s="155">
        <v>1049</v>
      </c>
      <c r="O35" s="155">
        <v>872</v>
      </c>
      <c r="P35" s="155">
        <v>725</v>
      </c>
      <c r="Q35" s="155">
        <v>544</v>
      </c>
      <c r="R35" s="155">
        <v>238</v>
      </c>
      <c r="S35" s="155">
        <v>185</v>
      </c>
      <c r="T35" s="155">
        <v>119</v>
      </c>
      <c r="U35" s="155">
        <v>84</v>
      </c>
    </row>
    <row r="36" spans="1:21" ht="15" customHeight="1">
      <c r="A36" s="281" t="s">
        <v>607</v>
      </c>
      <c r="K36" s="57" t="s">
        <v>232</v>
      </c>
      <c r="L36" s="57"/>
      <c r="M36" s="57"/>
      <c r="N36" s="57"/>
      <c r="O36" s="57"/>
      <c r="P36" s="57"/>
      <c r="Q36" s="57"/>
      <c r="R36" s="57"/>
      <c r="S36" s="57"/>
      <c r="T36" s="57"/>
      <c r="U36" s="154"/>
    </row>
    <row r="38" spans="11:21" ht="21.75" customHeight="1">
      <c r="K38" s="57"/>
      <c r="L38" s="57"/>
      <c r="M38" s="57"/>
      <c r="N38" s="57"/>
      <c r="O38" s="57"/>
      <c r="P38" s="57"/>
      <c r="Q38" s="57"/>
      <c r="R38" s="57"/>
      <c r="S38" s="57"/>
      <c r="T38" s="57"/>
      <c r="U38" s="57"/>
    </row>
    <row r="39" spans="11:21" ht="21.75" customHeight="1">
      <c r="K39" s="57"/>
      <c r="L39" s="57"/>
      <c r="M39" s="57"/>
      <c r="N39" s="57"/>
      <c r="O39" s="57"/>
      <c r="P39" s="57"/>
      <c r="Q39" s="57"/>
      <c r="R39" s="57"/>
      <c r="S39" s="57"/>
      <c r="T39" s="57"/>
      <c r="U39" s="57"/>
    </row>
    <row r="40" spans="11:21" ht="21.75" customHeight="1">
      <c r="K40" s="57"/>
      <c r="L40" s="57"/>
      <c r="M40" s="57"/>
      <c r="N40" s="57"/>
      <c r="O40" s="57"/>
      <c r="P40" s="57"/>
      <c r="Q40" s="57"/>
      <c r="R40" s="57"/>
      <c r="S40" s="57"/>
      <c r="T40" s="57"/>
      <c r="U40" s="57"/>
    </row>
    <row r="41" spans="11:21" ht="21.75" customHeight="1">
      <c r="K41" s="57"/>
      <c r="L41" s="57"/>
      <c r="M41" s="57"/>
      <c r="N41" s="57"/>
      <c r="O41" s="57"/>
      <c r="P41" s="57"/>
      <c r="Q41" s="57"/>
      <c r="R41" s="57"/>
      <c r="S41" s="57"/>
      <c r="T41" s="57"/>
      <c r="U41" s="57"/>
    </row>
  </sheetData>
  <sheetProtection selectLockedCells="1" selectUnlockedCells="1"/>
  <mergeCells count="17">
    <mergeCell ref="A2:J2"/>
    <mergeCell ref="K2:U2"/>
    <mergeCell ref="A6:A11"/>
    <mergeCell ref="B6:B8"/>
    <mergeCell ref="B9:B11"/>
    <mergeCell ref="A12:A17"/>
    <mergeCell ref="B12:B14"/>
    <mergeCell ref="B15:B17"/>
    <mergeCell ref="A30:A35"/>
    <mergeCell ref="B30:B32"/>
    <mergeCell ref="B33:B35"/>
    <mergeCell ref="A18:A23"/>
    <mergeCell ref="B18:B20"/>
    <mergeCell ref="B21:B23"/>
    <mergeCell ref="A24:A29"/>
    <mergeCell ref="B24:B26"/>
    <mergeCell ref="B27:B29"/>
  </mergeCells>
  <printOptions horizontalCentered="1"/>
  <pageMargins left="1.1811023622047245" right="1.1811023622047245" top="1.5748031496062993" bottom="1.5748031496062993" header="0.5118110236220472" footer="0.9055118110236221"/>
  <pageSetup firstPageNumber="52" useFirstPageNumber="1" horizontalDpi="300" verticalDpi="300" orientation="portrait" paperSize="9" r:id="rId1"/>
  <headerFooter alignWithMargins="0">
    <oddFooter>&amp;C&amp;"華康中圓體,標準"&amp;11‧&amp;"Times New Roman,標準"&amp;P&amp;"華康中圓體,標準"‧</oddFooter>
  </headerFooter>
</worksheet>
</file>

<file path=xl/worksheets/sheet16.xml><?xml version="1.0" encoding="utf-8"?>
<worksheet xmlns="http://schemas.openxmlformats.org/spreadsheetml/2006/main" xmlns:r="http://schemas.openxmlformats.org/officeDocument/2006/relationships">
  <dimension ref="A1:Y88"/>
  <sheetViews>
    <sheetView showGridLines="0" zoomScale="120" zoomScaleNormal="120" zoomScaleSheetLayoutView="100" zoomScalePageLayoutView="0" workbookViewId="0" topLeftCell="A1">
      <selection activeCell="A1" sqref="A1"/>
    </sheetView>
  </sheetViews>
  <sheetFormatPr defaultColWidth="10.625" defaultRowHeight="21.75" customHeight="1"/>
  <cols>
    <col min="1" max="1" width="13.625" style="251" customWidth="1"/>
    <col min="2" max="2" width="5.625" style="251" customWidth="1"/>
    <col min="3" max="3" width="15.625" style="251" customWidth="1"/>
    <col min="4" max="4" width="7.625" style="57" customWidth="1"/>
    <col min="5" max="9" width="6.875" style="57" customWidth="1"/>
    <col min="10" max="10" width="6.25390625" style="57" customWidth="1"/>
    <col min="11" max="20" width="6.25390625" style="489" customWidth="1"/>
    <col min="21" max="21" width="7.875" style="489" customWidth="1"/>
    <col min="22" max="24" width="0" style="259" hidden="1" customWidth="1"/>
    <col min="25" max="16384" width="10.625" style="259" customWidth="1"/>
  </cols>
  <sheetData>
    <row r="1" spans="1:21" s="251" customFormat="1" ht="18" customHeight="1">
      <c r="A1" s="281" t="s">
        <v>261</v>
      </c>
      <c r="B1" s="281"/>
      <c r="C1" s="281"/>
      <c r="D1" s="252"/>
      <c r="E1" s="252"/>
      <c r="F1" s="252"/>
      <c r="G1" s="252"/>
      <c r="H1" s="252"/>
      <c r="I1" s="252"/>
      <c r="J1" s="252"/>
      <c r="K1" s="252"/>
      <c r="L1" s="252"/>
      <c r="M1" s="252"/>
      <c r="N1" s="252"/>
      <c r="O1" s="252"/>
      <c r="P1" s="252"/>
      <c r="Q1" s="252"/>
      <c r="R1" s="252"/>
      <c r="S1" s="252"/>
      <c r="T1" s="252"/>
      <c r="U1" s="1" t="s">
        <v>0</v>
      </c>
    </row>
    <row r="2" spans="1:21" s="280" customFormat="1" ht="24.75" customHeight="1">
      <c r="A2" s="729" t="s">
        <v>618</v>
      </c>
      <c r="B2" s="729"/>
      <c r="C2" s="729"/>
      <c r="D2" s="729"/>
      <c r="E2" s="729"/>
      <c r="F2" s="729"/>
      <c r="G2" s="729"/>
      <c r="H2" s="729"/>
      <c r="I2" s="729"/>
      <c r="J2" s="729" t="s">
        <v>256</v>
      </c>
      <c r="K2" s="729"/>
      <c r="L2" s="729"/>
      <c r="M2" s="729"/>
      <c r="N2" s="729"/>
      <c r="O2" s="729"/>
      <c r="P2" s="729"/>
      <c r="Q2" s="729"/>
      <c r="R2" s="729"/>
      <c r="S2" s="729"/>
      <c r="T2" s="729"/>
      <c r="U2" s="729"/>
    </row>
    <row r="3" spans="1:21" ht="15.75" customHeight="1">
      <c r="A3" s="254"/>
      <c r="B3" s="254"/>
      <c r="C3" s="254"/>
      <c r="D3" s="257"/>
      <c r="E3" s="257"/>
      <c r="F3" s="257"/>
      <c r="G3" s="257"/>
      <c r="H3" s="257"/>
      <c r="I3" s="15" t="s">
        <v>283</v>
      </c>
      <c r="J3" s="257"/>
      <c r="K3" s="57"/>
      <c r="L3" s="57"/>
      <c r="M3" s="257"/>
      <c r="N3" s="257"/>
      <c r="O3" s="257"/>
      <c r="P3" s="257"/>
      <c r="Q3" s="257"/>
      <c r="R3" s="257"/>
      <c r="S3" s="257"/>
      <c r="T3" s="257"/>
      <c r="U3" s="15" t="s">
        <v>12</v>
      </c>
    </row>
    <row r="4" spans="1:21" ht="27.75" customHeight="1">
      <c r="A4" s="496" t="s">
        <v>270</v>
      </c>
      <c r="B4" s="262" t="s">
        <v>369</v>
      </c>
      <c r="C4" s="492" t="s">
        <v>613</v>
      </c>
      <c r="D4" s="47" t="s">
        <v>370</v>
      </c>
      <c r="E4" s="47" t="s">
        <v>44</v>
      </c>
      <c r="F4" s="47" t="s">
        <v>45</v>
      </c>
      <c r="G4" s="47" t="s">
        <v>46</v>
      </c>
      <c r="H4" s="47" t="s">
        <v>47</v>
      </c>
      <c r="I4" s="47" t="s">
        <v>48</v>
      </c>
      <c r="J4" s="47" t="s">
        <v>49</v>
      </c>
      <c r="K4" s="46" t="s">
        <v>50</v>
      </c>
      <c r="L4" s="47" t="s">
        <v>51</v>
      </c>
      <c r="M4" s="47" t="s">
        <v>52</v>
      </c>
      <c r="N4" s="47" t="s">
        <v>53</v>
      </c>
      <c r="O4" s="47" t="s">
        <v>54</v>
      </c>
      <c r="P4" s="47" t="s">
        <v>55</v>
      </c>
      <c r="Q4" s="47" t="s">
        <v>56</v>
      </c>
      <c r="R4" s="47" t="s">
        <v>57</v>
      </c>
      <c r="S4" s="47" t="s">
        <v>58</v>
      </c>
      <c r="T4" s="47" t="s">
        <v>59</v>
      </c>
      <c r="U4" s="112" t="s">
        <v>129</v>
      </c>
    </row>
    <row r="5" spans="1:21" ht="31.5" customHeight="1" thickBot="1">
      <c r="A5" s="17" t="s">
        <v>90</v>
      </c>
      <c r="B5" s="117" t="s">
        <v>66</v>
      </c>
      <c r="C5" s="58" t="s">
        <v>130</v>
      </c>
      <c r="D5" s="118" t="s">
        <v>67</v>
      </c>
      <c r="E5" s="50" t="s">
        <v>132</v>
      </c>
      <c r="F5" s="119" t="s">
        <v>69</v>
      </c>
      <c r="G5" s="119" t="s">
        <v>133</v>
      </c>
      <c r="H5" s="119" t="s">
        <v>71</v>
      </c>
      <c r="I5" s="119" t="s">
        <v>72</v>
      </c>
      <c r="J5" s="119" t="s">
        <v>73</v>
      </c>
      <c r="K5" s="120" t="s">
        <v>74</v>
      </c>
      <c r="L5" s="119" t="s">
        <v>259</v>
      </c>
      <c r="M5" s="119" t="s">
        <v>76</v>
      </c>
      <c r="N5" s="119" t="s">
        <v>77</v>
      </c>
      <c r="O5" s="119" t="s">
        <v>134</v>
      </c>
      <c r="P5" s="119" t="s">
        <v>79</v>
      </c>
      <c r="Q5" s="119" t="s">
        <v>80</v>
      </c>
      <c r="R5" s="119" t="s">
        <v>81</v>
      </c>
      <c r="S5" s="119" t="s">
        <v>82</v>
      </c>
      <c r="T5" s="119" t="s">
        <v>83</v>
      </c>
      <c r="U5" s="121" t="s">
        <v>135</v>
      </c>
    </row>
    <row r="6" spans="1:25" ht="12" customHeight="1" thickBot="1">
      <c r="A6" s="819" t="s">
        <v>614</v>
      </c>
      <c r="B6" s="818" t="s">
        <v>598</v>
      </c>
      <c r="C6" s="497" t="s">
        <v>615</v>
      </c>
      <c r="D6" s="183">
        <f>SUM(D12,D18,D24,D30,D36,D42,'2-10 續3完'!D6,'2-10 續3完'!D12,'2-10 續3完'!D18,'2-10 續3完'!D24,'2-10 續3完'!D30,'2-10 續3完'!D36,'2-10 續3完'!D42)</f>
        <v>31457</v>
      </c>
      <c r="E6" s="184">
        <f>SUM(E12,E18,E24,E30,E36,E42,'2-10 續3完'!E6,'2-10 續3完'!E12,'2-10 續3完'!E18,'2-10 續3完'!E24,'2-10 續3完'!E30,'2-10 續3完'!E36,'2-10 續3完'!E42)</f>
        <v>2310</v>
      </c>
      <c r="F6" s="184">
        <f>SUM(F12,F18,F24,F30,F36,F42,'2-10 續3完'!F6,'2-10 續3完'!F12,'2-10 續3完'!F18,'2-10 續3完'!F24,'2-10 續3完'!F30,'2-10 續3完'!F36,'2-10 續3完'!F42)</f>
        <v>2771</v>
      </c>
      <c r="G6" s="184">
        <f>SUM(G12,G18,G24,G30,G36,G42,'2-10 續3完'!G6,'2-10 續3完'!G12,'2-10 續3完'!G18,'2-10 續3完'!G24,'2-10 續3完'!G30,'2-10 續3完'!G36,'2-10 續3完'!G42)</f>
        <v>3150</v>
      </c>
      <c r="H6" s="184">
        <f>SUM(H12,H18,H24,H30,H36,H42,'2-10 續3完'!H6,'2-10 續3完'!H12,'2-10 續3完'!H18,'2-10 續3完'!H24,'2-10 續3完'!H30,'2-10 續3完'!H36,'2-10 續3完'!H42)</f>
        <v>3524</v>
      </c>
      <c r="I6" s="184">
        <f>SUM(I12,I18,I24,I30,I36,I42,'2-10 續3完'!I6,'2-10 續3完'!I12,'2-10 續3完'!I18,'2-10 續3完'!I24,'2-10 續3完'!I30,'2-10 續3完'!I36,'2-10 續3完'!I42)</f>
        <v>3345</v>
      </c>
      <c r="J6" s="184">
        <f>SUM(J12,J18,J24,J30,J36,J42,'2-10 續3完'!J6,'2-10 續3完'!J12,'2-10 續3完'!J18,'2-10 續3完'!J24,'2-10 續3完'!J30,'2-10 續3完'!J36,'2-10 續3完'!J42)</f>
        <v>2537</v>
      </c>
      <c r="K6" s="184">
        <f>SUM(K12,K18,K24,K30,K36,K42,'2-10 續3完'!K6,'2-10 續3完'!K12,'2-10 續3完'!K18,'2-10 續3完'!K24,'2-10 續3完'!K30,'2-10 續3完'!K36,'2-10 續3完'!K42)</f>
        <v>2682</v>
      </c>
      <c r="L6" s="184">
        <f>SUM(L12,L18,L24,L30,L36,L42,'2-10 續3完'!L6,'2-10 續3完'!L12,'2-10 續3完'!L18,'2-10 續3完'!L24,'2-10 續3完'!L30,'2-10 續3完'!L36,'2-10 續3完'!L42)</f>
        <v>2394</v>
      </c>
      <c r="M6" s="184">
        <f>SUM(M12,M18,M24,M30,M36,M42,'2-10 續3完'!M6,'2-10 續3完'!M12,'2-10 續3完'!M18,'2-10 續3完'!M24,'2-10 續3完'!M30,'2-10 續3完'!M36,'2-10 續3完'!M42)</f>
        <v>2055</v>
      </c>
      <c r="N6" s="184">
        <f>SUM(N12,N18,N24,N30,N36,N42,'2-10 續3完'!N6,'2-10 續3完'!N12,'2-10 續3完'!N18,'2-10 續3完'!N24,'2-10 續3完'!N30,'2-10 續3完'!N36,'2-10 續3完'!N42)</f>
        <v>1942</v>
      </c>
      <c r="O6" s="184">
        <f>SUM(O12,O18,O24,O30,O36,O42,'2-10 續3完'!O6,'2-10 續3完'!O12,'2-10 續3完'!O18,'2-10 續3完'!O24,'2-10 續3完'!O30,'2-10 續3完'!O36,'2-10 續3完'!O42)</f>
        <v>1765</v>
      </c>
      <c r="P6" s="184">
        <f>SUM(P12,P18,P24,P30,P36,P42,'2-10 續3完'!P6,'2-10 續3完'!P12,'2-10 續3完'!P18,'2-10 續3完'!P24,'2-10 續3完'!P30,'2-10 續3完'!P36,'2-10 續3完'!P42)</f>
        <v>1423</v>
      </c>
      <c r="Q6" s="184">
        <f>SUM(Q12,Q18,Q24,Q30,Q36,Q42,'2-10 續3完'!Q6,'2-10 續3完'!Q12,'2-10 續3完'!Q18,'2-10 續3完'!Q24,'2-10 續3完'!Q30,'2-10 續3完'!Q36,'2-10 續3完'!Q42)</f>
        <v>795</v>
      </c>
      <c r="R6" s="184">
        <f>SUM(R12,R18,R24,R30,R36,R42,'2-10 續3完'!R6,'2-10 續3完'!R12,'2-10 續3完'!R18,'2-10 續3完'!R24,'2-10 續3完'!R30,'2-10 續3完'!R36,'2-10 續3完'!R42)</f>
        <v>358</v>
      </c>
      <c r="S6" s="184">
        <f>SUM(S12,S18,S24,S30,S36,S42,'2-10 續3完'!S6,'2-10 續3完'!S12,'2-10 續3完'!S18,'2-10 續3完'!S24,'2-10 續3完'!S30,'2-10 續3完'!S36,'2-10 續3完'!S42)</f>
        <v>195</v>
      </c>
      <c r="T6" s="184">
        <f>SUM(T12,T18,T24,T30,T36,T42,'2-10 續3完'!T6,'2-10 續3完'!T12,'2-10 續3完'!T18,'2-10 續3完'!T24,'2-10 續3完'!T30,'2-10 續3完'!T36,'2-10 續3完'!T42)</f>
        <v>131</v>
      </c>
      <c r="U6" s="184">
        <f>SUM(U12,U18,U24,U30,U36,U42,'2-10 續3完'!U6,'2-10 續3完'!U12,'2-10 續3完'!U18,'2-10 續3完'!U24,'2-10 續3完'!U30,'2-10 續3完'!U36,'2-10 續3完'!U42)</f>
        <v>80</v>
      </c>
      <c r="Y6" s="272"/>
    </row>
    <row r="7" spans="1:22" ht="12" customHeight="1" thickBot="1">
      <c r="A7" s="817"/>
      <c r="B7" s="818"/>
      <c r="C7" s="498" t="s">
        <v>616</v>
      </c>
      <c r="D7" s="185">
        <f>SUM(D13,D19,D25,D31,D37,D43,'2-10 續3完'!D7,'2-10 續3完'!D13,'2-10 續3完'!D19,'2-10 續3完'!D25,'2-10 續3完'!D31,'2-10 續3完'!D37,'2-10 續3完'!D43)</f>
        <v>17726</v>
      </c>
      <c r="E7" s="186">
        <f>SUM(E13,E19,E25,E31,E37,E43,'2-10 續3完'!E7,'2-10 續3完'!E13,'2-10 續3完'!E19,'2-10 續3完'!E25,'2-10 續3完'!E31,'2-10 續3完'!E37,'2-10 續3完'!E43)</f>
        <v>1214</v>
      </c>
      <c r="F7" s="186">
        <f>SUM(F13,F19,F25,F31,F37,F43,'2-10 續3完'!F7,'2-10 續3完'!F13,'2-10 續3完'!F19,'2-10 續3完'!F25,'2-10 續3完'!F31,'2-10 續3完'!F37,'2-10 續3完'!F43)</f>
        <v>1441</v>
      </c>
      <c r="G7" s="186">
        <f>SUM(G13,G19,G25,G31,G37,G43,'2-10 續3完'!G7,'2-10 續3完'!G13,'2-10 續3完'!G19,'2-10 續3完'!G25,'2-10 續3完'!G31,'2-10 續3完'!G37,'2-10 續3完'!G43)</f>
        <v>1635</v>
      </c>
      <c r="H7" s="186">
        <f>SUM(H13,H19,H25,H31,H37,H43,'2-10 續3完'!H7,'2-10 續3完'!H13,'2-10 續3完'!H19,'2-10 續3完'!H25,'2-10 續3完'!H31,'2-10 續3完'!H37,'2-10 續3完'!H43)</f>
        <v>1870</v>
      </c>
      <c r="I7" s="186">
        <f>SUM(I13,I19,I25,I31,I37,I43,'2-10 續3完'!I7,'2-10 續3完'!I13,'2-10 續3完'!I19,'2-10 續3完'!I25,'2-10 續3完'!I31,'2-10 續3完'!I37,'2-10 續3完'!I43)</f>
        <v>1914</v>
      </c>
      <c r="J7" s="186">
        <f>SUM(J13,J19,J25,J31,J37,J43,'2-10 續3完'!J7,'2-10 續3完'!J13,'2-10 續3完'!J19,'2-10 續3完'!J25,'2-10 續3完'!J31,'2-10 續3完'!J37,'2-10 續3完'!J43)</f>
        <v>1472</v>
      </c>
      <c r="K7" s="186">
        <f>SUM(K13,K19,K25,K31,K37,K43,'2-10 續3完'!K7,'2-10 續3完'!K13,'2-10 續3完'!K19,'2-10 續3完'!K25,'2-10 續3完'!K31,'2-10 續3完'!K37,'2-10 續3完'!K43)</f>
        <v>1532</v>
      </c>
      <c r="L7" s="186">
        <f>SUM(L13,L19,L25,L31,L37,L43,'2-10 續3完'!L7,'2-10 續3完'!L13,'2-10 續3完'!L19,'2-10 續3完'!L25,'2-10 續3完'!L31,'2-10 續3完'!L37,'2-10 續3完'!L43)</f>
        <v>1376</v>
      </c>
      <c r="M7" s="186">
        <f>SUM(M13,M19,M25,M31,M37,M43,'2-10 續3完'!M7,'2-10 續3完'!M13,'2-10 續3完'!M19,'2-10 續3完'!M25,'2-10 續3完'!M31,'2-10 續3完'!M37,'2-10 續3完'!M43)</f>
        <v>1161</v>
      </c>
      <c r="N7" s="186">
        <f>SUM(N13,N19,N25,N31,N37,N43,'2-10 續3完'!N7,'2-10 續3完'!N13,'2-10 續3完'!N19,'2-10 續3完'!N25,'2-10 續3完'!N31,'2-10 續3完'!N37,'2-10 續3完'!N43)</f>
        <v>1158</v>
      </c>
      <c r="O7" s="186">
        <f>SUM(O13,O19,O25,O31,O37,O43,'2-10 續3完'!O7,'2-10 續3完'!O13,'2-10 續3完'!O19,'2-10 續3完'!O25,'2-10 續3完'!O31,'2-10 續3完'!O37,'2-10 續3完'!O43)</f>
        <v>1111</v>
      </c>
      <c r="P7" s="186">
        <f>SUM(P13,P19,P25,P31,P37,P43,'2-10 續3完'!P7,'2-10 續3完'!P13,'2-10 續3完'!P19,'2-10 續3完'!P25,'2-10 續3完'!P31,'2-10 續3完'!P37,'2-10 續3完'!P43)</f>
        <v>883</v>
      </c>
      <c r="Q7" s="186">
        <f>SUM(Q13,Q19,Q25,Q31,Q37,Q43,'2-10 續3完'!Q7,'2-10 續3完'!Q13,'2-10 續3完'!Q19,'2-10 續3完'!Q25,'2-10 續3完'!Q31,'2-10 續3完'!Q37,'2-10 續3完'!Q43)</f>
        <v>527</v>
      </c>
      <c r="R7" s="186">
        <f>SUM(R13,R19,R25,R31,R37,R43,'2-10 續3完'!R7,'2-10 續3完'!R13,'2-10 續3完'!R19,'2-10 續3完'!R25,'2-10 續3完'!R31,'2-10 續3完'!R37,'2-10 續3完'!R43)</f>
        <v>239</v>
      </c>
      <c r="S7" s="186">
        <f>SUM(S13,S19,S25,S31,S37,S43,'2-10 續3完'!S7,'2-10 續3完'!S13,'2-10 續3完'!S19,'2-10 續3完'!S25,'2-10 續3完'!S31,'2-10 續3完'!S37,'2-10 續3完'!S43)</f>
        <v>97</v>
      </c>
      <c r="T7" s="186">
        <f>SUM(T13,T19,T25,T31,T37,T43,'2-10 續3完'!T7,'2-10 續3完'!T13,'2-10 續3完'!T19,'2-10 續3完'!T25,'2-10 續3完'!T31,'2-10 續3完'!T37,'2-10 續3完'!T43)</f>
        <v>64</v>
      </c>
      <c r="U7" s="186">
        <f>SUM(U13,U19,U25,U31,U37,U43,'2-10 續3完'!U7,'2-10 續3完'!U13,'2-10 續3完'!U19,'2-10 續3完'!U25,'2-10 續3完'!U31,'2-10 續3完'!U37,'2-10 續3完'!U43)</f>
        <v>32</v>
      </c>
      <c r="V7" s="311"/>
    </row>
    <row r="8" spans="1:24" ht="12" customHeight="1" thickBot="1">
      <c r="A8" s="817"/>
      <c r="B8" s="818"/>
      <c r="C8" s="498" t="s">
        <v>617</v>
      </c>
      <c r="D8" s="185">
        <f>SUM(D14,D20,D26,D32,D38,D44,'2-10 續3完'!D8,'2-10 續3完'!D14,'2-10 續3完'!D20,'2-10 續3完'!D26,'2-10 續3完'!D32,'2-10 續3完'!D38,'2-10 續3完'!D44)</f>
        <v>13731</v>
      </c>
      <c r="E8" s="186">
        <f>SUM(E14,E20,E26,E32,E38,E44,'2-10 續3完'!E8,'2-10 續3完'!E14,'2-10 續3完'!E20,'2-10 續3完'!E26,'2-10 續3完'!E32,'2-10 續3完'!E38,'2-10 續3完'!E44)</f>
        <v>1096</v>
      </c>
      <c r="F8" s="186">
        <f>SUM(F14,F20,F26,F32,F38,F44,'2-10 續3完'!F8,'2-10 續3完'!F14,'2-10 續3完'!F20,'2-10 續3完'!F26,'2-10 續3完'!F32,'2-10 續3完'!F38,'2-10 續3完'!F44)</f>
        <v>1330</v>
      </c>
      <c r="G8" s="186">
        <f>SUM(G14,G20,G26,G32,G38,G44,'2-10 續3完'!G8,'2-10 續3完'!G14,'2-10 續3完'!G20,'2-10 續3完'!G26,'2-10 續3完'!G32,'2-10 續3完'!G38,'2-10 續3完'!G44)</f>
        <v>1515</v>
      </c>
      <c r="H8" s="186">
        <f>SUM(H14,H20,H26,H32,H38,H44,'2-10 續3完'!H8,'2-10 續3完'!H14,'2-10 續3完'!H20,'2-10 續3完'!H26,'2-10 續3完'!H32,'2-10 續3完'!H38,'2-10 續3完'!H44)</f>
        <v>1654</v>
      </c>
      <c r="I8" s="186">
        <f>SUM(I14,I20,I26,I32,I38,I44,'2-10 續3完'!I8,'2-10 續3完'!I14,'2-10 續3完'!I20,'2-10 續3完'!I26,'2-10 續3完'!I32,'2-10 續3完'!I38,'2-10 續3完'!I44)</f>
        <v>1431</v>
      </c>
      <c r="J8" s="186">
        <f>SUM(J14,J20,J26,J32,J38,J44,'2-10 續3完'!J8,'2-10 續3完'!J14,'2-10 續3完'!J20,'2-10 續3完'!J26,'2-10 續3完'!J32,'2-10 續3完'!J38,'2-10 續3完'!J44)</f>
        <v>1065</v>
      </c>
      <c r="K8" s="186">
        <f>SUM(K14,K20,K26,K32,K38,K44,'2-10 續3完'!K8,'2-10 續3完'!K14,'2-10 續3完'!K20,'2-10 續3完'!K26,'2-10 續3完'!K32,'2-10 續3完'!K38,'2-10 續3完'!K44)</f>
        <v>1150</v>
      </c>
      <c r="L8" s="186">
        <f>SUM(L14,L20,L26,L32,L38,L44,'2-10 續3完'!L8,'2-10 續3完'!L14,'2-10 續3完'!L20,'2-10 續3完'!L26,'2-10 續3完'!L32,'2-10 續3完'!L38,'2-10 續3完'!L44)</f>
        <v>1018</v>
      </c>
      <c r="M8" s="186">
        <f>SUM(M14,M20,M26,M32,M38,M44,'2-10 續3完'!M8,'2-10 續3完'!M14,'2-10 續3完'!M20,'2-10 續3完'!M26,'2-10 續3完'!M32,'2-10 續3完'!M38,'2-10 續3完'!M44)</f>
        <v>894</v>
      </c>
      <c r="N8" s="186">
        <f>SUM(N14,N20,N26,N32,N38,N44,'2-10 續3完'!N8,'2-10 續3完'!N14,'2-10 續3完'!N20,'2-10 續3完'!N26,'2-10 續3完'!N32,'2-10 續3完'!N38,'2-10 續3完'!N44)</f>
        <v>784</v>
      </c>
      <c r="O8" s="186">
        <f>SUM(O14,O20,O26,O32,O38,O44,'2-10 續3完'!O8,'2-10 續3完'!O14,'2-10 續3完'!O20,'2-10 續3完'!O26,'2-10 續3完'!O32,'2-10 續3完'!O38,'2-10 續3完'!O44)</f>
        <v>654</v>
      </c>
      <c r="P8" s="186">
        <f>SUM(P14,P20,P26,P32,P38,P44,'2-10 續3完'!P8,'2-10 續3完'!P14,'2-10 續3完'!P20,'2-10 續3完'!P26,'2-10 續3完'!P32,'2-10 續3完'!P38,'2-10 續3完'!P44)</f>
        <v>540</v>
      </c>
      <c r="Q8" s="186">
        <f>SUM(Q14,Q20,Q26,Q32,Q38,Q44,'2-10 續3完'!Q8,'2-10 續3完'!Q14,'2-10 續3完'!Q20,'2-10 續3完'!Q26,'2-10 續3完'!Q32,'2-10 續3完'!Q38,'2-10 續3完'!Q44)</f>
        <v>268</v>
      </c>
      <c r="R8" s="186">
        <f>SUM(R14,R20,R26,R32,R38,R44,'2-10 續3完'!R8,'2-10 續3完'!R14,'2-10 續3完'!R20,'2-10 續3完'!R26,'2-10 續3完'!R32,'2-10 續3完'!R38,'2-10 續3完'!R44)</f>
        <v>119</v>
      </c>
      <c r="S8" s="186">
        <f>SUM(S14,S20,S26,S32,S38,S44,'2-10 續3完'!S8,'2-10 續3完'!S14,'2-10 續3完'!S20,'2-10 續3完'!S26,'2-10 續3完'!S32,'2-10 續3完'!S38,'2-10 續3完'!S44)</f>
        <v>98</v>
      </c>
      <c r="T8" s="186">
        <f>SUM(T14,T20,T26,T32,T38,T44,'2-10 續3完'!T8,'2-10 續3完'!T14,'2-10 續3完'!T20,'2-10 續3完'!T26,'2-10 續3完'!T32,'2-10 續3完'!T38,'2-10 續3完'!T44)</f>
        <v>67</v>
      </c>
      <c r="U8" s="186">
        <f>SUM(U14,U20,U26,U32,U38,U44,'2-10 續3完'!U8,'2-10 續3完'!U14,'2-10 續3完'!U20,'2-10 續3完'!U26,'2-10 續3完'!U32,'2-10 續3完'!U38,'2-10 續3完'!U44)</f>
        <v>48</v>
      </c>
      <c r="V8" s="166">
        <f aca="true" t="shared" si="0" ref="V8:X11">SUM(V14,V20,V26,V32,V38,V44)</f>
        <v>15987</v>
      </c>
      <c r="W8" s="165" t="e">
        <f t="shared" si="0"/>
        <v>#DIV/0!</v>
      </c>
      <c r="X8" s="165">
        <f t="shared" si="0"/>
        <v>0</v>
      </c>
    </row>
    <row r="9" spans="1:24" ht="12" customHeight="1">
      <c r="A9" s="817"/>
      <c r="B9" s="804" t="s">
        <v>602</v>
      </c>
      <c r="C9" s="498" t="s">
        <v>615</v>
      </c>
      <c r="D9" s="185">
        <f>SUM(D15,D21,D27,D33,D39,D45,'2-10 續3完'!D9,'2-10 續3完'!D15,'2-10 續3完'!D21,'2-10 續3完'!D27,'2-10 續3完'!D33,'2-10 續3完'!D39,'2-10 續3完'!D45)</f>
        <v>33983</v>
      </c>
      <c r="E9" s="186">
        <f>SUM(E15,E21,E27,E33,E39,E45,'2-10 續3完'!E9,'2-10 續3完'!E15,'2-10 續3完'!E21,'2-10 續3完'!E27,'2-10 續3完'!E33,'2-10 續3完'!E39,'2-10 續3完'!E45)</f>
        <v>2191</v>
      </c>
      <c r="F9" s="186">
        <f>SUM(F15,F21,F27,F33,F39,F45,'2-10 續3完'!F9,'2-10 續3完'!F15,'2-10 續3完'!F21,'2-10 續3完'!F27,'2-10 續3完'!F33,'2-10 續3完'!F39,'2-10 續3完'!F45)</f>
        <v>2580</v>
      </c>
      <c r="G9" s="186">
        <f>SUM(G15,G21,G27,G33,G39,G45,'2-10 續3完'!G9,'2-10 續3完'!G15,'2-10 續3完'!G21,'2-10 續3完'!G27,'2-10 續3完'!G33,'2-10 續3完'!G39,'2-10 續3完'!G45)</f>
        <v>2896</v>
      </c>
      <c r="H9" s="186">
        <f>SUM(H15,H21,H27,H33,H39,H45,'2-10 續3完'!H9,'2-10 續3完'!H15,'2-10 續3完'!H21,'2-10 續3完'!H27,'2-10 續3完'!H33,'2-10 續3完'!H39,'2-10 續3完'!H45)</f>
        <v>3424</v>
      </c>
      <c r="I9" s="186">
        <f>SUM(I15,I21,I27,I33,I39,I45,'2-10 續3完'!I9,'2-10 續3完'!I15,'2-10 續3完'!I21,'2-10 續3完'!I27,'2-10 續3完'!I33,'2-10 續3完'!I39,'2-10 續3完'!I45)</f>
        <v>3214</v>
      </c>
      <c r="J9" s="186">
        <f>SUM(J15,J21,J27,J33,J39,J45,'2-10 續3完'!J9,'2-10 續3完'!J15,'2-10 續3完'!J21,'2-10 續3完'!J27,'2-10 續3完'!J33,'2-10 續3完'!J39,'2-10 續3完'!J45)</f>
        <v>2581</v>
      </c>
      <c r="K9" s="186">
        <f>SUM(K15,K21,K27,K33,K39,K45,'2-10 續3完'!K9,'2-10 續3完'!K15,'2-10 續3完'!K21,'2-10 續3完'!K27,'2-10 續3完'!K33,'2-10 續3完'!K39,'2-10 續3完'!K45)</f>
        <v>3060</v>
      </c>
      <c r="L9" s="186">
        <f>SUM(L15,L21,L27,L33,L39,L45,'2-10 續3完'!L9,'2-10 續3完'!L15,'2-10 續3完'!L21,'2-10 續3完'!L27,'2-10 續3完'!L33,'2-10 續3完'!L39,'2-10 續3完'!L45)</f>
        <v>2798</v>
      </c>
      <c r="M9" s="186">
        <f>SUM(M15,M21,M27,M33,M39,M45,'2-10 續3完'!M9,'2-10 續3完'!M15,'2-10 續3完'!M21,'2-10 續3完'!M27,'2-10 續3完'!M33,'2-10 續3完'!M39,'2-10 續3完'!M45)</f>
        <v>2652</v>
      </c>
      <c r="N9" s="186">
        <f>SUM(N15,N21,N27,N33,N39,N45,'2-10 續3完'!N9,'2-10 續3完'!N15,'2-10 續3完'!N21,'2-10 續3完'!N27,'2-10 續3完'!N33,'2-10 續3完'!N39,'2-10 續3完'!N45)</f>
        <v>2401</v>
      </c>
      <c r="O9" s="186">
        <f>SUM(O15,O21,O27,O33,O39,O45,'2-10 續3完'!O9,'2-10 續3完'!O15,'2-10 續3完'!O21,'2-10 續3完'!O27,'2-10 續3完'!O33,'2-10 續3完'!O39,'2-10 續3完'!O45)</f>
        <v>2139</v>
      </c>
      <c r="P9" s="186">
        <f>SUM(P15,P21,P27,P33,P39,P45,'2-10 續3完'!P9,'2-10 續3完'!P15,'2-10 續3完'!P21,'2-10 續3完'!P27,'2-10 續3完'!P33,'2-10 續3完'!P39,'2-10 續3完'!P45)</f>
        <v>1710</v>
      </c>
      <c r="Q9" s="186">
        <f>SUM(Q15,Q21,Q27,Q33,Q39,Q45,'2-10 續3完'!Q9,'2-10 續3完'!Q15,'2-10 續3完'!Q21,'2-10 續3完'!Q27,'2-10 續3完'!Q33,'2-10 續3完'!Q39,'2-10 續3完'!Q45)</f>
        <v>1146</v>
      </c>
      <c r="R9" s="186">
        <f>SUM(R15,R21,R27,R33,R39,R45,'2-10 續3完'!R9,'2-10 續3完'!R15,'2-10 續3完'!R21,'2-10 續3完'!R27,'2-10 續3完'!R33,'2-10 續3完'!R39,'2-10 續3完'!R45)</f>
        <v>552</v>
      </c>
      <c r="S9" s="186">
        <f>SUM(S15,S21,S27,S33,S39,S45,'2-10 續3完'!S9,'2-10 續3完'!S15,'2-10 續3完'!S21,'2-10 續3完'!S27,'2-10 續3完'!S33,'2-10 續3完'!S39,'2-10 續3完'!S45)</f>
        <v>301</v>
      </c>
      <c r="T9" s="186">
        <f>SUM(T15,T21,T27,T33,T39,T45,'2-10 續3完'!T9,'2-10 續3完'!T15,'2-10 續3完'!T21,'2-10 續3完'!T27,'2-10 續3完'!T33,'2-10 續3完'!T39,'2-10 續3完'!T45)</f>
        <v>197</v>
      </c>
      <c r="U9" s="186">
        <f>SUM(U15,U21,U27,U33,U39,U45,'2-10 續3完'!U9,'2-10 續3完'!U15,'2-10 續3完'!U21,'2-10 續3完'!U27,'2-10 續3完'!U33,'2-10 續3完'!U39,'2-10 續3完'!U45)</f>
        <v>141</v>
      </c>
      <c r="V9" s="166">
        <f t="shared" si="0"/>
        <v>0</v>
      </c>
      <c r="W9" s="165">
        <f t="shared" si="0"/>
        <v>0</v>
      </c>
      <c r="X9" s="165">
        <f t="shared" si="0"/>
        <v>0</v>
      </c>
    </row>
    <row r="10" spans="1:24" ht="12" customHeight="1" thickBot="1">
      <c r="A10" s="817"/>
      <c r="B10" s="804"/>
      <c r="C10" s="498" t="s">
        <v>616</v>
      </c>
      <c r="D10" s="185">
        <f>SUM(D16,D22,D28,D34,D40,D46,'2-10 續3完'!D10,'2-10 續3完'!D16,'2-10 續3完'!D22,'2-10 續3完'!D28,'2-10 續3完'!D34,'2-10 續3完'!D40,'2-10 續3完'!D46)</f>
        <v>18261</v>
      </c>
      <c r="E10" s="186">
        <f>SUM(E16,E22,E28,E34,E40,E46,'2-10 續3完'!E10,'2-10 續3完'!E16,'2-10 續3完'!E22,'2-10 續3完'!E28,'2-10 續3完'!E34,'2-10 續3完'!E40,'2-10 續3完'!E46)</f>
        <v>1123</v>
      </c>
      <c r="F10" s="186">
        <f>SUM(F16,F22,F28,F34,F40,F46,'2-10 續3完'!F10,'2-10 續3完'!F16,'2-10 續3完'!F22,'2-10 續3完'!F28,'2-10 續3完'!F34,'2-10 續3完'!F40,'2-10 續3完'!F46)</f>
        <v>1359</v>
      </c>
      <c r="G10" s="186">
        <f>SUM(G16,G22,G28,G34,G40,G46,'2-10 續3完'!G10,'2-10 續3完'!G16,'2-10 續3完'!G22,'2-10 續3完'!G28,'2-10 續3完'!G34,'2-10 續3完'!G40,'2-10 續3完'!G46)</f>
        <v>1499</v>
      </c>
      <c r="H10" s="186">
        <f>SUM(H16,H22,H28,H34,H40,H46,'2-10 續3完'!H10,'2-10 續3完'!H16,'2-10 續3完'!H22,'2-10 續3完'!H28,'2-10 續3完'!H34,'2-10 續3完'!H40,'2-10 續3完'!H46)</f>
        <v>1773</v>
      </c>
      <c r="I10" s="186">
        <f>SUM(I16,I22,I28,I34,I40,I46,'2-10 續3完'!I10,'2-10 續3完'!I16,'2-10 續3完'!I22,'2-10 續3完'!I28,'2-10 續3完'!I34,'2-10 續3完'!I40,'2-10 續3完'!I46)</f>
        <v>1785</v>
      </c>
      <c r="J10" s="186">
        <f>SUM(J16,J22,J28,J34,J40,J46,'2-10 續3完'!J10,'2-10 續3完'!J16,'2-10 續3完'!J22,'2-10 續3完'!J28,'2-10 續3完'!J34,'2-10 續3完'!J40,'2-10 續3完'!J46)</f>
        <v>1445</v>
      </c>
      <c r="K10" s="186">
        <f>SUM(K16,K22,K28,K34,K40,K46,'2-10 續3完'!K10,'2-10 續3完'!K16,'2-10 續3完'!K22,'2-10 續3完'!K28,'2-10 續3完'!K34,'2-10 續3完'!K40,'2-10 續3完'!K46)</f>
        <v>1725</v>
      </c>
      <c r="L10" s="186">
        <f>SUM(L16,L22,L28,L34,L40,L46,'2-10 續3完'!L10,'2-10 續3完'!L16,'2-10 續3完'!L22,'2-10 續3完'!L28,'2-10 續3完'!L34,'2-10 續3完'!L40,'2-10 續3完'!L46)</f>
        <v>1509</v>
      </c>
      <c r="M10" s="186">
        <f>SUM(M16,M22,M28,M34,M40,M46,'2-10 續3完'!M10,'2-10 續3完'!M16,'2-10 續3完'!M22,'2-10 續3完'!M28,'2-10 續3完'!M34,'2-10 續3完'!M40,'2-10 續3完'!M46)</f>
        <v>1417</v>
      </c>
      <c r="N10" s="186">
        <f>SUM(N16,N22,N28,N34,N40,N46,'2-10 續3完'!N10,'2-10 續3完'!N16,'2-10 續3完'!N22,'2-10 續3完'!N28,'2-10 續3完'!N34,'2-10 續3完'!N40,'2-10 續3完'!N46)</f>
        <v>1363</v>
      </c>
      <c r="O10" s="186">
        <f>SUM(O16,O22,O28,O34,O40,O46,'2-10 續3完'!O10,'2-10 續3完'!O16,'2-10 續3完'!O22,'2-10 續3完'!O28,'2-10 續3完'!O34,'2-10 續3完'!O40,'2-10 續3完'!O46)</f>
        <v>1256</v>
      </c>
      <c r="P10" s="186">
        <f>SUM(P16,P22,P28,P34,P40,P46,'2-10 續3完'!P10,'2-10 續3完'!P16,'2-10 續3完'!P22,'2-10 續3完'!P28,'2-10 續3完'!P34,'2-10 續3完'!P40,'2-10 續3完'!P46)</f>
        <v>936</v>
      </c>
      <c r="Q10" s="186">
        <f>SUM(Q16,Q22,Q28,Q34,Q40,Q46,'2-10 續3完'!Q10,'2-10 續3完'!Q16,'2-10 續3完'!Q22,'2-10 續3完'!Q28,'2-10 續3完'!Q34,'2-10 續3完'!Q40,'2-10 續3完'!Q46)</f>
        <v>570</v>
      </c>
      <c r="R10" s="186">
        <f>SUM(R16,R22,R28,R34,R40,R46,'2-10 續3完'!R10,'2-10 續3完'!R16,'2-10 續3完'!R22,'2-10 續3完'!R28,'2-10 續3完'!R34,'2-10 續3完'!R40,'2-10 續3完'!R46)</f>
        <v>259</v>
      </c>
      <c r="S10" s="186">
        <f>SUM(S16,S22,S28,S34,S40,S46,'2-10 續3完'!S10,'2-10 續3完'!S16,'2-10 續3完'!S22,'2-10 續3完'!S28,'2-10 續3完'!S34,'2-10 續3完'!S40,'2-10 續3完'!S46)</f>
        <v>125</v>
      </c>
      <c r="T10" s="186">
        <f>SUM(T16,T22,T28,T34,T40,T46,'2-10 續3完'!T10,'2-10 續3完'!T16,'2-10 續3完'!T22,'2-10 續3完'!T28,'2-10 續3完'!T34,'2-10 續3完'!T40,'2-10 續3完'!T46)</f>
        <v>69</v>
      </c>
      <c r="U10" s="186">
        <f>SUM(U16,U22,U28,U34,U40,U46,'2-10 續3完'!U10,'2-10 續3完'!U16,'2-10 續3完'!U22,'2-10 續3完'!U28,'2-10 續3完'!U34,'2-10 續3完'!U40,'2-10 續3完'!U46)</f>
        <v>48</v>
      </c>
      <c r="V10" s="167">
        <f>SUM(V16,V22,V28,V34,V40,V46,'2-10 續3完'!V10,'2-10 續3完'!V16,'2-10 續3完'!V22,'2-10 續3完'!V28,'2-10 續3完'!V34,'2-10 續3完'!V40,'2-10 續3完'!V46)</f>
        <v>0</v>
      </c>
      <c r="W10" s="167">
        <f>SUM(W16,W22,W28,W34,W40,W46,'2-10 續3完'!W10,'2-10 續3完'!W16,'2-10 續3完'!W22,'2-10 續3完'!W28,'2-10 續3完'!W34,'2-10 續3完'!W40,'2-10 續3完'!W46)</f>
        <v>0</v>
      </c>
      <c r="X10" s="167">
        <f>SUM(X16,X22,X28,X34,X40,X46,'2-10 續3完'!X10,'2-10 續3完'!X16,'2-10 續3完'!X22,'2-10 續3完'!X28,'2-10 續3完'!X34,'2-10 續3完'!X40,'2-10 續3完'!X46)</f>
        <v>0</v>
      </c>
    </row>
    <row r="11" spans="1:24" ht="12" customHeight="1">
      <c r="A11" s="817"/>
      <c r="B11" s="804"/>
      <c r="C11" s="498" t="s">
        <v>617</v>
      </c>
      <c r="D11" s="185">
        <f>SUM(D17,D23,D29,D35,D41,D47,'2-10 續3完'!D11,'2-10 續3完'!D17,'2-10 續3完'!D23,'2-10 續3完'!D29,'2-10 續3完'!D35,'2-10 續3完'!D41,'2-10 續3完'!D47)</f>
        <v>15722</v>
      </c>
      <c r="E11" s="186">
        <f>SUM(E17,E23,E29,E35,E41,E47,'2-10 續3完'!E11,'2-10 續3完'!E17,'2-10 續3完'!E23,'2-10 續3完'!E29,'2-10 續3完'!E35,'2-10 續3完'!E41,'2-10 續3完'!E47)</f>
        <v>1068</v>
      </c>
      <c r="F11" s="186">
        <f>SUM(F17,F23,F29,F35,F41,F47,'2-10 續3完'!F11,'2-10 續3完'!F17,'2-10 續3完'!F23,'2-10 續3完'!F29,'2-10 續3完'!F35,'2-10 續3完'!F41,'2-10 續3完'!F47)</f>
        <v>1221</v>
      </c>
      <c r="G11" s="186">
        <f>SUM(G17,G23,G29,G35,G41,G47,'2-10 續3完'!G11,'2-10 續3完'!G17,'2-10 續3完'!G23,'2-10 續3完'!G29,'2-10 續3完'!G35,'2-10 續3完'!G41,'2-10 續3完'!G47)</f>
        <v>1397</v>
      </c>
      <c r="H11" s="186">
        <f>SUM(H17,H23,H29,H35,H41,H47,'2-10 續3完'!H11,'2-10 續3完'!H17,'2-10 續3完'!H23,'2-10 續3完'!H29,'2-10 續3完'!H35,'2-10 續3完'!H41,'2-10 續3完'!H47)</f>
        <v>1651</v>
      </c>
      <c r="I11" s="186">
        <f>SUM(I17,I23,I29,I35,I41,I47,'2-10 續3完'!I11,'2-10 續3完'!I17,'2-10 續3完'!I23,'2-10 續3完'!I29,'2-10 續3完'!I35,'2-10 續3完'!I41,'2-10 續3完'!I47)</f>
        <v>1429</v>
      </c>
      <c r="J11" s="186">
        <f>SUM(J17,J23,J29,J35,J41,J47,'2-10 續3完'!J11,'2-10 續3完'!J17,'2-10 續3完'!J23,'2-10 續3完'!J29,'2-10 續3完'!J35,'2-10 續3完'!J41,'2-10 續3完'!J47)</f>
        <v>1136</v>
      </c>
      <c r="K11" s="186">
        <f>SUM(K17,K23,K29,K35,K41,K47,'2-10 續3完'!K11,'2-10 續3完'!K17,'2-10 續3完'!K23,'2-10 續3完'!K29,'2-10 續3完'!K35,'2-10 續3完'!K41,'2-10 續3完'!K47)</f>
        <v>1335</v>
      </c>
      <c r="L11" s="186">
        <f>SUM(L17,L23,L29,L35,L41,L47,'2-10 續3完'!L11,'2-10 續3完'!L17,'2-10 續3完'!L23,'2-10 續3完'!L29,'2-10 續3完'!L35,'2-10 續3完'!L41,'2-10 續3完'!L47)</f>
        <v>1289</v>
      </c>
      <c r="M11" s="186">
        <f>SUM(M17,M23,M29,M35,M41,M47,'2-10 續3完'!M11,'2-10 續3完'!M17,'2-10 續3完'!M23,'2-10 續3完'!M29,'2-10 續3完'!M35,'2-10 續3完'!M41,'2-10 續3完'!M47)</f>
        <v>1235</v>
      </c>
      <c r="N11" s="186">
        <f>SUM(N17,N23,N29,N35,N41,N47,'2-10 續3完'!N11,'2-10 續3完'!N17,'2-10 續3完'!N23,'2-10 續3完'!N29,'2-10 續3完'!N35,'2-10 續3完'!N41,'2-10 續3完'!N47)</f>
        <v>1038</v>
      </c>
      <c r="O11" s="186">
        <f>SUM(O17,O23,O29,O35,O41,O47,'2-10 續3完'!O11,'2-10 續3完'!O17,'2-10 續3完'!O23,'2-10 續3完'!O29,'2-10 續3完'!O35,'2-10 續3完'!O41,'2-10 續3完'!O47)</f>
        <v>883</v>
      </c>
      <c r="P11" s="186">
        <f>SUM(P17,P23,P29,P35,P41,P47,'2-10 續3完'!P11,'2-10 續3完'!P17,'2-10 續3完'!P23,'2-10 續3完'!P29,'2-10 續3完'!P35,'2-10 續3完'!P41,'2-10 續3完'!P47)</f>
        <v>774</v>
      </c>
      <c r="Q11" s="186">
        <f>SUM(Q17,Q23,Q29,Q35,Q41,Q47,'2-10 續3完'!Q11,'2-10 續3完'!Q17,'2-10 續3完'!Q23,'2-10 續3完'!Q29,'2-10 續3完'!Q35,'2-10 續3完'!Q41,'2-10 續3完'!Q47)</f>
        <v>576</v>
      </c>
      <c r="R11" s="186">
        <f>SUM(R17,R23,R29,R35,R41,R47,'2-10 續3完'!R11,'2-10 續3完'!R17,'2-10 續3完'!R23,'2-10 續3完'!R29,'2-10 續3完'!R35,'2-10 續3完'!R41,'2-10 續3完'!R47)</f>
        <v>293</v>
      </c>
      <c r="S11" s="186">
        <f>SUM(S17,S23,S29,S35,S41,S47,'2-10 續3完'!S11,'2-10 續3完'!S17,'2-10 續3完'!S23,'2-10 續3完'!S29,'2-10 續3完'!S35,'2-10 續3完'!S41,'2-10 續3完'!S47)</f>
        <v>176</v>
      </c>
      <c r="T11" s="186">
        <f>SUM(T17,T23,T29,T35,T41,T47,'2-10 續3完'!T11,'2-10 續3完'!T17,'2-10 續3完'!T23,'2-10 續3完'!T29,'2-10 續3完'!T35,'2-10 續3完'!T41,'2-10 續3完'!T47)</f>
        <v>128</v>
      </c>
      <c r="U11" s="186">
        <f>SUM(U17,U23,U29,U35,U41,U47,'2-10 續3完'!U11,'2-10 續3完'!U17,'2-10 續3完'!U23,'2-10 續3完'!U29,'2-10 續3完'!U35,'2-10 續3完'!U41,'2-10 續3完'!U47)</f>
        <v>93</v>
      </c>
      <c r="V11" s="166">
        <f t="shared" si="0"/>
        <v>0</v>
      </c>
      <c r="W11" s="165">
        <f t="shared" si="0"/>
        <v>0</v>
      </c>
      <c r="X11" s="165">
        <f t="shared" si="0"/>
        <v>0</v>
      </c>
    </row>
    <row r="12" spans="1:24" ht="12" customHeight="1">
      <c r="A12" s="817" t="s">
        <v>226</v>
      </c>
      <c r="B12" s="804" t="s">
        <v>598</v>
      </c>
      <c r="C12" s="494" t="s">
        <v>599</v>
      </c>
      <c r="D12" s="185">
        <f>SUM(E12:U12)</f>
        <v>3033</v>
      </c>
      <c r="E12" s="187">
        <f>SUM(E13:E14)</f>
        <v>224</v>
      </c>
      <c r="F12" s="187">
        <f aca="true" t="shared" si="1" ref="F12:X12">SUM(F13:F14)</f>
        <v>281</v>
      </c>
      <c r="G12" s="187">
        <f t="shared" si="1"/>
        <v>353</v>
      </c>
      <c r="H12" s="187">
        <f t="shared" si="1"/>
        <v>375</v>
      </c>
      <c r="I12" s="187">
        <f t="shared" si="1"/>
        <v>349</v>
      </c>
      <c r="J12" s="187">
        <f t="shared" si="1"/>
        <v>225</v>
      </c>
      <c r="K12" s="187">
        <f t="shared" si="1"/>
        <v>255</v>
      </c>
      <c r="L12" s="187">
        <f t="shared" si="1"/>
        <v>230</v>
      </c>
      <c r="M12" s="187">
        <f t="shared" si="1"/>
        <v>217</v>
      </c>
      <c r="N12" s="187">
        <f t="shared" si="1"/>
        <v>166</v>
      </c>
      <c r="O12" s="187">
        <f t="shared" si="1"/>
        <v>151</v>
      </c>
      <c r="P12" s="187">
        <f t="shared" si="1"/>
        <v>107</v>
      </c>
      <c r="Q12" s="187">
        <f t="shared" si="1"/>
        <v>63</v>
      </c>
      <c r="R12" s="187">
        <f t="shared" si="1"/>
        <v>18</v>
      </c>
      <c r="S12" s="187">
        <f t="shared" si="1"/>
        <v>9</v>
      </c>
      <c r="T12" s="187">
        <f t="shared" si="1"/>
        <v>7</v>
      </c>
      <c r="U12" s="187">
        <f t="shared" si="1"/>
        <v>3</v>
      </c>
      <c r="V12" s="152">
        <f t="shared" si="1"/>
        <v>57916</v>
      </c>
      <c r="W12" s="152" t="e">
        <f t="shared" si="1"/>
        <v>#DIV/0!</v>
      </c>
      <c r="X12" s="152">
        <f t="shared" si="1"/>
        <v>0</v>
      </c>
    </row>
    <row r="13" spans="1:23" ht="12" customHeight="1">
      <c r="A13" s="817"/>
      <c r="B13" s="804"/>
      <c r="C13" s="494" t="s">
        <v>600</v>
      </c>
      <c r="D13" s="185">
        <f aca="true" t="shared" si="2" ref="D13:D46">SUM(E13:U13)</f>
        <v>2099</v>
      </c>
      <c r="E13" s="186">
        <v>157</v>
      </c>
      <c r="F13" s="186">
        <v>186</v>
      </c>
      <c r="G13" s="186">
        <v>215</v>
      </c>
      <c r="H13" s="186">
        <v>234</v>
      </c>
      <c r="I13" s="186">
        <v>233</v>
      </c>
      <c r="J13" s="186">
        <v>163</v>
      </c>
      <c r="K13" s="186">
        <v>180</v>
      </c>
      <c r="L13" s="186">
        <v>170</v>
      </c>
      <c r="M13" s="186">
        <v>147</v>
      </c>
      <c r="N13" s="186">
        <v>128</v>
      </c>
      <c r="O13" s="186">
        <v>116</v>
      </c>
      <c r="P13" s="186">
        <v>87</v>
      </c>
      <c r="Q13" s="186">
        <v>49</v>
      </c>
      <c r="R13" s="186">
        <v>17</v>
      </c>
      <c r="S13" s="186">
        <v>7</v>
      </c>
      <c r="T13" s="186">
        <v>7</v>
      </c>
      <c r="U13" s="186">
        <v>3</v>
      </c>
      <c r="V13" s="259">
        <v>41929</v>
      </c>
      <c r="W13" s="259" t="e">
        <f>V13/$V$15*100</f>
        <v>#DIV/0!</v>
      </c>
    </row>
    <row r="14" spans="1:23" ht="12" customHeight="1">
      <c r="A14" s="817"/>
      <c r="B14" s="804"/>
      <c r="C14" s="494" t="s">
        <v>601</v>
      </c>
      <c r="D14" s="185">
        <f t="shared" si="2"/>
        <v>934</v>
      </c>
      <c r="E14" s="186">
        <v>67</v>
      </c>
      <c r="F14" s="186">
        <v>95</v>
      </c>
      <c r="G14" s="186">
        <v>138</v>
      </c>
      <c r="H14" s="186">
        <v>141</v>
      </c>
      <c r="I14" s="186">
        <v>116</v>
      </c>
      <c r="J14" s="186">
        <v>62</v>
      </c>
      <c r="K14" s="186">
        <v>75</v>
      </c>
      <c r="L14" s="186">
        <v>60</v>
      </c>
      <c r="M14" s="186">
        <v>70</v>
      </c>
      <c r="N14" s="186">
        <v>38</v>
      </c>
      <c r="O14" s="186">
        <v>35</v>
      </c>
      <c r="P14" s="186">
        <v>20</v>
      </c>
      <c r="Q14" s="186">
        <v>14</v>
      </c>
      <c r="R14" s="186">
        <v>1</v>
      </c>
      <c r="S14" s="186">
        <v>2</v>
      </c>
      <c r="T14" s="186">
        <v>0</v>
      </c>
      <c r="U14" s="186">
        <v>0</v>
      </c>
      <c r="V14" s="259">
        <v>15987</v>
      </c>
      <c r="W14" s="259" t="e">
        <f>V14/$V$15*100</f>
        <v>#DIV/0!</v>
      </c>
    </row>
    <row r="15" spans="1:24" ht="12" customHeight="1">
      <c r="A15" s="817"/>
      <c r="B15" s="804" t="s">
        <v>602</v>
      </c>
      <c r="C15" s="494" t="s">
        <v>599</v>
      </c>
      <c r="D15" s="185">
        <f>SUM(E15:U15)</f>
        <v>3635</v>
      </c>
      <c r="E15" s="186">
        <f>SUM(E16:E17)</f>
        <v>233</v>
      </c>
      <c r="F15" s="186">
        <f aca="true" t="shared" si="3" ref="F15:X15">SUM(F16:F17)</f>
        <v>260</v>
      </c>
      <c r="G15" s="186">
        <f t="shared" si="3"/>
        <v>315</v>
      </c>
      <c r="H15" s="186">
        <f t="shared" si="3"/>
        <v>362</v>
      </c>
      <c r="I15" s="186">
        <f t="shared" si="3"/>
        <v>326</v>
      </c>
      <c r="J15" s="186">
        <f t="shared" si="3"/>
        <v>279</v>
      </c>
      <c r="K15" s="186">
        <f t="shared" si="3"/>
        <v>333</v>
      </c>
      <c r="L15" s="186">
        <f t="shared" si="3"/>
        <v>323</v>
      </c>
      <c r="M15" s="186">
        <f t="shared" si="3"/>
        <v>370</v>
      </c>
      <c r="N15" s="186">
        <f t="shared" si="3"/>
        <v>289</v>
      </c>
      <c r="O15" s="186">
        <f t="shared" si="3"/>
        <v>224</v>
      </c>
      <c r="P15" s="186">
        <f t="shared" si="3"/>
        <v>166</v>
      </c>
      <c r="Q15" s="186">
        <f t="shared" si="3"/>
        <v>91</v>
      </c>
      <c r="R15" s="186">
        <f t="shared" si="3"/>
        <v>32</v>
      </c>
      <c r="S15" s="186">
        <f t="shared" si="3"/>
        <v>15</v>
      </c>
      <c r="T15" s="186">
        <f t="shared" si="3"/>
        <v>11</v>
      </c>
      <c r="U15" s="186">
        <f t="shared" si="3"/>
        <v>6</v>
      </c>
      <c r="V15" s="167">
        <f t="shared" si="3"/>
        <v>0</v>
      </c>
      <c r="W15" s="167">
        <f t="shared" si="3"/>
        <v>0</v>
      </c>
      <c r="X15" s="167">
        <f t="shared" si="3"/>
        <v>0</v>
      </c>
    </row>
    <row r="16" spans="1:21" ht="12" customHeight="1">
      <c r="A16" s="817"/>
      <c r="B16" s="804"/>
      <c r="C16" s="494" t="s">
        <v>600</v>
      </c>
      <c r="D16" s="185">
        <f t="shared" si="2"/>
        <v>2347</v>
      </c>
      <c r="E16" s="186">
        <v>147</v>
      </c>
      <c r="F16" s="186">
        <v>170</v>
      </c>
      <c r="G16" s="186">
        <v>201</v>
      </c>
      <c r="H16" s="186">
        <v>228</v>
      </c>
      <c r="I16" s="186">
        <v>213</v>
      </c>
      <c r="J16" s="186">
        <v>178</v>
      </c>
      <c r="K16" s="186">
        <v>207</v>
      </c>
      <c r="L16" s="186">
        <v>210</v>
      </c>
      <c r="M16" s="186">
        <v>229</v>
      </c>
      <c r="N16" s="186">
        <v>196</v>
      </c>
      <c r="O16" s="186">
        <v>157</v>
      </c>
      <c r="P16" s="186">
        <v>120</v>
      </c>
      <c r="Q16" s="186">
        <v>58</v>
      </c>
      <c r="R16" s="186">
        <v>18</v>
      </c>
      <c r="S16" s="186">
        <v>10</v>
      </c>
      <c r="T16" s="186">
        <v>2</v>
      </c>
      <c r="U16" s="186">
        <v>3</v>
      </c>
    </row>
    <row r="17" spans="1:22" ht="12" customHeight="1">
      <c r="A17" s="817"/>
      <c r="B17" s="804"/>
      <c r="C17" s="494" t="s">
        <v>601</v>
      </c>
      <c r="D17" s="185">
        <f>SUM(E17:U17)</f>
        <v>1288</v>
      </c>
      <c r="E17" s="186">
        <v>86</v>
      </c>
      <c r="F17" s="186">
        <v>90</v>
      </c>
      <c r="G17" s="186">
        <v>114</v>
      </c>
      <c r="H17" s="186">
        <v>134</v>
      </c>
      <c r="I17" s="186">
        <v>113</v>
      </c>
      <c r="J17" s="186">
        <v>101</v>
      </c>
      <c r="K17" s="186">
        <v>126</v>
      </c>
      <c r="L17" s="186">
        <v>113</v>
      </c>
      <c r="M17" s="186">
        <v>141</v>
      </c>
      <c r="N17" s="186">
        <v>93</v>
      </c>
      <c r="O17" s="186">
        <v>67</v>
      </c>
      <c r="P17" s="186">
        <v>46</v>
      </c>
      <c r="Q17" s="186">
        <v>33</v>
      </c>
      <c r="R17" s="186">
        <v>14</v>
      </c>
      <c r="S17" s="186">
        <v>5</v>
      </c>
      <c r="T17" s="186">
        <v>9</v>
      </c>
      <c r="U17" s="186">
        <v>3</v>
      </c>
      <c r="V17" s="311"/>
    </row>
    <row r="18" spans="1:24" ht="12" customHeight="1">
      <c r="A18" s="817" t="s">
        <v>227</v>
      </c>
      <c r="B18" s="804" t="s">
        <v>598</v>
      </c>
      <c r="C18" s="494" t="s">
        <v>599</v>
      </c>
      <c r="D18" s="185">
        <f t="shared" si="2"/>
        <v>3491</v>
      </c>
      <c r="E18" s="186">
        <f>SUM(E19:E20)</f>
        <v>261</v>
      </c>
      <c r="F18" s="186">
        <f aca="true" t="shared" si="4" ref="F18:X18">SUM(F19:F20)</f>
        <v>326</v>
      </c>
      <c r="G18" s="186">
        <f t="shared" si="4"/>
        <v>381</v>
      </c>
      <c r="H18" s="186">
        <f t="shared" si="4"/>
        <v>436</v>
      </c>
      <c r="I18" s="186">
        <f t="shared" si="4"/>
        <v>368</v>
      </c>
      <c r="J18" s="186">
        <f t="shared" si="4"/>
        <v>310</v>
      </c>
      <c r="K18" s="186">
        <f t="shared" si="4"/>
        <v>296</v>
      </c>
      <c r="L18" s="186">
        <f t="shared" si="4"/>
        <v>270</v>
      </c>
      <c r="M18" s="186">
        <f t="shared" si="4"/>
        <v>217</v>
      </c>
      <c r="N18" s="186">
        <f t="shared" si="4"/>
        <v>208</v>
      </c>
      <c r="O18" s="186">
        <f t="shared" si="4"/>
        <v>167</v>
      </c>
      <c r="P18" s="186">
        <f t="shared" si="4"/>
        <v>135</v>
      </c>
      <c r="Q18" s="186">
        <f t="shared" si="4"/>
        <v>65</v>
      </c>
      <c r="R18" s="186">
        <f t="shared" si="4"/>
        <v>30</v>
      </c>
      <c r="S18" s="186">
        <f t="shared" si="4"/>
        <v>13</v>
      </c>
      <c r="T18" s="186">
        <f t="shared" si="4"/>
        <v>6</v>
      </c>
      <c r="U18" s="186">
        <f t="shared" si="4"/>
        <v>2</v>
      </c>
      <c r="V18" s="167">
        <f t="shared" si="4"/>
        <v>0</v>
      </c>
      <c r="W18" s="167">
        <f t="shared" si="4"/>
        <v>0</v>
      </c>
      <c r="X18" s="167">
        <f t="shared" si="4"/>
        <v>0</v>
      </c>
    </row>
    <row r="19" spans="1:22" ht="12" customHeight="1">
      <c r="A19" s="817"/>
      <c r="B19" s="804"/>
      <c r="C19" s="494" t="s">
        <v>600</v>
      </c>
      <c r="D19" s="185">
        <f t="shared" si="2"/>
        <v>2108</v>
      </c>
      <c r="E19" s="186">
        <v>155</v>
      </c>
      <c r="F19" s="186">
        <v>185</v>
      </c>
      <c r="G19" s="186">
        <v>188</v>
      </c>
      <c r="H19" s="186">
        <v>227</v>
      </c>
      <c r="I19" s="186">
        <v>219</v>
      </c>
      <c r="J19" s="186">
        <v>189</v>
      </c>
      <c r="K19" s="186">
        <v>181</v>
      </c>
      <c r="L19" s="186">
        <v>173</v>
      </c>
      <c r="M19" s="186">
        <v>140</v>
      </c>
      <c r="N19" s="186">
        <v>132</v>
      </c>
      <c r="O19" s="186">
        <v>117</v>
      </c>
      <c r="P19" s="186">
        <v>105</v>
      </c>
      <c r="Q19" s="186">
        <v>54</v>
      </c>
      <c r="R19" s="186">
        <v>25</v>
      </c>
      <c r="S19" s="186">
        <v>10</v>
      </c>
      <c r="T19" s="186">
        <v>6</v>
      </c>
      <c r="U19" s="186">
        <v>2</v>
      </c>
      <c r="V19" s="311"/>
    </row>
    <row r="20" spans="1:21" ht="12" customHeight="1">
      <c r="A20" s="817"/>
      <c r="B20" s="804"/>
      <c r="C20" s="494" t="s">
        <v>601</v>
      </c>
      <c r="D20" s="185">
        <f t="shared" si="2"/>
        <v>1383</v>
      </c>
      <c r="E20" s="186">
        <v>106</v>
      </c>
      <c r="F20" s="186">
        <v>141</v>
      </c>
      <c r="G20" s="186">
        <v>193</v>
      </c>
      <c r="H20" s="186">
        <v>209</v>
      </c>
      <c r="I20" s="186">
        <v>149</v>
      </c>
      <c r="J20" s="186">
        <v>121</v>
      </c>
      <c r="K20" s="186">
        <v>115</v>
      </c>
      <c r="L20" s="186">
        <v>97</v>
      </c>
      <c r="M20" s="186">
        <v>77</v>
      </c>
      <c r="N20" s="186">
        <v>76</v>
      </c>
      <c r="O20" s="186">
        <v>50</v>
      </c>
      <c r="P20" s="186">
        <v>30</v>
      </c>
      <c r="Q20" s="186">
        <v>11</v>
      </c>
      <c r="R20" s="186">
        <v>5</v>
      </c>
      <c r="S20" s="186">
        <v>3</v>
      </c>
      <c r="T20" s="186">
        <v>0</v>
      </c>
      <c r="U20" s="186">
        <v>0</v>
      </c>
    </row>
    <row r="21" spans="1:24" ht="12" customHeight="1">
      <c r="A21" s="817"/>
      <c r="B21" s="804" t="s">
        <v>602</v>
      </c>
      <c r="C21" s="494" t="s">
        <v>599</v>
      </c>
      <c r="D21" s="185">
        <f t="shared" si="2"/>
        <v>4395</v>
      </c>
      <c r="E21" s="186">
        <f>SUM(E22:E23)</f>
        <v>254</v>
      </c>
      <c r="F21" s="186">
        <f aca="true" t="shared" si="5" ref="F21:X21">SUM(F22:F23)</f>
        <v>323</v>
      </c>
      <c r="G21" s="186">
        <f t="shared" si="5"/>
        <v>350</v>
      </c>
      <c r="H21" s="186">
        <f t="shared" si="5"/>
        <v>459</v>
      </c>
      <c r="I21" s="186">
        <f t="shared" si="5"/>
        <v>395</v>
      </c>
      <c r="J21" s="186">
        <f t="shared" si="5"/>
        <v>340</v>
      </c>
      <c r="K21" s="186">
        <f t="shared" si="5"/>
        <v>438</v>
      </c>
      <c r="L21" s="186">
        <f t="shared" si="5"/>
        <v>370</v>
      </c>
      <c r="M21" s="186">
        <f t="shared" si="5"/>
        <v>359</v>
      </c>
      <c r="N21" s="186">
        <f t="shared" si="5"/>
        <v>295</v>
      </c>
      <c r="O21" s="186">
        <f t="shared" si="5"/>
        <v>269</v>
      </c>
      <c r="P21" s="186">
        <f t="shared" si="5"/>
        <v>217</v>
      </c>
      <c r="Q21" s="186">
        <f t="shared" si="5"/>
        <v>171</v>
      </c>
      <c r="R21" s="186">
        <f t="shared" si="5"/>
        <v>82</v>
      </c>
      <c r="S21" s="186">
        <f t="shared" si="5"/>
        <v>39</v>
      </c>
      <c r="T21" s="186">
        <f t="shared" si="5"/>
        <v>24</v>
      </c>
      <c r="U21" s="186">
        <f t="shared" si="5"/>
        <v>10</v>
      </c>
      <c r="V21" s="167">
        <f t="shared" si="5"/>
        <v>0</v>
      </c>
      <c r="W21" s="167">
        <f t="shared" si="5"/>
        <v>0</v>
      </c>
      <c r="X21" s="167">
        <f t="shared" si="5"/>
        <v>0</v>
      </c>
    </row>
    <row r="22" spans="1:21" ht="12" customHeight="1">
      <c r="A22" s="817"/>
      <c r="B22" s="804"/>
      <c r="C22" s="494" t="s">
        <v>600</v>
      </c>
      <c r="D22" s="185">
        <f t="shared" si="2"/>
        <v>2443</v>
      </c>
      <c r="E22" s="186">
        <v>141</v>
      </c>
      <c r="F22" s="186">
        <v>169</v>
      </c>
      <c r="G22" s="186">
        <v>188</v>
      </c>
      <c r="H22" s="186">
        <v>226</v>
      </c>
      <c r="I22" s="186">
        <v>237</v>
      </c>
      <c r="J22" s="186">
        <v>194</v>
      </c>
      <c r="K22" s="186">
        <v>271</v>
      </c>
      <c r="L22" s="186">
        <v>200</v>
      </c>
      <c r="M22" s="186">
        <v>190</v>
      </c>
      <c r="N22" s="186">
        <v>175</v>
      </c>
      <c r="O22" s="186">
        <v>174</v>
      </c>
      <c r="P22" s="186">
        <v>122</v>
      </c>
      <c r="Q22" s="186">
        <v>83</v>
      </c>
      <c r="R22" s="186">
        <v>36</v>
      </c>
      <c r="S22" s="186">
        <v>20</v>
      </c>
      <c r="T22" s="186">
        <v>12</v>
      </c>
      <c r="U22" s="186">
        <v>5</v>
      </c>
    </row>
    <row r="23" spans="1:21" ht="12" customHeight="1">
      <c r="A23" s="817"/>
      <c r="B23" s="804"/>
      <c r="C23" s="494" t="s">
        <v>601</v>
      </c>
      <c r="D23" s="185">
        <f t="shared" si="2"/>
        <v>1952</v>
      </c>
      <c r="E23" s="186">
        <v>113</v>
      </c>
      <c r="F23" s="186">
        <v>154</v>
      </c>
      <c r="G23" s="186">
        <v>162</v>
      </c>
      <c r="H23" s="186">
        <v>233</v>
      </c>
      <c r="I23" s="186">
        <v>158</v>
      </c>
      <c r="J23" s="186">
        <v>146</v>
      </c>
      <c r="K23" s="186">
        <v>167</v>
      </c>
      <c r="L23" s="186">
        <v>170</v>
      </c>
      <c r="M23" s="186">
        <v>169</v>
      </c>
      <c r="N23" s="186">
        <v>120</v>
      </c>
      <c r="O23" s="186">
        <v>95</v>
      </c>
      <c r="P23" s="186">
        <v>95</v>
      </c>
      <c r="Q23" s="186">
        <v>88</v>
      </c>
      <c r="R23" s="186">
        <v>46</v>
      </c>
      <c r="S23" s="186">
        <v>19</v>
      </c>
      <c r="T23" s="186">
        <v>12</v>
      </c>
      <c r="U23" s="186">
        <v>5</v>
      </c>
    </row>
    <row r="24" spans="1:24" ht="12" customHeight="1">
      <c r="A24" s="817" t="s">
        <v>222</v>
      </c>
      <c r="B24" s="804" t="s">
        <v>598</v>
      </c>
      <c r="C24" s="494" t="s">
        <v>599</v>
      </c>
      <c r="D24" s="185">
        <f t="shared" si="2"/>
        <v>3355</v>
      </c>
      <c r="E24" s="186">
        <f>SUM(E25:E26)</f>
        <v>214</v>
      </c>
      <c r="F24" s="186">
        <f aca="true" t="shared" si="6" ref="F24:X24">SUM(F25:F26)</f>
        <v>322</v>
      </c>
      <c r="G24" s="186">
        <f t="shared" si="6"/>
        <v>351</v>
      </c>
      <c r="H24" s="186">
        <f t="shared" si="6"/>
        <v>413</v>
      </c>
      <c r="I24" s="186">
        <f t="shared" si="6"/>
        <v>393</v>
      </c>
      <c r="J24" s="186">
        <f t="shared" si="6"/>
        <v>245</v>
      </c>
      <c r="K24" s="186">
        <f t="shared" si="6"/>
        <v>268</v>
      </c>
      <c r="L24" s="186">
        <f t="shared" si="6"/>
        <v>223</v>
      </c>
      <c r="M24" s="186">
        <f t="shared" si="6"/>
        <v>219</v>
      </c>
      <c r="N24" s="186">
        <f t="shared" si="6"/>
        <v>191</v>
      </c>
      <c r="O24" s="186">
        <f t="shared" si="6"/>
        <v>183</v>
      </c>
      <c r="P24" s="186">
        <f t="shared" si="6"/>
        <v>154</v>
      </c>
      <c r="Q24" s="186">
        <f t="shared" si="6"/>
        <v>77</v>
      </c>
      <c r="R24" s="186">
        <f t="shared" si="6"/>
        <v>52</v>
      </c>
      <c r="S24" s="186">
        <f t="shared" si="6"/>
        <v>22</v>
      </c>
      <c r="T24" s="186">
        <f t="shared" si="6"/>
        <v>19</v>
      </c>
      <c r="U24" s="186">
        <f t="shared" si="6"/>
        <v>9</v>
      </c>
      <c r="V24" s="167">
        <f t="shared" si="6"/>
        <v>0</v>
      </c>
      <c r="W24" s="167">
        <f t="shared" si="6"/>
        <v>0</v>
      </c>
      <c r="X24" s="167">
        <f t="shared" si="6"/>
        <v>0</v>
      </c>
    </row>
    <row r="25" spans="1:21" ht="12" customHeight="1">
      <c r="A25" s="817"/>
      <c r="B25" s="804"/>
      <c r="C25" s="494" t="s">
        <v>600</v>
      </c>
      <c r="D25" s="185">
        <f t="shared" si="2"/>
        <v>1757</v>
      </c>
      <c r="E25" s="186">
        <v>89</v>
      </c>
      <c r="F25" s="186">
        <v>125</v>
      </c>
      <c r="G25" s="186">
        <v>130</v>
      </c>
      <c r="H25" s="186">
        <v>167</v>
      </c>
      <c r="I25" s="186">
        <v>206</v>
      </c>
      <c r="J25" s="186">
        <v>123</v>
      </c>
      <c r="K25" s="186">
        <v>142</v>
      </c>
      <c r="L25" s="186">
        <v>129</v>
      </c>
      <c r="M25" s="186">
        <v>121</v>
      </c>
      <c r="N25" s="186">
        <v>121</v>
      </c>
      <c r="O25" s="186">
        <v>139</v>
      </c>
      <c r="P25" s="186">
        <v>108</v>
      </c>
      <c r="Q25" s="186">
        <v>68</v>
      </c>
      <c r="R25" s="186">
        <v>45</v>
      </c>
      <c r="S25" s="186">
        <v>19</v>
      </c>
      <c r="T25" s="186">
        <v>16</v>
      </c>
      <c r="U25" s="186">
        <v>9</v>
      </c>
    </row>
    <row r="26" spans="1:21" ht="12" customHeight="1">
      <c r="A26" s="817"/>
      <c r="B26" s="804"/>
      <c r="C26" s="494" t="s">
        <v>601</v>
      </c>
      <c r="D26" s="185">
        <f t="shared" si="2"/>
        <v>1598</v>
      </c>
      <c r="E26" s="186">
        <v>125</v>
      </c>
      <c r="F26" s="186">
        <v>197</v>
      </c>
      <c r="G26" s="186">
        <v>221</v>
      </c>
      <c r="H26" s="186">
        <v>246</v>
      </c>
      <c r="I26" s="186">
        <v>187</v>
      </c>
      <c r="J26" s="186">
        <v>122</v>
      </c>
      <c r="K26" s="186">
        <v>126</v>
      </c>
      <c r="L26" s="186">
        <v>94</v>
      </c>
      <c r="M26" s="186">
        <v>98</v>
      </c>
      <c r="N26" s="186">
        <v>70</v>
      </c>
      <c r="O26" s="186">
        <v>44</v>
      </c>
      <c r="P26" s="186">
        <v>46</v>
      </c>
      <c r="Q26" s="186">
        <v>9</v>
      </c>
      <c r="R26" s="186">
        <v>7</v>
      </c>
      <c r="S26" s="186">
        <v>3</v>
      </c>
      <c r="T26" s="186">
        <v>3</v>
      </c>
      <c r="U26" s="186">
        <v>0</v>
      </c>
    </row>
    <row r="27" spans="1:24" ht="12" customHeight="1">
      <c r="A27" s="817"/>
      <c r="B27" s="804" t="s">
        <v>602</v>
      </c>
      <c r="C27" s="494" t="s">
        <v>599</v>
      </c>
      <c r="D27" s="185">
        <f t="shared" si="2"/>
        <v>3563</v>
      </c>
      <c r="E27" s="186">
        <f>SUM(E28:E29)</f>
        <v>199</v>
      </c>
      <c r="F27" s="186">
        <f aca="true" t="shared" si="7" ref="F27:X27">SUM(F28:F29)</f>
        <v>287</v>
      </c>
      <c r="G27" s="186">
        <f t="shared" si="7"/>
        <v>357</v>
      </c>
      <c r="H27" s="186">
        <f t="shared" si="7"/>
        <v>399</v>
      </c>
      <c r="I27" s="186">
        <f t="shared" si="7"/>
        <v>325</v>
      </c>
      <c r="J27" s="186">
        <f t="shared" si="7"/>
        <v>261</v>
      </c>
      <c r="K27" s="186">
        <f t="shared" si="7"/>
        <v>292</v>
      </c>
      <c r="L27" s="186">
        <f t="shared" si="7"/>
        <v>295</v>
      </c>
      <c r="M27" s="186">
        <f t="shared" si="7"/>
        <v>255</v>
      </c>
      <c r="N27" s="186">
        <f t="shared" si="7"/>
        <v>243</v>
      </c>
      <c r="O27" s="186">
        <f t="shared" si="7"/>
        <v>229</v>
      </c>
      <c r="P27" s="186">
        <f t="shared" si="7"/>
        <v>170</v>
      </c>
      <c r="Q27" s="186">
        <f t="shared" si="7"/>
        <v>114</v>
      </c>
      <c r="R27" s="186">
        <f t="shared" si="7"/>
        <v>56</v>
      </c>
      <c r="S27" s="186">
        <f t="shared" si="7"/>
        <v>40</v>
      </c>
      <c r="T27" s="186">
        <f t="shared" si="7"/>
        <v>29</v>
      </c>
      <c r="U27" s="186">
        <f t="shared" si="7"/>
        <v>12</v>
      </c>
      <c r="V27" s="167">
        <f t="shared" si="7"/>
        <v>0</v>
      </c>
      <c r="W27" s="167">
        <f t="shared" si="7"/>
        <v>0</v>
      </c>
      <c r="X27" s="167">
        <f t="shared" si="7"/>
        <v>0</v>
      </c>
    </row>
    <row r="28" spans="1:21" ht="12" customHeight="1">
      <c r="A28" s="817"/>
      <c r="B28" s="804"/>
      <c r="C28" s="494" t="s">
        <v>600</v>
      </c>
      <c r="D28" s="185">
        <f t="shared" si="2"/>
        <v>1691</v>
      </c>
      <c r="E28" s="186">
        <v>101</v>
      </c>
      <c r="F28" s="186">
        <v>120</v>
      </c>
      <c r="G28" s="186">
        <v>134</v>
      </c>
      <c r="H28" s="186">
        <v>174</v>
      </c>
      <c r="I28" s="186">
        <v>160</v>
      </c>
      <c r="J28" s="186">
        <v>130</v>
      </c>
      <c r="K28" s="186">
        <v>146</v>
      </c>
      <c r="L28" s="186">
        <v>126</v>
      </c>
      <c r="M28" s="186">
        <v>106</v>
      </c>
      <c r="N28" s="186">
        <v>107</v>
      </c>
      <c r="O28" s="186">
        <v>140</v>
      </c>
      <c r="P28" s="186">
        <v>101</v>
      </c>
      <c r="Q28" s="186">
        <v>67</v>
      </c>
      <c r="R28" s="186">
        <v>32</v>
      </c>
      <c r="S28" s="186">
        <v>24</v>
      </c>
      <c r="T28" s="186">
        <v>14</v>
      </c>
      <c r="U28" s="186">
        <v>9</v>
      </c>
    </row>
    <row r="29" spans="1:21" ht="12" customHeight="1">
      <c r="A29" s="817"/>
      <c r="B29" s="804"/>
      <c r="C29" s="494" t="s">
        <v>601</v>
      </c>
      <c r="D29" s="185">
        <f t="shared" si="2"/>
        <v>1872</v>
      </c>
      <c r="E29" s="186">
        <v>98</v>
      </c>
      <c r="F29" s="186">
        <v>167</v>
      </c>
      <c r="G29" s="186">
        <v>223</v>
      </c>
      <c r="H29" s="186">
        <v>225</v>
      </c>
      <c r="I29" s="186">
        <v>165</v>
      </c>
      <c r="J29" s="186">
        <v>131</v>
      </c>
      <c r="K29" s="186">
        <v>146</v>
      </c>
      <c r="L29" s="186">
        <v>169</v>
      </c>
      <c r="M29" s="186">
        <v>149</v>
      </c>
      <c r="N29" s="186">
        <v>136</v>
      </c>
      <c r="O29" s="186">
        <v>89</v>
      </c>
      <c r="P29" s="186">
        <v>69</v>
      </c>
      <c r="Q29" s="186">
        <v>47</v>
      </c>
      <c r="R29" s="186">
        <v>24</v>
      </c>
      <c r="S29" s="186">
        <v>16</v>
      </c>
      <c r="T29" s="186">
        <v>15</v>
      </c>
      <c r="U29" s="186">
        <v>3</v>
      </c>
    </row>
    <row r="30" spans="1:21" ht="12" customHeight="1">
      <c r="A30" s="817" t="s">
        <v>223</v>
      </c>
      <c r="B30" s="804" t="s">
        <v>598</v>
      </c>
      <c r="C30" s="494" t="s">
        <v>599</v>
      </c>
      <c r="D30" s="185">
        <f t="shared" si="2"/>
        <v>1739</v>
      </c>
      <c r="E30" s="186">
        <f>SUM(E31:E32)</f>
        <v>156</v>
      </c>
      <c r="F30" s="186">
        <f aca="true" t="shared" si="8" ref="F30:U30">SUM(F31:F32)</f>
        <v>163</v>
      </c>
      <c r="G30" s="186">
        <f t="shared" si="8"/>
        <v>186</v>
      </c>
      <c r="H30" s="186">
        <f t="shared" si="8"/>
        <v>212</v>
      </c>
      <c r="I30" s="186">
        <f t="shared" si="8"/>
        <v>187</v>
      </c>
      <c r="J30" s="186">
        <f t="shared" si="8"/>
        <v>133</v>
      </c>
      <c r="K30" s="186">
        <f t="shared" si="8"/>
        <v>147</v>
      </c>
      <c r="L30" s="186">
        <f t="shared" si="8"/>
        <v>141</v>
      </c>
      <c r="M30" s="186">
        <f t="shared" si="8"/>
        <v>108</v>
      </c>
      <c r="N30" s="186">
        <f t="shared" si="8"/>
        <v>89</v>
      </c>
      <c r="O30" s="186">
        <f t="shared" si="8"/>
        <v>104</v>
      </c>
      <c r="P30" s="186">
        <f t="shared" si="8"/>
        <v>62</v>
      </c>
      <c r="Q30" s="186">
        <f t="shared" si="8"/>
        <v>24</v>
      </c>
      <c r="R30" s="186">
        <f t="shared" si="8"/>
        <v>13</v>
      </c>
      <c r="S30" s="186">
        <f t="shared" si="8"/>
        <v>8</v>
      </c>
      <c r="T30" s="186">
        <f t="shared" si="8"/>
        <v>6</v>
      </c>
      <c r="U30" s="186">
        <f t="shared" si="8"/>
        <v>0</v>
      </c>
    </row>
    <row r="31" spans="1:21" ht="12" customHeight="1">
      <c r="A31" s="817"/>
      <c r="B31" s="804"/>
      <c r="C31" s="494" t="s">
        <v>600</v>
      </c>
      <c r="D31" s="185">
        <f t="shared" si="2"/>
        <v>1098</v>
      </c>
      <c r="E31" s="186">
        <v>95</v>
      </c>
      <c r="F31" s="186">
        <v>98</v>
      </c>
      <c r="G31" s="186">
        <v>92</v>
      </c>
      <c r="H31" s="186">
        <v>125</v>
      </c>
      <c r="I31" s="186">
        <v>115</v>
      </c>
      <c r="J31" s="186">
        <v>87</v>
      </c>
      <c r="K31" s="186">
        <v>94</v>
      </c>
      <c r="L31" s="186">
        <v>95</v>
      </c>
      <c r="M31" s="186">
        <v>81</v>
      </c>
      <c r="N31" s="186">
        <v>62</v>
      </c>
      <c r="O31" s="186">
        <v>72</v>
      </c>
      <c r="P31" s="186">
        <v>44</v>
      </c>
      <c r="Q31" s="186">
        <v>18</v>
      </c>
      <c r="R31" s="186">
        <v>11</v>
      </c>
      <c r="S31" s="186">
        <v>5</v>
      </c>
      <c r="T31" s="186">
        <v>4</v>
      </c>
      <c r="U31" s="186">
        <v>0</v>
      </c>
    </row>
    <row r="32" spans="1:21" ht="12" customHeight="1">
      <c r="A32" s="817"/>
      <c r="B32" s="804"/>
      <c r="C32" s="494" t="s">
        <v>601</v>
      </c>
      <c r="D32" s="185">
        <f t="shared" si="2"/>
        <v>641</v>
      </c>
      <c r="E32" s="186">
        <v>61</v>
      </c>
      <c r="F32" s="186">
        <v>65</v>
      </c>
      <c r="G32" s="186">
        <v>94</v>
      </c>
      <c r="H32" s="186">
        <v>87</v>
      </c>
      <c r="I32" s="186">
        <v>72</v>
      </c>
      <c r="J32" s="186">
        <v>46</v>
      </c>
      <c r="K32" s="186">
        <v>53</v>
      </c>
      <c r="L32" s="186">
        <v>46</v>
      </c>
      <c r="M32" s="186">
        <v>27</v>
      </c>
      <c r="N32" s="186">
        <v>27</v>
      </c>
      <c r="O32" s="186">
        <v>32</v>
      </c>
      <c r="P32" s="186">
        <v>18</v>
      </c>
      <c r="Q32" s="186">
        <v>6</v>
      </c>
      <c r="R32" s="186">
        <v>2</v>
      </c>
      <c r="S32" s="186">
        <v>3</v>
      </c>
      <c r="T32" s="186">
        <v>2</v>
      </c>
      <c r="U32" s="186">
        <v>0</v>
      </c>
    </row>
    <row r="33" spans="1:21" ht="12" customHeight="1">
      <c r="A33" s="817"/>
      <c r="B33" s="804" t="s">
        <v>602</v>
      </c>
      <c r="C33" s="494" t="s">
        <v>599</v>
      </c>
      <c r="D33" s="185">
        <f t="shared" si="2"/>
        <v>1969</v>
      </c>
      <c r="E33" s="186">
        <f>SUM(E34:E35)</f>
        <v>129</v>
      </c>
      <c r="F33" s="186">
        <f aca="true" t="shared" si="9" ref="F33:U33">SUM(F34:F35)</f>
        <v>163</v>
      </c>
      <c r="G33" s="186">
        <f t="shared" si="9"/>
        <v>166</v>
      </c>
      <c r="H33" s="186">
        <f t="shared" si="9"/>
        <v>217</v>
      </c>
      <c r="I33" s="186">
        <f t="shared" si="9"/>
        <v>199</v>
      </c>
      <c r="J33" s="186">
        <f t="shared" si="9"/>
        <v>161</v>
      </c>
      <c r="K33" s="186">
        <f t="shared" si="9"/>
        <v>179</v>
      </c>
      <c r="L33" s="186">
        <f t="shared" si="9"/>
        <v>150</v>
      </c>
      <c r="M33" s="186">
        <f t="shared" si="9"/>
        <v>170</v>
      </c>
      <c r="N33" s="186">
        <f t="shared" si="9"/>
        <v>122</v>
      </c>
      <c r="O33" s="186">
        <f t="shared" si="9"/>
        <v>128</v>
      </c>
      <c r="P33" s="186">
        <f t="shared" si="9"/>
        <v>92</v>
      </c>
      <c r="Q33" s="186">
        <f t="shared" si="9"/>
        <v>49</v>
      </c>
      <c r="R33" s="186">
        <f t="shared" si="9"/>
        <v>22</v>
      </c>
      <c r="S33" s="186">
        <f t="shared" si="9"/>
        <v>15</v>
      </c>
      <c r="T33" s="186">
        <f t="shared" si="9"/>
        <v>4</v>
      </c>
      <c r="U33" s="186">
        <f t="shared" si="9"/>
        <v>3</v>
      </c>
    </row>
    <row r="34" spans="1:21" ht="12" customHeight="1">
      <c r="A34" s="817"/>
      <c r="B34" s="804"/>
      <c r="C34" s="494" t="s">
        <v>600</v>
      </c>
      <c r="D34" s="185">
        <f t="shared" si="2"/>
        <v>1164</v>
      </c>
      <c r="E34" s="186">
        <v>80</v>
      </c>
      <c r="F34" s="186">
        <v>90</v>
      </c>
      <c r="G34" s="186">
        <v>88</v>
      </c>
      <c r="H34" s="186">
        <v>122</v>
      </c>
      <c r="I34" s="186">
        <v>123</v>
      </c>
      <c r="J34" s="186">
        <v>105</v>
      </c>
      <c r="K34" s="186">
        <v>101</v>
      </c>
      <c r="L34" s="186">
        <v>84</v>
      </c>
      <c r="M34" s="186">
        <v>99</v>
      </c>
      <c r="N34" s="186">
        <v>77</v>
      </c>
      <c r="O34" s="186">
        <v>87</v>
      </c>
      <c r="P34" s="186">
        <v>54</v>
      </c>
      <c r="Q34" s="186">
        <v>27</v>
      </c>
      <c r="R34" s="186">
        <v>13</v>
      </c>
      <c r="S34" s="186">
        <v>11</v>
      </c>
      <c r="T34" s="186">
        <v>2</v>
      </c>
      <c r="U34" s="186">
        <v>1</v>
      </c>
    </row>
    <row r="35" spans="1:21" ht="12" customHeight="1">
      <c r="A35" s="817"/>
      <c r="B35" s="804"/>
      <c r="C35" s="494" t="s">
        <v>601</v>
      </c>
      <c r="D35" s="185">
        <f t="shared" si="2"/>
        <v>805</v>
      </c>
      <c r="E35" s="186">
        <v>49</v>
      </c>
      <c r="F35" s="186">
        <v>73</v>
      </c>
      <c r="G35" s="186">
        <v>78</v>
      </c>
      <c r="H35" s="186">
        <v>95</v>
      </c>
      <c r="I35" s="186">
        <v>76</v>
      </c>
      <c r="J35" s="186">
        <v>56</v>
      </c>
      <c r="K35" s="186">
        <v>78</v>
      </c>
      <c r="L35" s="186">
        <v>66</v>
      </c>
      <c r="M35" s="186">
        <v>71</v>
      </c>
      <c r="N35" s="186">
        <v>45</v>
      </c>
      <c r="O35" s="186">
        <v>41</v>
      </c>
      <c r="P35" s="186">
        <v>38</v>
      </c>
      <c r="Q35" s="186">
        <v>22</v>
      </c>
      <c r="R35" s="186">
        <v>9</v>
      </c>
      <c r="S35" s="186">
        <v>4</v>
      </c>
      <c r="T35" s="186">
        <v>2</v>
      </c>
      <c r="U35" s="186">
        <v>2</v>
      </c>
    </row>
    <row r="36" spans="1:21" ht="12" customHeight="1">
      <c r="A36" s="817" t="s">
        <v>224</v>
      </c>
      <c r="B36" s="804" t="s">
        <v>598</v>
      </c>
      <c r="C36" s="494" t="s">
        <v>599</v>
      </c>
      <c r="D36" s="185">
        <f t="shared" si="2"/>
        <v>2067</v>
      </c>
      <c r="E36" s="186">
        <f>SUM(E37:E38)</f>
        <v>164</v>
      </c>
      <c r="F36" s="186">
        <f aca="true" t="shared" si="10" ref="F36:U36">SUM(F37:F38)</f>
        <v>214</v>
      </c>
      <c r="G36" s="186">
        <f t="shared" si="10"/>
        <v>260</v>
      </c>
      <c r="H36" s="186">
        <f t="shared" si="10"/>
        <v>233</v>
      </c>
      <c r="I36" s="186">
        <f t="shared" si="10"/>
        <v>183</v>
      </c>
      <c r="J36" s="186">
        <f t="shared" si="10"/>
        <v>145</v>
      </c>
      <c r="K36" s="186">
        <f t="shared" si="10"/>
        <v>156</v>
      </c>
      <c r="L36" s="186">
        <f t="shared" si="10"/>
        <v>189</v>
      </c>
      <c r="M36" s="186">
        <f t="shared" si="10"/>
        <v>137</v>
      </c>
      <c r="N36" s="186">
        <f t="shared" si="10"/>
        <v>133</v>
      </c>
      <c r="O36" s="186">
        <f t="shared" si="10"/>
        <v>107</v>
      </c>
      <c r="P36" s="186">
        <f t="shared" si="10"/>
        <v>77</v>
      </c>
      <c r="Q36" s="186">
        <f t="shared" si="10"/>
        <v>42</v>
      </c>
      <c r="R36" s="186">
        <f t="shared" si="10"/>
        <v>16</v>
      </c>
      <c r="S36" s="186">
        <f t="shared" si="10"/>
        <v>4</v>
      </c>
      <c r="T36" s="186">
        <f t="shared" si="10"/>
        <v>4</v>
      </c>
      <c r="U36" s="186">
        <f t="shared" si="10"/>
        <v>3</v>
      </c>
    </row>
    <row r="37" spans="1:21" ht="12" customHeight="1">
      <c r="A37" s="817"/>
      <c r="B37" s="804"/>
      <c r="C37" s="494" t="s">
        <v>600</v>
      </c>
      <c r="D37" s="185">
        <f t="shared" si="2"/>
        <v>1513</v>
      </c>
      <c r="E37" s="186">
        <v>121</v>
      </c>
      <c r="F37" s="186">
        <v>142</v>
      </c>
      <c r="G37" s="186">
        <v>165</v>
      </c>
      <c r="H37" s="186">
        <v>160</v>
      </c>
      <c r="I37" s="186">
        <v>136</v>
      </c>
      <c r="J37" s="186">
        <v>110</v>
      </c>
      <c r="K37" s="186">
        <v>126</v>
      </c>
      <c r="L37" s="186">
        <v>127</v>
      </c>
      <c r="M37" s="186">
        <v>102</v>
      </c>
      <c r="N37" s="186">
        <v>109</v>
      </c>
      <c r="O37" s="186">
        <v>86</v>
      </c>
      <c r="P37" s="186">
        <v>66</v>
      </c>
      <c r="Q37" s="186">
        <v>38</v>
      </c>
      <c r="R37" s="186">
        <v>16</v>
      </c>
      <c r="S37" s="186">
        <v>3</v>
      </c>
      <c r="T37" s="186">
        <v>3</v>
      </c>
      <c r="U37" s="186">
        <v>3</v>
      </c>
    </row>
    <row r="38" spans="1:21" ht="12" customHeight="1">
      <c r="A38" s="817"/>
      <c r="B38" s="804"/>
      <c r="C38" s="494" t="s">
        <v>601</v>
      </c>
      <c r="D38" s="185">
        <f t="shared" si="2"/>
        <v>554</v>
      </c>
      <c r="E38" s="186">
        <v>43</v>
      </c>
      <c r="F38" s="186">
        <v>72</v>
      </c>
      <c r="G38" s="186">
        <v>95</v>
      </c>
      <c r="H38" s="186">
        <v>73</v>
      </c>
      <c r="I38" s="186">
        <v>47</v>
      </c>
      <c r="J38" s="186">
        <v>35</v>
      </c>
      <c r="K38" s="186">
        <v>30</v>
      </c>
      <c r="L38" s="186">
        <v>62</v>
      </c>
      <c r="M38" s="186">
        <v>35</v>
      </c>
      <c r="N38" s="186">
        <v>24</v>
      </c>
      <c r="O38" s="186">
        <v>21</v>
      </c>
      <c r="P38" s="186">
        <v>11</v>
      </c>
      <c r="Q38" s="186">
        <v>4</v>
      </c>
      <c r="R38" s="186">
        <v>0</v>
      </c>
      <c r="S38" s="186">
        <v>1</v>
      </c>
      <c r="T38" s="186">
        <v>1</v>
      </c>
      <c r="U38" s="186">
        <v>0</v>
      </c>
    </row>
    <row r="39" spans="1:24" ht="12" customHeight="1">
      <c r="A39" s="817"/>
      <c r="B39" s="804" t="s">
        <v>602</v>
      </c>
      <c r="C39" s="494" t="s">
        <v>599</v>
      </c>
      <c r="D39" s="185">
        <f t="shared" si="2"/>
        <v>2135</v>
      </c>
      <c r="E39" s="186">
        <f>SUM(E40:E41)</f>
        <v>142</v>
      </c>
      <c r="F39" s="186">
        <f aca="true" t="shared" si="11" ref="F39:X39">SUM(F40:F41)</f>
        <v>179</v>
      </c>
      <c r="G39" s="186">
        <f t="shared" si="11"/>
        <v>202</v>
      </c>
      <c r="H39" s="186">
        <f t="shared" si="11"/>
        <v>209</v>
      </c>
      <c r="I39" s="186">
        <f t="shared" si="11"/>
        <v>180</v>
      </c>
      <c r="J39" s="186">
        <f t="shared" si="11"/>
        <v>150</v>
      </c>
      <c r="K39" s="186">
        <f t="shared" si="11"/>
        <v>227</v>
      </c>
      <c r="L39" s="186">
        <f t="shared" si="11"/>
        <v>227</v>
      </c>
      <c r="M39" s="186">
        <f t="shared" si="11"/>
        <v>196</v>
      </c>
      <c r="N39" s="186">
        <f t="shared" si="11"/>
        <v>150</v>
      </c>
      <c r="O39" s="186">
        <f t="shared" si="11"/>
        <v>127</v>
      </c>
      <c r="P39" s="186">
        <f t="shared" si="11"/>
        <v>83</v>
      </c>
      <c r="Q39" s="186">
        <f t="shared" si="11"/>
        <v>41</v>
      </c>
      <c r="R39" s="186">
        <f t="shared" si="11"/>
        <v>14</v>
      </c>
      <c r="S39" s="186">
        <f t="shared" si="11"/>
        <v>5</v>
      </c>
      <c r="T39" s="186">
        <f t="shared" si="11"/>
        <v>3</v>
      </c>
      <c r="U39" s="186">
        <f t="shared" si="11"/>
        <v>0</v>
      </c>
      <c r="V39" s="167">
        <f t="shared" si="11"/>
        <v>0</v>
      </c>
      <c r="W39" s="167">
        <f t="shared" si="11"/>
        <v>0</v>
      </c>
      <c r="X39" s="167">
        <f t="shared" si="11"/>
        <v>0</v>
      </c>
    </row>
    <row r="40" spans="1:21" ht="12" customHeight="1">
      <c r="A40" s="817"/>
      <c r="B40" s="804"/>
      <c r="C40" s="494" t="s">
        <v>600</v>
      </c>
      <c r="D40" s="185">
        <f t="shared" si="2"/>
        <v>1477</v>
      </c>
      <c r="E40" s="186">
        <v>94</v>
      </c>
      <c r="F40" s="186">
        <v>114</v>
      </c>
      <c r="G40" s="186">
        <v>126</v>
      </c>
      <c r="H40" s="186">
        <v>140</v>
      </c>
      <c r="I40" s="186">
        <v>124</v>
      </c>
      <c r="J40" s="186">
        <v>111</v>
      </c>
      <c r="K40" s="186">
        <v>150</v>
      </c>
      <c r="L40" s="186">
        <v>160</v>
      </c>
      <c r="M40" s="186">
        <v>149</v>
      </c>
      <c r="N40" s="186">
        <v>108</v>
      </c>
      <c r="O40" s="186">
        <v>97</v>
      </c>
      <c r="P40" s="186">
        <v>62</v>
      </c>
      <c r="Q40" s="186">
        <v>29</v>
      </c>
      <c r="R40" s="186">
        <v>9</v>
      </c>
      <c r="S40" s="186">
        <v>3</v>
      </c>
      <c r="T40" s="186">
        <v>1</v>
      </c>
      <c r="U40" s="186">
        <v>0</v>
      </c>
    </row>
    <row r="41" spans="1:21" ht="12" customHeight="1">
      <c r="A41" s="817"/>
      <c r="B41" s="804"/>
      <c r="C41" s="494" t="s">
        <v>601</v>
      </c>
      <c r="D41" s="185">
        <f t="shared" si="2"/>
        <v>658</v>
      </c>
      <c r="E41" s="186">
        <v>48</v>
      </c>
      <c r="F41" s="186">
        <v>65</v>
      </c>
      <c r="G41" s="186">
        <v>76</v>
      </c>
      <c r="H41" s="186">
        <v>69</v>
      </c>
      <c r="I41" s="186">
        <v>56</v>
      </c>
      <c r="J41" s="186">
        <v>39</v>
      </c>
      <c r="K41" s="186">
        <v>77</v>
      </c>
      <c r="L41" s="186">
        <v>67</v>
      </c>
      <c r="M41" s="186">
        <v>47</v>
      </c>
      <c r="N41" s="186">
        <v>42</v>
      </c>
      <c r="O41" s="186">
        <v>30</v>
      </c>
      <c r="P41" s="186">
        <v>21</v>
      </c>
      <c r="Q41" s="186">
        <v>12</v>
      </c>
      <c r="R41" s="186">
        <v>5</v>
      </c>
      <c r="S41" s="186">
        <v>2</v>
      </c>
      <c r="T41" s="186">
        <v>2</v>
      </c>
      <c r="U41" s="186">
        <v>0</v>
      </c>
    </row>
    <row r="42" spans="1:24" ht="12" customHeight="1">
      <c r="A42" s="817" t="s">
        <v>225</v>
      </c>
      <c r="B42" s="804" t="s">
        <v>598</v>
      </c>
      <c r="C42" s="494" t="s">
        <v>599</v>
      </c>
      <c r="D42" s="185">
        <f t="shared" si="2"/>
        <v>1629</v>
      </c>
      <c r="E42" s="186">
        <f>SUM(E43:E44)</f>
        <v>112</v>
      </c>
      <c r="F42" s="186">
        <f aca="true" t="shared" si="12" ref="F42:X42">SUM(F43:F44)</f>
        <v>140</v>
      </c>
      <c r="G42" s="186">
        <f t="shared" si="12"/>
        <v>141</v>
      </c>
      <c r="H42" s="186">
        <f t="shared" si="12"/>
        <v>164</v>
      </c>
      <c r="I42" s="186">
        <f t="shared" si="12"/>
        <v>184</v>
      </c>
      <c r="J42" s="186">
        <f t="shared" si="12"/>
        <v>148</v>
      </c>
      <c r="K42" s="186">
        <f t="shared" si="12"/>
        <v>143</v>
      </c>
      <c r="L42" s="186">
        <f t="shared" si="12"/>
        <v>99</v>
      </c>
      <c r="M42" s="186">
        <f t="shared" si="12"/>
        <v>105</v>
      </c>
      <c r="N42" s="186">
        <f t="shared" si="12"/>
        <v>102</v>
      </c>
      <c r="O42" s="186">
        <f t="shared" si="12"/>
        <v>108</v>
      </c>
      <c r="P42" s="186">
        <f t="shared" si="12"/>
        <v>92</v>
      </c>
      <c r="Q42" s="186">
        <f t="shared" si="12"/>
        <v>63</v>
      </c>
      <c r="R42" s="186">
        <f t="shared" si="12"/>
        <v>16</v>
      </c>
      <c r="S42" s="186">
        <f t="shared" si="12"/>
        <v>8</v>
      </c>
      <c r="T42" s="186">
        <f t="shared" si="12"/>
        <v>3</v>
      </c>
      <c r="U42" s="186">
        <f t="shared" si="12"/>
        <v>1</v>
      </c>
      <c r="V42" s="167">
        <f t="shared" si="12"/>
        <v>0</v>
      </c>
      <c r="W42" s="167">
        <f t="shared" si="12"/>
        <v>0</v>
      </c>
      <c r="X42" s="167">
        <f t="shared" si="12"/>
        <v>0</v>
      </c>
    </row>
    <row r="43" spans="1:21" ht="12" customHeight="1">
      <c r="A43" s="817"/>
      <c r="B43" s="804"/>
      <c r="C43" s="494" t="s">
        <v>600</v>
      </c>
      <c r="D43" s="185">
        <f t="shared" si="2"/>
        <v>1274</v>
      </c>
      <c r="E43" s="186">
        <v>81</v>
      </c>
      <c r="F43" s="186">
        <v>94</v>
      </c>
      <c r="G43" s="186">
        <v>94</v>
      </c>
      <c r="H43" s="186">
        <v>120</v>
      </c>
      <c r="I43" s="186">
        <v>145</v>
      </c>
      <c r="J43" s="186">
        <v>115</v>
      </c>
      <c r="K43" s="186">
        <v>117</v>
      </c>
      <c r="L43" s="186">
        <v>80</v>
      </c>
      <c r="M43" s="186">
        <v>84</v>
      </c>
      <c r="N43" s="186">
        <v>83</v>
      </c>
      <c r="O43" s="186">
        <v>95</v>
      </c>
      <c r="P43" s="186">
        <v>81</v>
      </c>
      <c r="Q43" s="186">
        <v>60</v>
      </c>
      <c r="R43" s="186">
        <v>16</v>
      </c>
      <c r="S43" s="186">
        <v>6</v>
      </c>
      <c r="T43" s="186">
        <v>2</v>
      </c>
      <c r="U43" s="186">
        <v>1</v>
      </c>
    </row>
    <row r="44" spans="1:21" ht="12" customHeight="1">
      <c r="A44" s="817"/>
      <c r="B44" s="804"/>
      <c r="C44" s="494" t="s">
        <v>601</v>
      </c>
      <c r="D44" s="185">
        <f t="shared" si="2"/>
        <v>355</v>
      </c>
      <c r="E44" s="186">
        <v>31</v>
      </c>
      <c r="F44" s="186">
        <v>46</v>
      </c>
      <c r="G44" s="186">
        <v>47</v>
      </c>
      <c r="H44" s="186">
        <v>44</v>
      </c>
      <c r="I44" s="186">
        <v>39</v>
      </c>
      <c r="J44" s="186">
        <v>33</v>
      </c>
      <c r="K44" s="186">
        <v>26</v>
      </c>
      <c r="L44" s="186">
        <v>19</v>
      </c>
      <c r="M44" s="186">
        <v>21</v>
      </c>
      <c r="N44" s="186">
        <v>19</v>
      </c>
      <c r="O44" s="186">
        <v>13</v>
      </c>
      <c r="P44" s="186">
        <v>11</v>
      </c>
      <c r="Q44" s="186">
        <v>3</v>
      </c>
      <c r="R44" s="186">
        <v>0</v>
      </c>
      <c r="S44" s="186">
        <v>2</v>
      </c>
      <c r="T44" s="186">
        <v>1</v>
      </c>
      <c r="U44" s="186">
        <v>0</v>
      </c>
    </row>
    <row r="45" spans="1:24" ht="12" customHeight="1">
      <c r="A45" s="817"/>
      <c r="B45" s="804" t="s">
        <v>602</v>
      </c>
      <c r="C45" s="494" t="s">
        <v>599</v>
      </c>
      <c r="D45" s="185">
        <f t="shared" si="2"/>
        <v>1626</v>
      </c>
      <c r="E45" s="186">
        <f>SUM(E46:E47)</f>
        <v>107</v>
      </c>
      <c r="F45" s="186">
        <f aca="true" t="shared" si="13" ref="F45:X45">SUM(F46:F47)</f>
        <v>137</v>
      </c>
      <c r="G45" s="186">
        <f t="shared" si="13"/>
        <v>139</v>
      </c>
      <c r="H45" s="186">
        <f t="shared" si="13"/>
        <v>173</v>
      </c>
      <c r="I45" s="186">
        <f t="shared" si="13"/>
        <v>156</v>
      </c>
      <c r="J45" s="186">
        <f t="shared" si="13"/>
        <v>145</v>
      </c>
      <c r="K45" s="186">
        <f t="shared" si="13"/>
        <v>142</v>
      </c>
      <c r="L45" s="186">
        <f t="shared" si="13"/>
        <v>149</v>
      </c>
      <c r="M45" s="186">
        <f t="shared" si="13"/>
        <v>106</v>
      </c>
      <c r="N45" s="186">
        <f t="shared" si="13"/>
        <v>127</v>
      </c>
      <c r="O45" s="186">
        <f t="shared" si="13"/>
        <v>108</v>
      </c>
      <c r="P45" s="186">
        <f t="shared" si="13"/>
        <v>64</v>
      </c>
      <c r="Q45" s="186">
        <f t="shared" si="13"/>
        <v>40</v>
      </c>
      <c r="R45" s="186">
        <f t="shared" si="13"/>
        <v>18</v>
      </c>
      <c r="S45" s="186">
        <f t="shared" si="13"/>
        <v>7</v>
      </c>
      <c r="T45" s="186">
        <f t="shared" si="13"/>
        <v>3</v>
      </c>
      <c r="U45" s="186">
        <f t="shared" si="13"/>
        <v>5</v>
      </c>
      <c r="V45" s="167">
        <f t="shared" si="13"/>
        <v>0</v>
      </c>
      <c r="W45" s="167">
        <f t="shared" si="13"/>
        <v>0</v>
      </c>
      <c r="X45" s="167">
        <f t="shared" si="13"/>
        <v>0</v>
      </c>
    </row>
    <row r="46" spans="1:21" ht="12" customHeight="1">
      <c r="A46" s="817"/>
      <c r="B46" s="804"/>
      <c r="C46" s="494" t="s">
        <v>600</v>
      </c>
      <c r="D46" s="185">
        <f t="shared" si="2"/>
        <v>1209</v>
      </c>
      <c r="E46" s="186">
        <v>82</v>
      </c>
      <c r="F46" s="186">
        <v>99</v>
      </c>
      <c r="G46" s="186">
        <v>93</v>
      </c>
      <c r="H46" s="186">
        <v>122</v>
      </c>
      <c r="I46" s="186">
        <v>123</v>
      </c>
      <c r="J46" s="186">
        <v>111</v>
      </c>
      <c r="K46" s="186">
        <v>108</v>
      </c>
      <c r="L46" s="186">
        <v>104</v>
      </c>
      <c r="M46" s="186">
        <v>86</v>
      </c>
      <c r="N46" s="186">
        <v>88</v>
      </c>
      <c r="O46" s="186">
        <v>80</v>
      </c>
      <c r="P46" s="186">
        <v>51</v>
      </c>
      <c r="Q46" s="186">
        <v>32</v>
      </c>
      <c r="R46" s="186">
        <v>16</v>
      </c>
      <c r="S46" s="186">
        <v>6</v>
      </c>
      <c r="T46" s="186">
        <v>3</v>
      </c>
      <c r="U46" s="186">
        <v>5</v>
      </c>
    </row>
    <row r="47" spans="1:21" ht="12" customHeight="1">
      <c r="A47" s="817"/>
      <c r="B47" s="804"/>
      <c r="C47" s="494" t="s">
        <v>601</v>
      </c>
      <c r="D47" s="185">
        <f>SUM(E47:U47)</f>
        <v>417</v>
      </c>
      <c r="E47" s="186">
        <v>25</v>
      </c>
      <c r="F47" s="186">
        <v>38</v>
      </c>
      <c r="G47" s="186">
        <v>46</v>
      </c>
      <c r="H47" s="186">
        <v>51</v>
      </c>
      <c r="I47" s="186">
        <v>33</v>
      </c>
      <c r="J47" s="186">
        <v>34</v>
      </c>
      <c r="K47" s="186">
        <v>34</v>
      </c>
      <c r="L47" s="186">
        <v>45</v>
      </c>
      <c r="M47" s="186">
        <v>20</v>
      </c>
      <c r="N47" s="186">
        <v>39</v>
      </c>
      <c r="O47" s="186">
        <v>28</v>
      </c>
      <c r="P47" s="186">
        <v>13</v>
      </c>
      <c r="Q47" s="186">
        <v>8</v>
      </c>
      <c r="R47" s="186">
        <v>2</v>
      </c>
      <c r="S47" s="186">
        <v>1</v>
      </c>
      <c r="T47" s="186">
        <v>0</v>
      </c>
      <c r="U47" s="186">
        <v>0</v>
      </c>
    </row>
    <row r="48" spans="1:21" ht="1.5" customHeight="1">
      <c r="A48" s="17"/>
      <c r="B48" s="499"/>
      <c r="C48" s="500"/>
      <c r="D48" s="501"/>
      <c r="E48" s="334"/>
      <c r="F48" s="334"/>
      <c r="G48" s="334"/>
      <c r="H48" s="334"/>
      <c r="I48" s="334"/>
      <c r="J48" s="334"/>
      <c r="K48" s="334"/>
      <c r="L48" s="334"/>
      <c r="M48" s="334"/>
      <c r="N48" s="334"/>
      <c r="O48" s="334"/>
      <c r="P48" s="334"/>
      <c r="Q48" s="334"/>
      <c r="R48" s="334"/>
      <c r="S48" s="334"/>
      <c r="T48" s="334"/>
      <c r="U48" s="334"/>
    </row>
    <row r="50" spans="3:21" ht="21.75" customHeight="1">
      <c r="C50" s="57"/>
      <c r="J50" s="489"/>
      <c r="U50" s="259"/>
    </row>
    <row r="51" spans="3:21" ht="21.75" customHeight="1">
      <c r="C51" s="57"/>
      <c r="J51" s="489"/>
      <c r="U51" s="259"/>
    </row>
    <row r="52" spans="3:21" ht="21.75" customHeight="1">
      <c r="C52" s="57"/>
      <c r="J52" s="489"/>
      <c r="U52" s="259"/>
    </row>
    <row r="53" spans="3:21" ht="21.75" customHeight="1">
      <c r="C53" s="57"/>
      <c r="J53" s="489"/>
      <c r="U53" s="259"/>
    </row>
    <row r="54" spans="3:21" ht="21.75" customHeight="1">
      <c r="C54" s="57"/>
      <c r="J54" s="489"/>
      <c r="U54" s="259"/>
    </row>
    <row r="55" spans="3:21" ht="21.75" customHeight="1">
      <c r="C55" s="57"/>
      <c r="J55" s="489"/>
      <c r="U55" s="259"/>
    </row>
    <row r="56" spans="3:21" ht="21.75" customHeight="1">
      <c r="C56" s="57"/>
      <c r="J56" s="489"/>
      <c r="U56" s="259"/>
    </row>
    <row r="57" spans="3:21" ht="21.75" customHeight="1">
      <c r="C57" s="57"/>
      <c r="J57" s="489"/>
      <c r="U57" s="259"/>
    </row>
    <row r="58" spans="3:21" ht="21.75" customHeight="1">
      <c r="C58" s="57"/>
      <c r="J58" s="489"/>
      <c r="U58" s="259"/>
    </row>
    <row r="59" spans="3:21" ht="21.75" customHeight="1">
      <c r="C59" s="57"/>
      <c r="J59" s="489"/>
      <c r="U59" s="259"/>
    </row>
    <row r="60" spans="3:21" ht="21.75" customHeight="1">
      <c r="C60" s="57"/>
      <c r="J60" s="489"/>
      <c r="U60" s="259"/>
    </row>
    <row r="61" spans="3:21" ht="21.75" customHeight="1">
      <c r="C61" s="57"/>
      <c r="J61" s="489"/>
      <c r="U61" s="259"/>
    </row>
    <row r="62" spans="3:21" ht="21.75" customHeight="1">
      <c r="C62" s="57"/>
      <c r="J62" s="489"/>
      <c r="U62" s="259"/>
    </row>
    <row r="63" spans="3:21" ht="21.75" customHeight="1">
      <c r="C63" s="57"/>
      <c r="J63" s="489"/>
      <c r="U63" s="259"/>
    </row>
    <row r="64" spans="3:21" ht="21.75" customHeight="1">
      <c r="C64" s="57"/>
      <c r="J64" s="489"/>
      <c r="U64" s="259"/>
    </row>
    <row r="65" spans="3:21" ht="21.75" customHeight="1">
      <c r="C65" s="57"/>
      <c r="J65" s="489"/>
      <c r="U65" s="259"/>
    </row>
    <row r="66" spans="3:21" ht="21.75" customHeight="1">
      <c r="C66" s="57"/>
      <c r="J66" s="489"/>
      <c r="U66" s="259"/>
    </row>
    <row r="67" spans="3:21" ht="21.75" customHeight="1">
      <c r="C67" s="57"/>
      <c r="J67" s="489"/>
      <c r="U67" s="259"/>
    </row>
    <row r="68" spans="3:21" ht="21.75" customHeight="1">
      <c r="C68" s="57"/>
      <c r="J68" s="489"/>
      <c r="U68" s="259"/>
    </row>
    <row r="69" spans="3:21" ht="21.75" customHeight="1">
      <c r="C69" s="57"/>
      <c r="J69" s="489"/>
      <c r="U69" s="259"/>
    </row>
    <row r="70" spans="3:21" ht="21.75" customHeight="1">
      <c r="C70" s="57"/>
      <c r="J70" s="489"/>
      <c r="U70" s="259"/>
    </row>
    <row r="71" spans="3:21" ht="21.75" customHeight="1">
      <c r="C71" s="57"/>
      <c r="J71" s="489"/>
      <c r="U71" s="259"/>
    </row>
    <row r="72" spans="3:21" ht="21.75" customHeight="1">
      <c r="C72" s="57"/>
      <c r="J72" s="489"/>
      <c r="U72" s="259"/>
    </row>
    <row r="73" spans="3:21" ht="21.75" customHeight="1">
      <c r="C73" s="57"/>
      <c r="J73" s="489"/>
      <c r="U73" s="259"/>
    </row>
    <row r="74" spans="3:21" ht="21.75" customHeight="1">
      <c r="C74" s="57"/>
      <c r="J74" s="489"/>
      <c r="U74" s="259"/>
    </row>
    <row r="75" spans="3:21" ht="21.75" customHeight="1">
      <c r="C75" s="57"/>
      <c r="J75" s="489"/>
      <c r="U75" s="259"/>
    </row>
    <row r="76" spans="3:21" ht="21.75" customHeight="1">
      <c r="C76" s="57"/>
      <c r="J76" s="489"/>
      <c r="U76" s="259"/>
    </row>
    <row r="77" spans="3:21" ht="21.75" customHeight="1">
      <c r="C77" s="57"/>
      <c r="J77" s="489"/>
      <c r="U77" s="259"/>
    </row>
    <row r="78" spans="3:21" ht="21.75" customHeight="1">
      <c r="C78" s="57"/>
      <c r="J78" s="489"/>
      <c r="U78" s="259"/>
    </row>
    <row r="79" spans="3:21" ht="21.75" customHeight="1">
      <c r="C79" s="57"/>
      <c r="J79" s="489"/>
      <c r="U79" s="259"/>
    </row>
    <row r="80" spans="3:21" ht="21.75" customHeight="1">
      <c r="C80" s="57"/>
      <c r="J80" s="489"/>
      <c r="U80" s="259"/>
    </row>
    <row r="81" spans="3:21" ht="21.75" customHeight="1">
      <c r="C81" s="57"/>
      <c r="J81" s="489"/>
      <c r="U81" s="259"/>
    </row>
    <row r="82" spans="3:21" ht="21.75" customHeight="1">
      <c r="C82" s="57"/>
      <c r="J82" s="489"/>
      <c r="U82" s="259"/>
    </row>
    <row r="83" spans="3:21" ht="21.75" customHeight="1">
      <c r="C83" s="57"/>
      <c r="J83" s="489"/>
      <c r="U83" s="259"/>
    </row>
    <row r="84" spans="3:21" ht="21.75" customHeight="1">
      <c r="C84" s="57"/>
      <c r="J84" s="489"/>
      <c r="U84" s="259"/>
    </row>
    <row r="85" spans="3:21" ht="21.75" customHeight="1">
      <c r="C85" s="57"/>
      <c r="J85" s="489"/>
      <c r="U85" s="259"/>
    </row>
    <row r="86" spans="3:21" ht="21.75" customHeight="1">
      <c r="C86" s="57"/>
      <c r="J86" s="489"/>
      <c r="U86" s="259"/>
    </row>
    <row r="87" spans="3:21" ht="21.75" customHeight="1">
      <c r="C87" s="57"/>
      <c r="J87" s="489"/>
      <c r="U87" s="259"/>
    </row>
    <row r="88" spans="3:21" ht="21.75" customHeight="1">
      <c r="C88" s="57"/>
      <c r="J88" s="489"/>
      <c r="U88" s="259"/>
    </row>
  </sheetData>
  <sheetProtection selectLockedCells="1" selectUnlockedCells="1"/>
  <mergeCells count="23">
    <mergeCell ref="A2:I2"/>
    <mergeCell ref="J2:U2"/>
    <mergeCell ref="A6:A11"/>
    <mergeCell ref="B6:B8"/>
    <mergeCell ref="B9:B11"/>
    <mergeCell ref="A12:A17"/>
    <mergeCell ref="B12:B14"/>
    <mergeCell ref="B15:B17"/>
    <mergeCell ref="A18:A23"/>
    <mergeCell ref="B18:B20"/>
    <mergeCell ref="B21:B23"/>
    <mergeCell ref="A24:A29"/>
    <mergeCell ref="B24:B26"/>
    <mergeCell ref="B27:B29"/>
    <mergeCell ref="A42:A47"/>
    <mergeCell ref="B42:B44"/>
    <mergeCell ref="B45:B47"/>
    <mergeCell ref="A30:A35"/>
    <mergeCell ref="B30:B32"/>
    <mergeCell ref="B33:B35"/>
    <mergeCell ref="A36:A41"/>
    <mergeCell ref="B36:B38"/>
    <mergeCell ref="B39:B41"/>
  </mergeCells>
  <printOptions horizontalCentered="1"/>
  <pageMargins left="1.1811023622047245" right="1.1811023622047245" top="1.5748031496062993" bottom="1.5748031496062993" header="0.5118110236220472" footer="0.9055118110236221"/>
  <pageSetup firstPageNumber="54" useFirstPageNumber="1" horizontalDpi="300" verticalDpi="300" orientation="portrait" paperSize="9" r:id="rId1"/>
  <headerFooter alignWithMargins="0">
    <oddFooter>&amp;C&amp;"華康中圓體,標準"&amp;11‧&amp;"Times New Roman,標準"&amp;P&amp;"華康中圓體,標準"‧</oddFooter>
  </headerFooter>
  <ignoredErrors>
    <ignoredError sqref="D13:D14" formulaRange="1"/>
  </ignoredErrors>
</worksheet>
</file>

<file path=xl/worksheets/sheet17.xml><?xml version="1.0" encoding="utf-8"?>
<worksheet xmlns="http://schemas.openxmlformats.org/spreadsheetml/2006/main" xmlns:r="http://schemas.openxmlformats.org/officeDocument/2006/relationships">
  <dimension ref="A1:X88"/>
  <sheetViews>
    <sheetView showGridLines="0" zoomScale="120" zoomScaleNormal="120" zoomScaleSheetLayoutView="100" zoomScalePageLayoutView="0" workbookViewId="0" topLeftCell="A1">
      <selection activeCell="A1" sqref="A1"/>
    </sheetView>
  </sheetViews>
  <sheetFormatPr defaultColWidth="10.625" defaultRowHeight="21.75" customHeight="1"/>
  <cols>
    <col min="1" max="1" width="13.625" style="251" customWidth="1"/>
    <col min="2" max="2" width="5.625" style="251" customWidth="1"/>
    <col min="3" max="3" width="15.625" style="251" customWidth="1"/>
    <col min="4" max="4" width="7.625" style="57" customWidth="1"/>
    <col min="5" max="9" width="6.875" style="57" customWidth="1"/>
    <col min="10" max="10" width="6.25390625" style="57" customWidth="1"/>
    <col min="11" max="20" width="6.25390625" style="489" customWidth="1"/>
    <col min="21" max="21" width="7.875" style="489" customWidth="1"/>
    <col min="22" max="24" width="10.625" style="259" customWidth="1"/>
    <col min="25" max="16384" width="10.625" style="259" customWidth="1"/>
  </cols>
  <sheetData>
    <row r="1" spans="1:21" s="251" customFormat="1" ht="18" customHeight="1">
      <c r="A1" s="281" t="s">
        <v>261</v>
      </c>
      <c r="B1" s="281"/>
      <c r="C1" s="281"/>
      <c r="D1" s="252"/>
      <c r="E1" s="252"/>
      <c r="F1" s="252"/>
      <c r="G1" s="252"/>
      <c r="H1" s="252"/>
      <c r="I1" s="252"/>
      <c r="J1" s="252"/>
      <c r="K1" s="252"/>
      <c r="L1" s="252"/>
      <c r="M1" s="252"/>
      <c r="N1" s="252"/>
      <c r="O1" s="252"/>
      <c r="P1" s="252"/>
      <c r="Q1" s="252"/>
      <c r="R1" s="252"/>
      <c r="S1" s="252"/>
      <c r="T1" s="252"/>
      <c r="U1" s="1" t="s">
        <v>0</v>
      </c>
    </row>
    <row r="2" spans="1:21" s="280" customFormat="1" ht="24.75" customHeight="1">
      <c r="A2" s="729" t="s">
        <v>620</v>
      </c>
      <c r="B2" s="729"/>
      <c r="C2" s="729"/>
      <c r="D2" s="729"/>
      <c r="E2" s="729"/>
      <c r="F2" s="729"/>
      <c r="G2" s="729"/>
      <c r="H2" s="729"/>
      <c r="I2" s="729"/>
      <c r="J2" s="729" t="s">
        <v>257</v>
      </c>
      <c r="K2" s="729"/>
      <c r="L2" s="729"/>
      <c r="M2" s="729"/>
      <c r="N2" s="729"/>
      <c r="O2" s="729"/>
      <c r="P2" s="729"/>
      <c r="Q2" s="729"/>
      <c r="R2" s="729"/>
      <c r="S2" s="729"/>
      <c r="T2" s="729"/>
      <c r="U2" s="729"/>
    </row>
    <row r="3" spans="1:21" ht="15.75" customHeight="1">
      <c r="A3" s="254"/>
      <c r="B3" s="254"/>
      <c r="C3" s="254"/>
      <c r="D3" s="257"/>
      <c r="E3" s="257"/>
      <c r="F3" s="257"/>
      <c r="G3" s="257"/>
      <c r="H3" s="257"/>
      <c r="I3" s="15" t="s">
        <v>283</v>
      </c>
      <c r="J3" s="257"/>
      <c r="K3" s="57"/>
      <c r="L3" s="57"/>
      <c r="M3" s="257"/>
      <c r="N3" s="257"/>
      <c r="O3" s="257"/>
      <c r="P3" s="257"/>
      <c r="Q3" s="257"/>
      <c r="R3" s="257"/>
      <c r="S3" s="257"/>
      <c r="T3" s="257"/>
      <c r="U3" s="15" t="s">
        <v>12</v>
      </c>
    </row>
    <row r="4" spans="1:21" ht="27.75" customHeight="1">
      <c r="A4" s="496" t="s">
        <v>619</v>
      </c>
      <c r="B4" s="262" t="s">
        <v>369</v>
      </c>
      <c r="C4" s="492" t="s">
        <v>613</v>
      </c>
      <c r="D4" s="47" t="s">
        <v>370</v>
      </c>
      <c r="E4" s="47" t="s">
        <v>44</v>
      </c>
      <c r="F4" s="47" t="s">
        <v>45</v>
      </c>
      <c r="G4" s="47" t="s">
        <v>46</v>
      </c>
      <c r="H4" s="47" t="s">
        <v>47</v>
      </c>
      <c r="I4" s="47" t="s">
        <v>48</v>
      </c>
      <c r="J4" s="47" t="s">
        <v>49</v>
      </c>
      <c r="K4" s="46" t="s">
        <v>50</v>
      </c>
      <c r="L4" s="47" t="s">
        <v>51</v>
      </c>
      <c r="M4" s="47" t="s">
        <v>52</v>
      </c>
      <c r="N4" s="47" t="s">
        <v>53</v>
      </c>
      <c r="O4" s="47" t="s">
        <v>54</v>
      </c>
      <c r="P4" s="47" t="s">
        <v>55</v>
      </c>
      <c r="Q4" s="47" t="s">
        <v>56</v>
      </c>
      <c r="R4" s="47" t="s">
        <v>57</v>
      </c>
      <c r="S4" s="47" t="s">
        <v>58</v>
      </c>
      <c r="T4" s="47" t="s">
        <v>59</v>
      </c>
      <c r="U4" s="112" t="s">
        <v>129</v>
      </c>
    </row>
    <row r="5" spans="1:21" ht="31.5" customHeight="1">
      <c r="A5" s="17" t="s">
        <v>90</v>
      </c>
      <c r="B5" s="117" t="s">
        <v>66</v>
      </c>
      <c r="C5" s="58" t="s">
        <v>130</v>
      </c>
      <c r="D5" s="118" t="s">
        <v>67</v>
      </c>
      <c r="E5" s="50" t="s">
        <v>132</v>
      </c>
      <c r="F5" s="119" t="s">
        <v>69</v>
      </c>
      <c r="G5" s="119" t="s">
        <v>133</v>
      </c>
      <c r="H5" s="119" t="s">
        <v>71</v>
      </c>
      <c r="I5" s="119" t="s">
        <v>72</v>
      </c>
      <c r="J5" s="119" t="s">
        <v>73</v>
      </c>
      <c r="K5" s="120" t="s">
        <v>74</v>
      </c>
      <c r="L5" s="119" t="s">
        <v>136</v>
      </c>
      <c r="M5" s="119" t="s">
        <v>76</v>
      </c>
      <c r="N5" s="119" t="s">
        <v>77</v>
      </c>
      <c r="O5" s="119" t="s">
        <v>134</v>
      </c>
      <c r="P5" s="119" t="s">
        <v>79</v>
      </c>
      <c r="Q5" s="119" t="s">
        <v>80</v>
      </c>
      <c r="R5" s="119" t="s">
        <v>81</v>
      </c>
      <c r="S5" s="119" t="s">
        <v>82</v>
      </c>
      <c r="T5" s="119" t="s">
        <v>83</v>
      </c>
      <c r="U5" s="121" t="s">
        <v>135</v>
      </c>
    </row>
    <row r="6" spans="1:21" ht="12" customHeight="1" thickBot="1">
      <c r="A6" s="819" t="s">
        <v>220</v>
      </c>
      <c r="B6" s="818" t="s">
        <v>598</v>
      </c>
      <c r="C6" s="493" t="s">
        <v>599</v>
      </c>
      <c r="D6" s="183">
        <f>SUM(E6:U6)</f>
        <v>3259</v>
      </c>
      <c r="E6" s="184">
        <f>SUM(E7:E8)</f>
        <v>260</v>
      </c>
      <c r="F6" s="184">
        <f aca="true" t="shared" si="0" ref="F6:U6">SUM(F7:F8)</f>
        <v>302</v>
      </c>
      <c r="G6" s="184">
        <f t="shared" si="0"/>
        <v>340</v>
      </c>
      <c r="H6" s="184">
        <f t="shared" si="0"/>
        <v>387</v>
      </c>
      <c r="I6" s="184">
        <f t="shared" si="0"/>
        <v>324</v>
      </c>
      <c r="J6" s="184">
        <f t="shared" si="0"/>
        <v>280</v>
      </c>
      <c r="K6" s="184">
        <f t="shared" si="0"/>
        <v>284</v>
      </c>
      <c r="L6" s="184">
        <f t="shared" si="0"/>
        <v>244</v>
      </c>
      <c r="M6" s="184">
        <f t="shared" si="0"/>
        <v>196</v>
      </c>
      <c r="N6" s="184">
        <f t="shared" si="0"/>
        <v>196</v>
      </c>
      <c r="O6" s="184">
        <f t="shared" si="0"/>
        <v>171</v>
      </c>
      <c r="P6" s="184">
        <f t="shared" si="0"/>
        <v>134</v>
      </c>
      <c r="Q6" s="184">
        <f t="shared" si="0"/>
        <v>78</v>
      </c>
      <c r="R6" s="184">
        <f t="shared" si="0"/>
        <v>28</v>
      </c>
      <c r="S6" s="184">
        <f t="shared" si="0"/>
        <v>17</v>
      </c>
      <c r="T6" s="184">
        <f t="shared" si="0"/>
        <v>13</v>
      </c>
      <c r="U6" s="184">
        <f t="shared" si="0"/>
        <v>5</v>
      </c>
    </row>
    <row r="7" spans="1:22" ht="12" customHeight="1" thickBot="1">
      <c r="A7" s="819"/>
      <c r="B7" s="818"/>
      <c r="C7" s="494" t="s">
        <v>600</v>
      </c>
      <c r="D7" s="185">
        <f aca="true" t="shared" si="1" ref="D7:D47">SUM(E7:U7)</f>
        <v>2513</v>
      </c>
      <c r="E7" s="186">
        <v>183</v>
      </c>
      <c r="F7" s="186">
        <v>218</v>
      </c>
      <c r="G7" s="186">
        <v>254</v>
      </c>
      <c r="H7" s="186">
        <v>275</v>
      </c>
      <c r="I7" s="186">
        <v>250</v>
      </c>
      <c r="J7" s="186">
        <v>201</v>
      </c>
      <c r="K7" s="186">
        <v>226</v>
      </c>
      <c r="L7" s="186">
        <v>197</v>
      </c>
      <c r="M7" s="186">
        <v>166</v>
      </c>
      <c r="N7" s="186">
        <v>163</v>
      </c>
      <c r="O7" s="186">
        <v>140</v>
      </c>
      <c r="P7" s="186">
        <v>111</v>
      </c>
      <c r="Q7" s="186">
        <v>67</v>
      </c>
      <c r="R7" s="186">
        <v>28</v>
      </c>
      <c r="S7" s="186">
        <v>17</v>
      </c>
      <c r="T7" s="186">
        <v>12</v>
      </c>
      <c r="U7" s="186">
        <v>5</v>
      </c>
      <c r="V7" s="311"/>
    </row>
    <row r="8" spans="1:22" ht="12" customHeight="1" thickBot="1">
      <c r="A8" s="819"/>
      <c r="B8" s="818"/>
      <c r="C8" s="494" t="s">
        <v>601</v>
      </c>
      <c r="D8" s="185">
        <f t="shared" si="1"/>
        <v>746</v>
      </c>
      <c r="E8" s="186">
        <v>77</v>
      </c>
      <c r="F8" s="186">
        <v>84</v>
      </c>
      <c r="G8" s="186">
        <v>86</v>
      </c>
      <c r="H8" s="186">
        <v>112</v>
      </c>
      <c r="I8" s="186">
        <v>74</v>
      </c>
      <c r="J8" s="186">
        <v>79</v>
      </c>
      <c r="K8" s="186">
        <v>58</v>
      </c>
      <c r="L8" s="186">
        <v>47</v>
      </c>
      <c r="M8" s="186">
        <v>30</v>
      </c>
      <c r="N8" s="186">
        <v>33</v>
      </c>
      <c r="O8" s="186">
        <v>31</v>
      </c>
      <c r="P8" s="186">
        <v>23</v>
      </c>
      <c r="Q8" s="186">
        <v>11</v>
      </c>
      <c r="R8" s="186">
        <v>0</v>
      </c>
      <c r="S8" s="186">
        <v>0</v>
      </c>
      <c r="T8" s="186">
        <v>1</v>
      </c>
      <c r="U8" s="186">
        <v>0</v>
      </c>
      <c r="V8" s="311"/>
    </row>
    <row r="9" spans="1:23" ht="12" customHeight="1" thickBot="1">
      <c r="A9" s="819"/>
      <c r="B9" s="804" t="s">
        <v>602</v>
      </c>
      <c r="C9" s="494" t="s">
        <v>599</v>
      </c>
      <c r="D9" s="185">
        <f t="shared" si="1"/>
        <v>3383</v>
      </c>
      <c r="E9" s="186">
        <f aca="true" t="shared" si="2" ref="E9:U9">SUM(E10:E11)</f>
        <v>225</v>
      </c>
      <c r="F9" s="186">
        <f t="shared" si="2"/>
        <v>261</v>
      </c>
      <c r="G9" s="186">
        <f t="shared" si="2"/>
        <v>313</v>
      </c>
      <c r="H9" s="186">
        <f t="shared" si="2"/>
        <v>336</v>
      </c>
      <c r="I9" s="186">
        <f t="shared" si="2"/>
        <v>319</v>
      </c>
      <c r="J9" s="186">
        <f t="shared" si="2"/>
        <v>246</v>
      </c>
      <c r="K9" s="186">
        <f t="shared" si="2"/>
        <v>320</v>
      </c>
      <c r="L9" s="186">
        <f t="shared" si="2"/>
        <v>298</v>
      </c>
      <c r="M9" s="186">
        <f t="shared" si="2"/>
        <v>252</v>
      </c>
      <c r="N9" s="186">
        <f t="shared" si="2"/>
        <v>235</v>
      </c>
      <c r="O9" s="186">
        <f t="shared" si="2"/>
        <v>219</v>
      </c>
      <c r="P9" s="186">
        <f t="shared" si="2"/>
        <v>159</v>
      </c>
      <c r="Q9" s="186">
        <f t="shared" si="2"/>
        <v>101</v>
      </c>
      <c r="R9" s="186">
        <f t="shared" si="2"/>
        <v>54</v>
      </c>
      <c r="S9" s="186">
        <f t="shared" si="2"/>
        <v>22</v>
      </c>
      <c r="T9" s="186">
        <f t="shared" si="2"/>
        <v>15</v>
      </c>
      <c r="U9" s="186">
        <f t="shared" si="2"/>
        <v>8</v>
      </c>
      <c r="V9" s="167"/>
      <c r="W9" s="167"/>
    </row>
    <row r="10" spans="1:21" ht="12" customHeight="1" thickBot="1">
      <c r="A10" s="819"/>
      <c r="B10" s="804"/>
      <c r="C10" s="494" t="s">
        <v>600</v>
      </c>
      <c r="D10" s="185">
        <f t="shared" si="1"/>
        <v>2438</v>
      </c>
      <c r="E10" s="186">
        <v>147</v>
      </c>
      <c r="F10" s="186">
        <v>189</v>
      </c>
      <c r="G10" s="186">
        <v>237</v>
      </c>
      <c r="H10" s="186">
        <v>249</v>
      </c>
      <c r="I10" s="186">
        <v>235</v>
      </c>
      <c r="J10" s="186">
        <v>181</v>
      </c>
      <c r="K10" s="186">
        <v>213</v>
      </c>
      <c r="L10" s="186">
        <v>207</v>
      </c>
      <c r="M10" s="186">
        <v>179</v>
      </c>
      <c r="N10" s="186">
        <v>177</v>
      </c>
      <c r="O10" s="186">
        <v>158</v>
      </c>
      <c r="P10" s="186">
        <v>116</v>
      </c>
      <c r="Q10" s="186">
        <v>79</v>
      </c>
      <c r="R10" s="186">
        <v>43</v>
      </c>
      <c r="S10" s="186">
        <v>12</v>
      </c>
      <c r="T10" s="186">
        <v>10</v>
      </c>
      <c r="U10" s="186">
        <v>6</v>
      </c>
    </row>
    <row r="11" spans="1:21" ht="12" customHeight="1">
      <c r="A11" s="819"/>
      <c r="B11" s="804"/>
      <c r="C11" s="494" t="s">
        <v>601</v>
      </c>
      <c r="D11" s="185">
        <f t="shared" si="1"/>
        <v>945</v>
      </c>
      <c r="E11" s="186">
        <v>78</v>
      </c>
      <c r="F11" s="186">
        <v>72</v>
      </c>
      <c r="G11" s="186">
        <v>76</v>
      </c>
      <c r="H11" s="186">
        <v>87</v>
      </c>
      <c r="I11" s="186">
        <v>84</v>
      </c>
      <c r="J11" s="186">
        <v>65</v>
      </c>
      <c r="K11" s="186">
        <v>107</v>
      </c>
      <c r="L11" s="186">
        <v>91</v>
      </c>
      <c r="M11" s="186">
        <v>73</v>
      </c>
      <c r="N11" s="186">
        <v>58</v>
      </c>
      <c r="O11" s="186">
        <v>61</v>
      </c>
      <c r="P11" s="186">
        <v>43</v>
      </c>
      <c r="Q11" s="186">
        <v>22</v>
      </c>
      <c r="R11" s="186">
        <v>11</v>
      </c>
      <c r="S11" s="186">
        <v>10</v>
      </c>
      <c r="T11" s="186">
        <v>5</v>
      </c>
      <c r="U11" s="186">
        <v>2</v>
      </c>
    </row>
    <row r="12" spans="1:24" ht="12" customHeight="1">
      <c r="A12" s="820" t="s">
        <v>221</v>
      </c>
      <c r="B12" s="804" t="s">
        <v>598</v>
      </c>
      <c r="C12" s="494" t="s">
        <v>599</v>
      </c>
      <c r="D12" s="185">
        <f t="shared" si="1"/>
        <v>3141</v>
      </c>
      <c r="E12" s="186">
        <f aca="true" t="shared" si="3" ref="E12:U12">SUM(E13:E14)</f>
        <v>213</v>
      </c>
      <c r="F12" s="186">
        <f t="shared" si="3"/>
        <v>251</v>
      </c>
      <c r="G12" s="186">
        <f t="shared" si="3"/>
        <v>330</v>
      </c>
      <c r="H12" s="186">
        <f t="shared" si="3"/>
        <v>362</v>
      </c>
      <c r="I12" s="186">
        <f t="shared" si="3"/>
        <v>346</v>
      </c>
      <c r="J12" s="186">
        <f t="shared" si="3"/>
        <v>268</v>
      </c>
      <c r="K12" s="186">
        <f t="shared" si="3"/>
        <v>300</v>
      </c>
      <c r="L12" s="186">
        <f t="shared" si="3"/>
        <v>217</v>
      </c>
      <c r="M12" s="186">
        <f t="shared" si="3"/>
        <v>199</v>
      </c>
      <c r="N12" s="186">
        <f t="shared" si="3"/>
        <v>186</v>
      </c>
      <c r="O12" s="186">
        <f t="shared" si="3"/>
        <v>180</v>
      </c>
      <c r="P12" s="186">
        <f t="shared" si="3"/>
        <v>131</v>
      </c>
      <c r="Q12" s="186">
        <f t="shared" si="3"/>
        <v>91</v>
      </c>
      <c r="R12" s="186">
        <f t="shared" si="3"/>
        <v>39</v>
      </c>
      <c r="S12" s="186">
        <f t="shared" si="3"/>
        <v>22</v>
      </c>
      <c r="T12" s="186">
        <f t="shared" si="3"/>
        <v>3</v>
      </c>
      <c r="U12" s="186">
        <f t="shared" si="3"/>
        <v>3</v>
      </c>
      <c r="V12" s="167"/>
      <c r="W12" s="167"/>
      <c r="X12" s="167"/>
    </row>
    <row r="13" spans="1:21" ht="12" customHeight="1">
      <c r="A13" s="820"/>
      <c r="B13" s="804"/>
      <c r="C13" s="494" t="s">
        <v>600</v>
      </c>
      <c r="D13" s="185">
        <f t="shared" si="1"/>
        <v>2170</v>
      </c>
      <c r="E13" s="186">
        <v>122</v>
      </c>
      <c r="F13" s="186">
        <v>146</v>
      </c>
      <c r="G13" s="186">
        <v>193</v>
      </c>
      <c r="H13" s="186">
        <v>240</v>
      </c>
      <c r="I13" s="186">
        <v>239</v>
      </c>
      <c r="J13" s="186">
        <v>198</v>
      </c>
      <c r="K13" s="186">
        <v>200</v>
      </c>
      <c r="L13" s="186">
        <v>151</v>
      </c>
      <c r="M13" s="186">
        <v>143</v>
      </c>
      <c r="N13" s="186">
        <v>151</v>
      </c>
      <c r="O13" s="186">
        <v>139</v>
      </c>
      <c r="P13" s="186">
        <v>110</v>
      </c>
      <c r="Q13" s="186">
        <v>79</v>
      </c>
      <c r="R13" s="186">
        <v>35</v>
      </c>
      <c r="S13" s="186">
        <v>18</v>
      </c>
      <c r="T13" s="186">
        <v>3</v>
      </c>
      <c r="U13" s="186">
        <v>3</v>
      </c>
    </row>
    <row r="14" spans="1:21" ht="12" customHeight="1">
      <c r="A14" s="820"/>
      <c r="B14" s="804"/>
      <c r="C14" s="494" t="s">
        <v>601</v>
      </c>
      <c r="D14" s="185">
        <f t="shared" si="1"/>
        <v>971</v>
      </c>
      <c r="E14" s="186">
        <v>91</v>
      </c>
      <c r="F14" s="186">
        <v>105</v>
      </c>
      <c r="G14" s="186">
        <v>137</v>
      </c>
      <c r="H14" s="186">
        <v>122</v>
      </c>
      <c r="I14" s="186">
        <v>107</v>
      </c>
      <c r="J14" s="186">
        <v>70</v>
      </c>
      <c r="K14" s="186">
        <v>100</v>
      </c>
      <c r="L14" s="186">
        <v>66</v>
      </c>
      <c r="M14" s="186">
        <v>56</v>
      </c>
      <c r="N14" s="186">
        <v>35</v>
      </c>
      <c r="O14" s="186">
        <v>41</v>
      </c>
      <c r="P14" s="186">
        <v>21</v>
      </c>
      <c r="Q14" s="186">
        <v>12</v>
      </c>
      <c r="R14" s="186">
        <v>4</v>
      </c>
      <c r="S14" s="186">
        <v>4</v>
      </c>
      <c r="T14" s="186">
        <v>0</v>
      </c>
      <c r="U14" s="186">
        <v>0</v>
      </c>
    </row>
    <row r="15" spans="1:24" ht="12" customHeight="1">
      <c r="A15" s="820"/>
      <c r="B15" s="804" t="s">
        <v>602</v>
      </c>
      <c r="C15" s="494" t="s">
        <v>599</v>
      </c>
      <c r="D15" s="185">
        <f t="shared" si="1"/>
        <v>3448</v>
      </c>
      <c r="E15" s="186">
        <f aca="true" t="shared" si="4" ref="E15:U15">SUM(E16:E17)</f>
        <v>202</v>
      </c>
      <c r="F15" s="186">
        <f t="shared" si="4"/>
        <v>267</v>
      </c>
      <c r="G15" s="186">
        <f t="shared" si="4"/>
        <v>281</v>
      </c>
      <c r="H15" s="186">
        <f t="shared" si="4"/>
        <v>334</v>
      </c>
      <c r="I15" s="186">
        <f t="shared" si="4"/>
        <v>353</v>
      </c>
      <c r="J15" s="186">
        <f t="shared" si="4"/>
        <v>269</v>
      </c>
      <c r="K15" s="186">
        <f t="shared" si="4"/>
        <v>299</v>
      </c>
      <c r="L15" s="186">
        <f t="shared" si="4"/>
        <v>281</v>
      </c>
      <c r="M15" s="186">
        <f t="shared" si="4"/>
        <v>253</v>
      </c>
      <c r="N15" s="186">
        <f t="shared" si="4"/>
        <v>270</v>
      </c>
      <c r="O15" s="186">
        <f t="shared" si="4"/>
        <v>203</v>
      </c>
      <c r="P15" s="186">
        <f t="shared" si="4"/>
        <v>192</v>
      </c>
      <c r="Q15" s="186">
        <f t="shared" si="4"/>
        <v>129</v>
      </c>
      <c r="R15" s="186">
        <f t="shared" si="4"/>
        <v>57</v>
      </c>
      <c r="S15" s="186">
        <f t="shared" si="4"/>
        <v>30</v>
      </c>
      <c r="T15" s="186">
        <f t="shared" si="4"/>
        <v>17</v>
      </c>
      <c r="U15" s="186">
        <f t="shared" si="4"/>
        <v>11</v>
      </c>
      <c r="V15" s="167"/>
      <c r="W15" s="167"/>
      <c r="X15" s="167"/>
    </row>
    <row r="16" spans="1:21" ht="12" customHeight="1">
      <c r="A16" s="820"/>
      <c r="B16" s="804"/>
      <c r="C16" s="494" t="s">
        <v>600</v>
      </c>
      <c r="D16" s="185">
        <f t="shared" si="1"/>
        <v>2183</v>
      </c>
      <c r="E16" s="186">
        <v>118</v>
      </c>
      <c r="F16" s="186">
        <v>170</v>
      </c>
      <c r="G16" s="186">
        <v>147</v>
      </c>
      <c r="H16" s="186">
        <v>205</v>
      </c>
      <c r="I16" s="186">
        <v>226</v>
      </c>
      <c r="J16" s="186">
        <v>183</v>
      </c>
      <c r="K16" s="186">
        <v>208</v>
      </c>
      <c r="L16" s="186">
        <v>183</v>
      </c>
      <c r="M16" s="186">
        <v>154</v>
      </c>
      <c r="N16" s="186">
        <v>169</v>
      </c>
      <c r="O16" s="186">
        <v>138</v>
      </c>
      <c r="P16" s="186">
        <v>127</v>
      </c>
      <c r="Q16" s="186">
        <v>80</v>
      </c>
      <c r="R16" s="186">
        <v>35</v>
      </c>
      <c r="S16" s="186">
        <v>21</v>
      </c>
      <c r="T16" s="186">
        <v>12</v>
      </c>
      <c r="U16" s="186">
        <v>7</v>
      </c>
    </row>
    <row r="17" spans="1:22" ht="12" customHeight="1">
      <c r="A17" s="820"/>
      <c r="B17" s="804"/>
      <c r="C17" s="494" t="s">
        <v>601</v>
      </c>
      <c r="D17" s="185">
        <f t="shared" si="1"/>
        <v>1265</v>
      </c>
      <c r="E17" s="186">
        <v>84</v>
      </c>
      <c r="F17" s="186">
        <v>97</v>
      </c>
      <c r="G17" s="186">
        <v>134</v>
      </c>
      <c r="H17" s="186">
        <v>129</v>
      </c>
      <c r="I17" s="186">
        <v>127</v>
      </c>
      <c r="J17" s="186">
        <v>86</v>
      </c>
      <c r="K17" s="186">
        <v>91</v>
      </c>
      <c r="L17" s="186">
        <v>98</v>
      </c>
      <c r="M17" s="186">
        <v>99</v>
      </c>
      <c r="N17" s="186">
        <v>101</v>
      </c>
      <c r="O17" s="186">
        <v>65</v>
      </c>
      <c r="P17" s="186">
        <v>65</v>
      </c>
      <c r="Q17" s="186">
        <v>49</v>
      </c>
      <c r="R17" s="186">
        <v>22</v>
      </c>
      <c r="S17" s="186">
        <v>9</v>
      </c>
      <c r="T17" s="186">
        <v>5</v>
      </c>
      <c r="U17" s="186">
        <v>4</v>
      </c>
      <c r="V17" s="311"/>
    </row>
    <row r="18" spans="1:24" ht="12" customHeight="1">
      <c r="A18" s="820" t="s">
        <v>215</v>
      </c>
      <c r="B18" s="804" t="s">
        <v>598</v>
      </c>
      <c r="C18" s="494" t="s">
        <v>599</v>
      </c>
      <c r="D18" s="185">
        <f t="shared" si="1"/>
        <v>1675</v>
      </c>
      <c r="E18" s="186">
        <f aca="true" t="shared" si="5" ref="E18:U18">SUM(E19:E20)</f>
        <v>113</v>
      </c>
      <c r="F18" s="186">
        <f t="shared" si="5"/>
        <v>167</v>
      </c>
      <c r="G18" s="186">
        <f t="shared" si="5"/>
        <v>200</v>
      </c>
      <c r="H18" s="186">
        <f t="shared" si="5"/>
        <v>172</v>
      </c>
      <c r="I18" s="186">
        <f t="shared" si="5"/>
        <v>204</v>
      </c>
      <c r="J18" s="186">
        <f t="shared" si="5"/>
        <v>152</v>
      </c>
      <c r="K18" s="186">
        <f t="shared" si="5"/>
        <v>139</v>
      </c>
      <c r="L18" s="186">
        <f t="shared" si="5"/>
        <v>112</v>
      </c>
      <c r="M18" s="186">
        <f t="shared" si="5"/>
        <v>101</v>
      </c>
      <c r="N18" s="186">
        <f t="shared" si="5"/>
        <v>91</v>
      </c>
      <c r="O18" s="186">
        <f t="shared" si="5"/>
        <v>83</v>
      </c>
      <c r="P18" s="186">
        <f t="shared" si="5"/>
        <v>84</v>
      </c>
      <c r="Q18" s="186">
        <f t="shared" si="5"/>
        <v>34</v>
      </c>
      <c r="R18" s="186">
        <f t="shared" si="5"/>
        <v>10</v>
      </c>
      <c r="S18" s="186">
        <f t="shared" si="5"/>
        <v>5</v>
      </c>
      <c r="T18" s="186">
        <f t="shared" si="5"/>
        <v>5</v>
      </c>
      <c r="U18" s="186">
        <f t="shared" si="5"/>
        <v>3</v>
      </c>
      <c r="V18" s="167"/>
      <c r="W18" s="167"/>
      <c r="X18" s="167"/>
    </row>
    <row r="19" spans="1:22" ht="12" customHeight="1">
      <c r="A19" s="820"/>
      <c r="B19" s="804"/>
      <c r="C19" s="494" t="s">
        <v>600</v>
      </c>
      <c r="D19" s="185">
        <f t="shared" si="1"/>
        <v>871</v>
      </c>
      <c r="E19" s="186">
        <v>51</v>
      </c>
      <c r="F19" s="186">
        <v>69</v>
      </c>
      <c r="G19" s="186">
        <v>88</v>
      </c>
      <c r="H19" s="186">
        <v>75</v>
      </c>
      <c r="I19" s="186">
        <v>103</v>
      </c>
      <c r="J19" s="186">
        <v>80</v>
      </c>
      <c r="K19" s="186">
        <v>78</v>
      </c>
      <c r="L19" s="186">
        <v>65</v>
      </c>
      <c r="M19" s="186">
        <v>41</v>
      </c>
      <c r="N19" s="186">
        <v>54</v>
      </c>
      <c r="O19" s="186">
        <v>57</v>
      </c>
      <c r="P19" s="186">
        <v>62</v>
      </c>
      <c r="Q19" s="186">
        <v>31</v>
      </c>
      <c r="R19" s="186">
        <v>7</v>
      </c>
      <c r="S19" s="186">
        <v>2</v>
      </c>
      <c r="T19" s="186">
        <v>5</v>
      </c>
      <c r="U19" s="186">
        <v>3</v>
      </c>
      <c r="V19" s="52"/>
    </row>
    <row r="20" spans="1:21" ht="12" customHeight="1">
      <c r="A20" s="820"/>
      <c r="B20" s="804"/>
      <c r="C20" s="494" t="s">
        <v>601</v>
      </c>
      <c r="D20" s="185">
        <f t="shared" si="1"/>
        <v>804</v>
      </c>
      <c r="E20" s="186">
        <v>62</v>
      </c>
      <c r="F20" s="186">
        <v>98</v>
      </c>
      <c r="G20" s="186">
        <v>112</v>
      </c>
      <c r="H20" s="186">
        <v>97</v>
      </c>
      <c r="I20" s="186">
        <v>101</v>
      </c>
      <c r="J20" s="186">
        <v>72</v>
      </c>
      <c r="K20" s="186">
        <v>61</v>
      </c>
      <c r="L20" s="186">
        <v>47</v>
      </c>
      <c r="M20" s="186">
        <v>60</v>
      </c>
      <c r="N20" s="186">
        <v>37</v>
      </c>
      <c r="O20" s="186">
        <v>26</v>
      </c>
      <c r="P20" s="186">
        <v>22</v>
      </c>
      <c r="Q20" s="186">
        <v>3</v>
      </c>
      <c r="R20" s="186">
        <v>3</v>
      </c>
      <c r="S20" s="186">
        <v>3</v>
      </c>
      <c r="T20" s="186">
        <v>0</v>
      </c>
      <c r="U20" s="186">
        <v>0</v>
      </c>
    </row>
    <row r="21" spans="1:21" ht="12" customHeight="1">
      <c r="A21" s="820"/>
      <c r="B21" s="804" t="s">
        <v>602</v>
      </c>
      <c r="C21" s="494" t="s">
        <v>599</v>
      </c>
      <c r="D21" s="185">
        <f t="shared" si="1"/>
        <v>1874</v>
      </c>
      <c r="E21" s="186">
        <f aca="true" t="shared" si="6" ref="E21:U21">SUM(E22:E23)</f>
        <v>105</v>
      </c>
      <c r="F21" s="186">
        <f t="shared" si="6"/>
        <v>138</v>
      </c>
      <c r="G21" s="186">
        <f t="shared" si="6"/>
        <v>142</v>
      </c>
      <c r="H21" s="186">
        <f t="shared" si="6"/>
        <v>186</v>
      </c>
      <c r="I21" s="186">
        <f t="shared" si="6"/>
        <v>198</v>
      </c>
      <c r="J21" s="186">
        <f t="shared" si="6"/>
        <v>147</v>
      </c>
      <c r="K21" s="186">
        <f t="shared" si="6"/>
        <v>150</v>
      </c>
      <c r="L21" s="186">
        <f t="shared" si="6"/>
        <v>124</v>
      </c>
      <c r="M21" s="186">
        <f t="shared" si="6"/>
        <v>139</v>
      </c>
      <c r="N21" s="186">
        <f t="shared" si="6"/>
        <v>134</v>
      </c>
      <c r="O21" s="186">
        <f t="shared" si="6"/>
        <v>137</v>
      </c>
      <c r="P21" s="186">
        <f t="shared" si="6"/>
        <v>116</v>
      </c>
      <c r="Q21" s="186">
        <f t="shared" si="6"/>
        <v>80</v>
      </c>
      <c r="R21" s="186">
        <f t="shared" si="6"/>
        <v>36</v>
      </c>
      <c r="S21" s="186">
        <f t="shared" si="6"/>
        <v>21</v>
      </c>
      <c r="T21" s="186">
        <f t="shared" si="6"/>
        <v>13</v>
      </c>
      <c r="U21" s="186">
        <f t="shared" si="6"/>
        <v>8</v>
      </c>
    </row>
    <row r="22" spans="1:21" ht="12" customHeight="1">
      <c r="A22" s="820"/>
      <c r="B22" s="804"/>
      <c r="C22" s="494" t="s">
        <v>600</v>
      </c>
      <c r="D22" s="185">
        <f t="shared" si="1"/>
        <v>839</v>
      </c>
      <c r="E22" s="186">
        <v>55</v>
      </c>
      <c r="F22" s="186">
        <v>63</v>
      </c>
      <c r="G22" s="186">
        <v>65</v>
      </c>
      <c r="H22" s="186">
        <v>69</v>
      </c>
      <c r="I22" s="186">
        <v>78</v>
      </c>
      <c r="J22" s="186">
        <v>61</v>
      </c>
      <c r="K22" s="186">
        <v>86</v>
      </c>
      <c r="L22" s="186">
        <v>56</v>
      </c>
      <c r="M22" s="186">
        <v>54</v>
      </c>
      <c r="N22" s="186">
        <v>68</v>
      </c>
      <c r="O22" s="186">
        <v>69</v>
      </c>
      <c r="P22" s="186">
        <v>40</v>
      </c>
      <c r="Q22" s="186">
        <v>40</v>
      </c>
      <c r="R22" s="186">
        <v>17</v>
      </c>
      <c r="S22" s="186">
        <v>12</v>
      </c>
      <c r="T22" s="186">
        <v>2</v>
      </c>
      <c r="U22" s="186">
        <v>4</v>
      </c>
    </row>
    <row r="23" spans="1:21" ht="12" customHeight="1">
      <c r="A23" s="820"/>
      <c r="B23" s="804"/>
      <c r="C23" s="494" t="s">
        <v>601</v>
      </c>
      <c r="D23" s="185">
        <f t="shared" si="1"/>
        <v>1035</v>
      </c>
      <c r="E23" s="186">
        <v>50</v>
      </c>
      <c r="F23" s="186">
        <v>75</v>
      </c>
      <c r="G23" s="186">
        <v>77</v>
      </c>
      <c r="H23" s="186">
        <v>117</v>
      </c>
      <c r="I23" s="186">
        <v>120</v>
      </c>
      <c r="J23" s="186">
        <v>86</v>
      </c>
      <c r="K23" s="186">
        <v>64</v>
      </c>
      <c r="L23" s="186">
        <v>68</v>
      </c>
      <c r="M23" s="186">
        <v>85</v>
      </c>
      <c r="N23" s="186">
        <v>66</v>
      </c>
      <c r="O23" s="186">
        <v>68</v>
      </c>
      <c r="P23" s="186">
        <v>76</v>
      </c>
      <c r="Q23" s="186">
        <v>40</v>
      </c>
      <c r="R23" s="186">
        <v>19</v>
      </c>
      <c r="S23" s="186">
        <v>9</v>
      </c>
      <c r="T23" s="186">
        <v>11</v>
      </c>
      <c r="U23" s="186">
        <v>4</v>
      </c>
    </row>
    <row r="24" spans="1:21" ht="12" customHeight="1">
      <c r="A24" s="820" t="s">
        <v>216</v>
      </c>
      <c r="B24" s="804" t="s">
        <v>598</v>
      </c>
      <c r="C24" s="494" t="s">
        <v>599</v>
      </c>
      <c r="D24" s="185">
        <f t="shared" si="1"/>
        <v>2838</v>
      </c>
      <c r="E24" s="186">
        <f aca="true" t="shared" si="7" ref="E24:U24">SUM(E25:E26)</f>
        <v>211</v>
      </c>
      <c r="F24" s="186">
        <f t="shared" si="7"/>
        <v>256</v>
      </c>
      <c r="G24" s="186">
        <f t="shared" si="7"/>
        <v>273</v>
      </c>
      <c r="H24" s="186">
        <f t="shared" si="7"/>
        <v>341</v>
      </c>
      <c r="I24" s="186">
        <f t="shared" si="7"/>
        <v>344</v>
      </c>
      <c r="J24" s="186">
        <f t="shared" si="7"/>
        <v>244</v>
      </c>
      <c r="K24" s="186">
        <f t="shared" si="7"/>
        <v>252</v>
      </c>
      <c r="L24" s="186">
        <f t="shared" si="7"/>
        <v>215</v>
      </c>
      <c r="M24" s="186">
        <f t="shared" si="7"/>
        <v>162</v>
      </c>
      <c r="N24" s="186">
        <f t="shared" si="7"/>
        <v>156</v>
      </c>
      <c r="O24" s="186">
        <f t="shared" si="7"/>
        <v>151</v>
      </c>
      <c r="P24" s="186">
        <f t="shared" si="7"/>
        <v>116</v>
      </c>
      <c r="Q24" s="186">
        <f t="shared" si="7"/>
        <v>63</v>
      </c>
      <c r="R24" s="186">
        <f t="shared" si="7"/>
        <v>35</v>
      </c>
      <c r="S24" s="186">
        <f t="shared" si="7"/>
        <v>11</v>
      </c>
      <c r="T24" s="186">
        <f t="shared" si="7"/>
        <v>6</v>
      </c>
      <c r="U24" s="186">
        <f t="shared" si="7"/>
        <v>2</v>
      </c>
    </row>
    <row r="25" spans="1:21" ht="12" customHeight="1">
      <c r="A25" s="820"/>
      <c r="B25" s="804"/>
      <c r="C25" s="494" t="s">
        <v>600</v>
      </c>
      <c r="D25" s="185">
        <f t="shared" si="1"/>
        <v>1663</v>
      </c>
      <c r="E25" s="186">
        <v>113</v>
      </c>
      <c r="F25" s="186">
        <v>123</v>
      </c>
      <c r="G25" s="186">
        <v>148</v>
      </c>
      <c r="H25" s="186">
        <v>170</v>
      </c>
      <c r="I25" s="186">
        <v>199</v>
      </c>
      <c r="J25" s="186">
        <v>154</v>
      </c>
      <c r="K25" s="186">
        <v>134</v>
      </c>
      <c r="L25" s="186">
        <v>129</v>
      </c>
      <c r="M25" s="186">
        <v>98</v>
      </c>
      <c r="N25" s="186">
        <v>111</v>
      </c>
      <c r="O25" s="186">
        <v>108</v>
      </c>
      <c r="P25" s="186">
        <v>77</v>
      </c>
      <c r="Q25" s="186">
        <v>51</v>
      </c>
      <c r="R25" s="186">
        <v>31</v>
      </c>
      <c r="S25" s="186">
        <v>10</v>
      </c>
      <c r="T25" s="186">
        <v>5</v>
      </c>
      <c r="U25" s="186">
        <v>2</v>
      </c>
    </row>
    <row r="26" spans="1:21" ht="12" customHeight="1">
      <c r="A26" s="820"/>
      <c r="B26" s="804"/>
      <c r="C26" s="494" t="s">
        <v>601</v>
      </c>
      <c r="D26" s="185">
        <f t="shared" si="1"/>
        <v>1175</v>
      </c>
      <c r="E26" s="186">
        <v>98</v>
      </c>
      <c r="F26" s="186">
        <v>133</v>
      </c>
      <c r="G26" s="186">
        <v>125</v>
      </c>
      <c r="H26" s="186">
        <v>171</v>
      </c>
      <c r="I26" s="186">
        <v>145</v>
      </c>
      <c r="J26" s="186">
        <v>90</v>
      </c>
      <c r="K26" s="186">
        <v>118</v>
      </c>
      <c r="L26" s="186">
        <v>86</v>
      </c>
      <c r="M26" s="186">
        <v>64</v>
      </c>
      <c r="N26" s="186">
        <v>45</v>
      </c>
      <c r="O26" s="186">
        <v>43</v>
      </c>
      <c r="P26" s="186">
        <v>39</v>
      </c>
      <c r="Q26" s="186">
        <v>12</v>
      </c>
      <c r="R26" s="186">
        <v>4</v>
      </c>
      <c r="S26" s="186">
        <v>1</v>
      </c>
      <c r="T26" s="186">
        <v>1</v>
      </c>
      <c r="U26" s="186">
        <v>0</v>
      </c>
    </row>
    <row r="27" spans="1:21" ht="12" customHeight="1">
      <c r="A27" s="820"/>
      <c r="B27" s="804" t="s">
        <v>602</v>
      </c>
      <c r="C27" s="494" t="s">
        <v>599</v>
      </c>
      <c r="D27" s="185">
        <f t="shared" si="1"/>
        <v>3317</v>
      </c>
      <c r="E27" s="186">
        <f aca="true" t="shared" si="8" ref="E27:U27">SUM(E28:E29)</f>
        <v>185</v>
      </c>
      <c r="F27" s="186">
        <f t="shared" si="8"/>
        <v>257</v>
      </c>
      <c r="G27" s="186">
        <f t="shared" si="8"/>
        <v>306</v>
      </c>
      <c r="H27" s="186">
        <f t="shared" si="8"/>
        <v>322</v>
      </c>
      <c r="I27" s="186">
        <f t="shared" si="8"/>
        <v>342</v>
      </c>
      <c r="J27" s="186">
        <f t="shared" si="8"/>
        <v>251</v>
      </c>
      <c r="K27" s="186">
        <f t="shared" si="8"/>
        <v>317</v>
      </c>
      <c r="L27" s="186">
        <f t="shared" si="8"/>
        <v>246</v>
      </c>
      <c r="M27" s="186">
        <f t="shared" si="8"/>
        <v>231</v>
      </c>
      <c r="N27" s="186">
        <f t="shared" si="8"/>
        <v>235</v>
      </c>
      <c r="O27" s="186">
        <f t="shared" si="8"/>
        <v>199</v>
      </c>
      <c r="P27" s="186">
        <f t="shared" si="8"/>
        <v>194</v>
      </c>
      <c r="Q27" s="186">
        <f t="shared" si="8"/>
        <v>130</v>
      </c>
      <c r="R27" s="186">
        <f t="shared" si="8"/>
        <v>61</v>
      </c>
      <c r="S27" s="186">
        <f t="shared" si="8"/>
        <v>16</v>
      </c>
      <c r="T27" s="186">
        <f t="shared" si="8"/>
        <v>15</v>
      </c>
      <c r="U27" s="186">
        <f t="shared" si="8"/>
        <v>10</v>
      </c>
    </row>
    <row r="28" spans="1:21" ht="12" customHeight="1">
      <c r="A28" s="820"/>
      <c r="B28" s="804"/>
      <c r="C28" s="494" t="s">
        <v>600</v>
      </c>
      <c r="D28" s="185">
        <f t="shared" si="1"/>
        <v>1780</v>
      </c>
      <c r="E28" s="186">
        <v>99</v>
      </c>
      <c r="F28" s="186">
        <v>125</v>
      </c>
      <c r="G28" s="186">
        <v>163</v>
      </c>
      <c r="H28" s="186">
        <v>164</v>
      </c>
      <c r="I28" s="186">
        <v>198</v>
      </c>
      <c r="J28" s="186">
        <v>136</v>
      </c>
      <c r="K28" s="186">
        <v>166</v>
      </c>
      <c r="L28" s="186">
        <v>130</v>
      </c>
      <c r="M28" s="186">
        <v>121</v>
      </c>
      <c r="N28" s="186">
        <v>146</v>
      </c>
      <c r="O28" s="186">
        <v>109</v>
      </c>
      <c r="P28" s="186">
        <v>103</v>
      </c>
      <c r="Q28" s="186">
        <v>65</v>
      </c>
      <c r="R28" s="186">
        <v>32</v>
      </c>
      <c r="S28" s="186">
        <v>6</v>
      </c>
      <c r="T28" s="186">
        <v>10</v>
      </c>
      <c r="U28" s="186">
        <v>7</v>
      </c>
    </row>
    <row r="29" spans="1:21" ht="12" customHeight="1">
      <c r="A29" s="820"/>
      <c r="B29" s="804"/>
      <c r="C29" s="494" t="s">
        <v>601</v>
      </c>
      <c r="D29" s="185">
        <f t="shared" si="1"/>
        <v>1537</v>
      </c>
      <c r="E29" s="186">
        <v>86</v>
      </c>
      <c r="F29" s="186">
        <v>132</v>
      </c>
      <c r="G29" s="186">
        <v>143</v>
      </c>
      <c r="H29" s="186">
        <v>158</v>
      </c>
      <c r="I29" s="186">
        <v>144</v>
      </c>
      <c r="J29" s="186">
        <v>115</v>
      </c>
      <c r="K29" s="186">
        <v>151</v>
      </c>
      <c r="L29" s="186">
        <v>116</v>
      </c>
      <c r="M29" s="186">
        <v>110</v>
      </c>
      <c r="N29" s="186">
        <v>89</v>
      </c>
      <c r="O29" s="186">
        <v>90</v>
      </c>
      <c r="P29" s="186">
        <v>91</v>
      </c>
      <c r="Q29" s="186">
        <v>65</v>
      </c>
      <c r="R29" s="186">
        <v>29</v>
      </c>
      <c r="S29" s="186">
        <v>10</v>
      </c>
      <c r="T29" s="186">
        <v>5</v>
      </c>
      <c r="U29" s="186">
        <v>3</v>
      </c>
    </row>
    <row r="30" spans="1:21" ht="12" customHeight="1">
      <c r="A30" s="820" t="s">
        <v>217</v>
      </c>
      <c r="B30" s="804" t="s">
        <v>598</v>
      </c>
      <c r="C30" s="494" t="s">
        <v>599</v>
      </c>
      <c r="D30" s="185">
        <f t="shared" si="1"/>
        <v>300</v>
      </c>
      <c r="E30" s="186">
        <f aca="true" t="shared" si="9" ref="E30:U30">SUM(E31:E32)</f>
        <v>16</v>
      </c>
      <c r="F30" s="186">
        <f t="shared" si="9"/>
        <v>34</v>
      </c>
      <c r="G30" s="186">
        <f t="shared" si="9"/>
        <v>35</v>
      </c>
      <c r="H30" s="186">
        <f t="shared" si="9"/>
        <v>52</v>
      </c>
      <c r="I30" s="186">
        <f t="shared" si="9"/>
        <v>28</v>
      </c>
      <c r="J30" s="186">
        <f t="shared" si="9"/>
        <v>26</v>
      </c>
      <c r="K30" s="186">
        <f t="shared" si="9"/>
        <v>23</v>
      </c>
      <c r="L30" s="186">
        <f t="shared" si="9"/>
        <v>24</v>
      </c>
      <c r="M30" s="186">
        <f t="shared" si="9"/>
        <v>14</v>
      </c>
      <c r="N30" s="186">
        <f t="shared" si="9"/>
        <v>18</v>
      </c>
      <c r="O30" s="186">
        <f t="shared" si="9"/>
        <v>16</v>
      </c>
      <c r="P30" s="186">
        <f t="shared" si="9"/>
        <v>7</v>
      </c>
      <c r="Q30" s="186">
        <f t="shared" si="9"/>
        <v>4</v>
      </c>
      <c r="R30" s="186">
        <f t="shared" si="9"/>
        <v>3</v>
      </c>
      <c r="S30" s="186">
        <f t="shared" si="9"/>
        <v>0</v>
      </c>
      <c r="T30" s="186">
        <f t="shared" si="9"/>
        <v>0</v>
      </c>
      <c r="U30" s="186">
        <f t="shared" si="9"/>
        <v>0</v>
      </c>
    </row>
    <row r="31" spans="1:21" ht="12" customHeight="1">
      <c r="A31" s="820"/>
      <c r="B31" s="804"/>
      <c r="C31" s="494" t="s">
        <v>600</v>
      </c>
      <c r="D31" s="185">
        <f t="shared" si="1"/>
        <v>226</v>
      </c>
      <c r="E31" s="186">
        <v>12</v>
      </c>
      <c r="F31" s="186">
        <v>22</v>
      </c>
      <c r="G31" s="186">
        <v>28</v>
      </c>
      <c r="H31" s="186">
        <v>29</v>
      </c>
      <c r="I31" s="186">
        <v>23</v>
      </c>
      <c r="J31" s="186">
        <v>22</v>
      </c>
      <c r="K31" s="186">
        <v>19</v>
      </c>
      <c r="L31" s="186">
        <v>20</v>
      </c>
      <c r="M31" s="186">
        <v>8</v>
      </c>
      <c r="N31" s="186">
        <v>15</v>
      </c>
      <c r="O31" s="186">
        <v>14</v>
      </c>
      <c r="P31" s="186">
        <v>7</v>
      </c>
      <c r="Q31" s="186">
        <v>4</v>
      </c>
      <c r="R31" s="186">
        <v>3</v>
      </c>
      <c r="S31" s="186">
        <v>0</v>
      </c>
      <c r="T31" s="186">
        <v>0</v>
      </c>
      <c r="U31" s="186">
        <v>0</v>
      </c>
    </row>
    <row r="32" spans="1:21" ht="12" customHeight="1">
      <c r="A32" s="820"/>
      <c r="B32" s="804"/>
      <c r="C32" s="494" t="s">
        <v>601</v>
      </c>
      <c r="D32" s="185">
        <f t="shared" si="1"/>
        <v>74</v>
      </c>
      <c r="E32" s="186">
        <v>4</v>
      </c>
      <c r="F32" s="186">
        <v>12</v>
      </c>
      <c r="G32" s="186">
        <v>7</v>
      </c>
      <c r="H32" s="186">
        <v>23</v>
      </c>
      <c r="I32" s="186">
        <v>5</v>
      </c>
      <c r="J32" s="186">
        <v>4</v>
      </c>
      <c r="K32" s="186">
        <v>4</v>
      </c>
      <c r="L32" s="186">
        <v>4</v>
      </c>
      <c r="M32" s="186">
        <v>6</v>
      </c>
      <c r="N32" s="186">
        <v>3</v>
      </c>
      <c r="O32" s="186">
        <v>2</v>
      </c>
      <c r="P32" s="186">
        <v>0</v>
      </c>
      <c r="Q32" s="186">
        <v>0</v>
      </c>
      <c r="R32" s="186">
        <v>0</v>
      </c>
      <c r="S32" s="186">
        <v>0</v>
      </c>
      <c r="T32" s="186">
        <v>0</v>
      </c>
      <c r="U32" s="186">
        <v>0</v>
      </c>
    </row>
    <row r="33" spans="1:22" ht="12" customHeight="1">
      <c r="A33" s="820"/>
      <c r="B33" s="804" t="s">
        <v>602</v>
      </c>
      <c r="C33" s="494" t="s">
        <v>599</v>
      </c>
      <c r="D33" s="185">
        <f t="shared" si="1"/>
        <v>351</v>
      </c>
      <c r="E33" s="186">
        <f aca="true" t="shared" si="10" ref="E33:U33">SUM(E34:E35)</f>
        <v>20</v>
      </c>
      <c r="F33" s="186">
        <f t="shared" si="10"/>
        <v>35</v>
      </c>
      <c r="G33" s="186">
        <f t="shared" si="10"/>
        <v>38</v>
      </c>
      <c r="H33" s="186">
        <f t="shared" si="10"/>
        <v>38</v>
      </c>
      <c r="I33" s="186">
        <f t="shared" si="10"/>
        <v>27</v>
      </c>
      <c r="J33" s="186">
        <f t="shared" si="10"/>
        <v>20</v>
      </c>
      <c r="K33" s="186">
        <f t="shared" si="10"/>
        <v>31</v>
      </c>
      <c r="L33" s="186">
        <f t="shared" si="10"/>
        <v>27</v>
      </c>
      <c r="M33" s="186">
        <f t="shared" si="10"/>
        <v>32</v>
      </c>
      <c r="N33" s="186">
        <f t="shared" si="10"/>
        <v>23</v>
      </c>
      <c r="O33" s="186">
        <f t="shared" si="10"/>
        <v>29</v>
      </c>
      <c r="P33" s="186">
        <f t="shared" si="10"/>
        <v>14</v>
      </c>
      <c r="Q33" s="186">
        <f t="shared" si="10"/>
        <v>13</v>
      </c>
      <c r="R33" s="186">
        <f t="shared" si="10"/>
        <v>2</v>
      </c>
      <c r="S33" s="186">
        <f t="shared" si="10"/>
        <v>0</v>
      </c>
      <c r="T33" s="186">
        <f t="shared" si="10"/>
        <v>1</v>
      </c>
      <c r="U33" s="186">
        <f t="shared" si="10"/>
        <v>1</v>
      </c>
      <c r="V33" s="167"/>
    </row>
    <row r="34" spans="1:21" ht="12" customHeight="1">
      <c r="A34" s="820"/>
      <c r="B34" s="804"/>
      <c r="C34" s="494" t="s">
        <v>600</v>
      </c>
      <c r="D34" s="185">
        <f t="shared" si="1"/>
        <v>224</v>
      </c>
      <c r="E34" s="186">
        <v>11</v>
      </c>
      <c r="F34" s="186">
        <v>20</v>
      </c>
      <c r="G34" s="186">
        <v>22</v>
      </c>
      <c r="H34" s="186">
        <v>26</v>
      </c>
      <c r="I34" s="186">
        <v>17</v>
      </c>
      <c r="J34" s="186">
        <v>17</v>
      </c>
      <c r="K34" s="186">
        <v>19</v>
      </c>
      <c r="L34" s="186">
        <v>16</v>
      </c>
      <c r="M34" s="186">
        <v>18</v>
      </c>
      <c r="N34" s="186">
        <v>15</v>
      </c>
      <c r="O34" s="186">
        <v>19</v>
      </c>
      <c r="P34" s="186">
        <v>14</v>
      </c>
      <c r="Q34" s="186">
        <v>7</v>
      </c>
      <c r="R34" s="186">
        <v>1</v>
      </c>
      <c r="S34" s="186">
        <v>0</v>
      </c>
      <c r="T34" s="186">
        <v>1</v>
      </c>
      <c r="U34" s="186">
        <v>1</v>
      </c>
    </row>
    <row r="35" spans="1:21" ht="12" customHeight="1">
      <c r="A35" s="820"/>
      <c r="B35" s="804"/>
      <c r="C35" s="494" t="s">
        <v>601</v>
      </c>
      <c r="D35" s="185">
        <f t="shared" si="1"/>
        <v>127</v>
      </c>
      <c r="E35" s="186">
        <v>9</v>
      </c>
      <c r="F35" s="186">
        <v>15</v>
      </c>
      <c r="G35" s="186">
        <v>16</v>
      </c>
      <c r="H35" s="186">
        <v>12</v>
      </c>
      <c r="I35" s="186">
        <v>10</v>
      </c>
      <c r="J35" s="186">
        <v>3</v>
      </c>
      <c r="K35" s="186">
        <v>12</v>
      </c>
      <c r="L35" s="186">
        <v>11</v>
      </c>
      <c r="M35" s="186">
        <v>14</v>
      </c>
      <c r="N35" s="186">
        <v>8</v>
      </c>
      <c r="O35" s="186">
        <v>10</v>
      </c>
      <c r="P35" s="186">
        <v>0</v>
      </c>
      <c r="Q35" s="186">
        <v>6</v>
      </c>
      <c r="R35" s="186">
        <v>1</v>
      </c>
      <c r="S35" s="186">
        <v>0</v>
      </c>
      <c r="T35" s="186">
        <v>0</v>
      </c>
      <c r="U35" s="186">
        <v>0</v>
      </c>
    </row>
    <row r="36" spans="1:21" ht="12" customHeight="1">
      <c r="A36" s="820" t="s">
        <v>218</v>
      </c>
      <c r="B36" s="804" t="s">
        <v>598</v>
      </c>
      <c r="C36" s="494" t="s">
        <v>599</v>
      </c>
      <c r="D36" s="185">
        <f t="shared" si="1"/>
        <v>695</v>
      </c>
      <c r="E36" s="186">
        <f aca="true" t="shared" si="11" ref="E36:U36">SUM(E37:E38)</f>
        <v>70</v>
      </c>
      <c r="F36" s="186">
        <f t="shared" si="11"/>
        <v>74</v>
      </c>
      <c r="G36" s="186">
        <f t="shared" si="11"/>
        <v>68</v>
      </c>
      <c r="H36" s="186">
        <f t="shared" si="11"/>
        <v>85</v>
      </c>
      <c r="I36" s="186">
        <f t="shared" si="11"/>
        <v>83</v>
      </c>
      <c r="J36" s="186">
        <f t="shared" si="11"/>
        <v>48</v>
      </c>
      <c r="K36" s="186">
        <f t="shared" si="11"/>
        <v>54</v>
      </c>
      <c r="L36" s="186">
        <f t="shared" si="11"/>
        <v>59</v>
      </c>
      <c r="M36" s="186">
        <f t="shared" si="11"/>
        <v>46</v>
      </c>
      <c r="N36" s="186">
        <f t="shared" si="11"/>
        <v>40</v>
      </c>
      <c r="O36" s="186">
        <f t="shared" si="11"/>
        <v>37</v>
      </c>
      <c r="P36" s="186">
        <f t="shared" si="11"/>
        <v>25</v>
      </c>
      <c r="Q36" s="186">
        <f t="shared" si="11"/>
        <v>3</v>
      </c>
      <c r="R36" s="186">
        <f t="shared" si="11"/>
        <v>3</v>
      </c>
      <c r="S36" s="186">
        <f t="shared" si="11"/>
        <v>0</v>
      </c>
      <c r="T36" s="186">
        <f t="shared" si="11"/>
        <v>0</v>
      </c>
      <c r="U36" s="186">
        <f t="shared" si="11"/>
        <v>0</v>
      </c>
    </row>
    <row r="37" spans="1:21" ht="12" customHeight="1">
      <c r="A37" s="820"/>
      <c r="B37" s="804"/>
      <c r="C37" s="494" t="s">
        <v>600</v>
      </c>
      <c r="D37" s="185">
        <f t="shared" si="1"/>
        <v>362</v>
      </c>
      <c r="E37" s="186">
        <v>30</v>
      </c>
      <c r="F37" s="186">
        <v>30</v>
      </c>
      <c r="G37" s="186">
        <v>33</v>
      </c>
      <c r="H37" s="186">
        <v>43</v>
      </c>
      <c r="I37" s="186">
        <v>37</v>
      </c>
      <c r="J37" s="186">
        <v>26</v>
      </c>
      <c r="K37" s="186">
        <v>30</v>
      </c>
      <c r="L37" s="186">
        <v>36</v>
      </c>
      <c r="M37" s="186">
        <v>24</v>
      </c>
      <c r="N37" s="186">
        <v>26</v>
      </c>
      <c r="O37" s="186">
        <v>24</v>
      </c>
      <c r="P37" s="186">
        <v>19</v>
      </c>
      <c r="Q37" s="186">
        <v>2</v>
      </c>
      <c r="R37" s="186">
        <v>2</v>
      </c>
      <c r="S37" s="186">
        <v>0</v>
      </c>
      <c r="T37" s="186">
        <v>0</v>
      </c>
      <c r="U37" s="186">
        <v>0</v>
      </c>
    </row>
    <row r="38" spans="1:21" ht="12" customHeight="1">
      <c r="A38" s="820"/>
      <c r="B38" s="804"/>
      <c r="C38" s="494" t="s">
        <v>601</v>
      </c>
      <c r="D38" s="185">
        <f t="shared" si="1"/>
        <v>333</v>
      </c>
      <c r="E38" s="186">
        <v>40</v>
      </c>
      <c r="F38" s="186">
        <v>44</v>
      </c>
      <c r="G38" s="186">
        <v>35</v>
      </c>
      <c r="H38" s="186">
        <v>42</v>
      </c>
      <c r="I38" s="186">
        <v>46</v>
      </c>
      <c r="J38" s="186">
        <v>22</v>
      </c>
      <c r="K38" s="186">
        <v>24</v>
      </c>
      <c r="L38" s="186">
        <v>23</v>
      </c>
      <c r="M38" s="186">
        <v>22</v>
      </c>
      <c r="N38" s="186">
        <v>14</v>
      </c>
      <c r="O38" s="186">
        <v>13</v>
      </c>
      <c r="P38" s="186">
        <v>6</v>
      </c>
      <c r="Q38" s="186">
        <v>1</v>
      </c>
      <c r="R38" s="186">
        <v>1</v>
      </c>
      <c r="S38" s="186">
        <v>0</v>
      </c>
      <c r="T38" s="186">
        <v>0</v>
      </c>
      <c r="U38" s="186">
        <v>0</v>
      </c>
    </row>
    <row r="39" spans="1:21" ht="12" customHeight="1">
      <c r="A39" s="820"/>
      <c r="B39" s="804" t="s">
        <v>602</v>
      </c>
      <c r="C39" s="494" t="s">
        <v>599</v>
      </c>
      <c r="D39" s="185">
        <f t="shared" si="1"/>
        <v>743</v>
      </c>
      <c r="E39" s="186">
        <f aca="true" t="shared" si="12" ref="E39:U39">SUM(E40:E41)</f>
        <v>66</v>
      </c>
      <c r="F39" s="186">
        <f t="shared" si="12"/>
        <v>63</v>
      </c>
      <c r="G39" s="186">
        <f t="shared" si="12"/>
        <v>71</v>
      </c>
      <c r="H39" s="186">
        <f t="shared" si="12"/>
        <v>78</v>
      </c>
      <c r="I39" s="186">
        <f t="shared" si="12"/>
        <v>60</v>
      </c>
      <c r="J39" s="186">
        <f t="shared" si="12"/>
        <v>63</v>
      </c>
      <c r="K39" s="186">
        <f t="shared" si="12"/>
        <v>79</v>
      </c>
      <c r="L39" s="186">
        <f t="shared" si="12"/>
        <v>71</v>
      </c>
      <c r="M39" s="186">
        <f t="shared" si="12"/>
        <v>52</v>
      </c>
      <c r="N39" s="186">
        <f t="shared" si="12"/>
        <v>52</v>
      </c>
      <c r="O39" s="186">
        <f t="shared" si="12"/>
        <v>39</v>
      </c>
      <c r="P39" s="186">
        <f t="shared" si="12"/>
        <v>31</v>
      </c>
      <c r="Q39" s="186">
        <f t="shared" si="12"/>
        <v>8</v>
      </c>
      <c r="R39" s="186">
        <f t="shared" si="12"/>
        <v>9</v>
      </c>
      <c r="S39" s="186">
        <f t="shared" si="12"/>
        <v>0</v>
      </c>
      <c r="T39" s="186">
        <f t="shared" si="12"/>
        <v>1</v>
      </c>
      <c r="U39" s="186">
        <f t="shared" si="12"/>
        <v>0</v>
      </c>
    </row>
    <row r="40" spans="1:21" ht="12" customHeight="1">
      <c r="A40" s="820"/>
      <c r="B40" s="804"/>
      <c r="C40" s="494" t="s">
        <v>600</v>
      </c>
      <c r="D40" s="185">
        <f t="shared" si="1"/>
        <v>362</v>
      </c>
      <c r="E40" s="186">
        <v>37</v>
      </c>
      <c r="F40" s="186">
        <v>25</v>
      </c>
      <c r="G40" s="186">
        <v>28</v>
      </c>
      <c r="H40" s="186">
        <v>34</v>
      </c>
      <c r="I40" s="186">
        <v>37</v>
      </c>
      <c r="J40" s="186">
        <v>27</v>
      </c>
      <c r="K40" s="186">
        <v>40</v>
      </c>
      <c r="L40" s="186">
        <v>28</v>
      </c>
      <c r="M40" s="186">
        <v>24</v>
      </c>
      <c r="N40" s="186">
        <v>30</v>
      </c>
      <c r="O40" s="186">
        <v>24</v>
      </c>
      <c r="P40" s="186">
        <v>18</v>
      </c>
      <c r="Q40" s="186">
        <v>3</v>
      </c>
      <c r="R40" s="186">
        <v>7</v>
      </c>
      <c r="S40" s="186">
        <v>0</v>
      </c>
      <c r="T40" s="186">
        <v>0</v>
      </c>
      <c r="U40" s="186">
        <v>0</v>
      </c>
    </row>
    <row r="41" spans="1:21" ht="12" customHeight="1">
      <c r="A41" s="820"/>
      <c r="B41" s="804"/>
      <c r="C41" s="494" t="s">
        <v>601</v>
      </c>
      <c r="D41" s="185">
        <f t="shared" si="1"/>
        <v>381</v>
      </c>
      <c r="E41" s="186">
        <v>29</v>
      </c>
      <c r="F41" s="186">
        <v>38</v>
      </c>
      <c r="G41" s="186">
        <v>43</v>
      </c>
      <c r="H41" s="186">
        <v>44</v>
      </c>
      <c r="I41" s="186">
        <v>23</v>
      </c>
      <c r="J41" s="186">
        <v>36</v>
      </c>
      <c r="K41" s="186">
        <v>39</v>
      </c>
      <c r="L41" s="186">
        <v>43</v>
      </c>
      <c r="M41" s="186">
        <v>28</v>
      </c>
      <c r="N41" s="186">
        <v>22</v>
      </c>
      <c r="O41" s="186">
        <v>15</v>
      </c>
      <c r="P41" s="186">
        <v>13</v>
      </c>
      <c r="Q41" s="186">
        <v>5</v>
      </c>
      <c r="R41" s="186">
        <v>2</v>
      </c>
      <c r="S41" s="186">
        <v>0</v>
      </c>
      <c r="T41" s="186">
        <v>1</v>
      </c>
      <c r="U41" s="186">
        <v>0</v>
      </c>
    </row>
    <row r="42" spans="1:21" ht="12" customHeight="1">
      <c r="A42" s="820" t="s">
        <v>219</v>
      </c>
      <c r="B42" s="804" t="s">
        <v>598</v>
      </c>
      <c r="C42" s="494" t="s">
        <v>599</v>
      </c>
      <c r="D42" s="185">
        <f t="shared" si="1"/>
        <v>4235</v>
      </c>
      <c r="E42" s="186">
        <f aca="true" t="shared" si="13" ref="E42:U42">SUM(E43:E44)</f>
        <v>296</v>
      </c>
      <c r="F42" s="186">
        <f t="shared" si="13"/>
        <v>241</v>
      </c>
      <c r="G42" s="186">
        <f t="shared" si="13"/>
        <v>232</v>
      </c>
      <c r="H42" s="186">
        <f t="shared" si="13"/>
        <v>292</v>
      </c>
      <c r="I42" s="186">
        <f t="shared" si="13"/>
        <v>352</v>
      </c>
      <c r="J42" s="186">
        <f t="shared" si="13"/>
        <v>313</v>
      </c>
      <c r="K42" s="186">
        <f t="shared" si="13"/>
        <v>365</v>
      </c>
      <c r="L42" s="186">
        <f t="shared" si="13"/>
        <v>371</v>
      </c>
      <c r="M42" s="186">
        <f t="shared" si="13"/>
        <v>334</v>
      </c>
      <c r="N42" s="186">
        <f t="shared" si="13"/>
        <v>366</v>
      </c>
      <c r="O42" s="186">
        <f t="shared" si="13"/>
        <v>307</v>
      </c>
      <c r="P42" s="186">
        <f t="shared" si="13"/>
        <v>299</v>
      </c>
      <c r="Q42" s="186">
        <f t="shared" si="13"/>
        <v>188</v>
      </c>
      <c r="R42" s="186">
        <f t="shared" si="13"/>
        <v>95</v>
      </c>
      <c r="S42" s="186">
        <f t="shared" si="13"/>
        <v>76</v>
      </c>
      <c r="T42" s="186">
        <f t="shared" si="13"/>
        <v>59</v>
      </c>
      <c r="U42" s="186">
        <f t="shared" si="13"/>
        <v>49</v>
      </c>
    </row>
    <row r="43" spans="1:21" ht="12" customHeight="1">
      <c r="A43" s="820"/>
      <c r="B43" s="804"/>
      <c r="C43" s="494" t="s">
        <v>600</v>
      </c>
      <c r="D43" s="185">
        <f t="shared" si="1"/>
        <v>72</v>
      </c>
      <c r="E43" s="186">
        <v>5</v>
      </c>
      <c r="F43" s="186">
        <v>3</v>
      </c>
      <c r="G43" s="186">
        <v>7</v>
      </c>
      <c r="H43" s="186">
        <v>5</v>
      </c>
      <c r="I43" s="186">
        <v>9</v>
      </c>
      <c r="J43" s="186">
        <v>4</v>
      </c>
      <c r="K43" s="186">
        <v>5</v>
      </c>
      <c r="L43" s="186">
        <v>4</v>
      </c>
      <c r="M43" s="186">
        <v>6</v>
      </c>
      <c r="N43" s="186">
        <v>3</v>
      </c>
      <c r="O43" s="186">
        <v>4</v>
      </c>
      <c r="P43" s="186">
        <v>6</v>
      </c>
      <c r="Q43" s="186">
        <v>6</v>
      </c>
      <c r="R43" s="186">
        <v>3</v>
      </c>
      <c r="S43" s="186">
        <v>0</v>
      </c>
      <c r="T43" s="186">
        <v>1</v>
      </c>
      <c r="U43" s="186">
        <v>1</v>
      </c>
    </row>
    <row r="44" spans="1:21" ht="12" customHeight="1">
      <c r="A44" s="820"/>
      <c r="B44" s="804"/>
      <c r="C44" s="494" t="s">
        <v>601</v>
      </c>
      <c r="D44" s="185">
        <f t="shared" si="1"/>
        <v>4163</v>
      </c>
      <c r="E44" s="186">
        <v>291</v>
      </c>
      <c r="F44" s="186">
        <v>238</v>
      </c>
      <c r="G44" s="186">
        <v>225</v>
      </c>
      <c r="H44" s="186">
        <v>287</v>
      </c>
      <c r="I44" s="186">
        <v>343</v>
      </c>
      <c r="J44" s="186">
        <v>309</v>
      </c>
      <c r="K44" s="186">
        <v>360</v>
      </c>
      <c r="L44" s="186">
        <v>367</v>
      </c>
      <c r="M44" s="186">
        <v>328</v>
      </c>
      <c r="N44" s="186">
        <v>363</v>
      </c>
      <c r="O44" s="186">
        <v>303</v>
      </c>
      <c r="P44" s="186">
        <v>293</v>
      </c>
      <c r="Q44" s="186">
        <v>182</v>
      </c>
      <c r="R44" s="186">
        <v>92</v>
      </c>
      <c r="S44" s="186">
        <v>76</v>
      </c>
      <c r="T44" s="186">
        <v>58</v>
      </c>
      <c r="U44" s="186">
        <v>48</v>
      </c>
    </row>
    <row r="45" spans="1:21" ht="12" customHeight="1">
      <c r="A45" s="820"/>
      <c r="B45" s="804" t="s">
        <v>602</v>
      </c>
      <c r="C45" s="494" t="s">
        <v>599</v>
      </c>
      <c r="D45" s="185">
        <f t="shared" si="1"/>
        <v>3544</v>
      </c>
      <c r="E45" s="186">
        <f>SUM(E46:E47)</f>
        <v>324</v>
      </c>
      <c r="F45" s="186">
        <f aca="true" t="shared" si="14" ref="F45:U45">SUM(F46:F47)</f>
        <v>210</v>
      </c>
      <c r="G45" s="186">
        <f t="shared" si="14"/>
        <v>216</v>
      </c>
      <c r="H45" s="186">
        <f t="shared" si="14"/>
        <v>311</v>
      </c>
      <c r="I45" s="186">
        <f t="shared" si="14"/>
        <v>334</v>
      </c>
      <c r="J45" s="186">
        <f t="shared" si="14"/>
        <v>249</v>
      </c>
      <c r="K45" s="186">
        <f t="shared" si="14"/>
        <v>253</v>
      </c>
      <c r="L45" s="186">
        <f t="shared" si="14"/>
        <v>237</v>
      </c>
      <c r="M45" s="186">
        <f t="shared" si="14"/>
        <v>237</v>
      </c>
      <c r="N45" s="186">
        <f t="shared" si="14"/>
        <v>226</v>
      </c>
      <c r="O45" s="186">
        <f t="shared" si="14"/>
        <v>228</v>
      </c>
      <c r="P45" s="186">
        <f t="shared" si="14"/>
        <v>212</v>
      </c>
      <c r="Q45" s="186">
        <f t="shared" si="14"/>
        <v>179</v>
      </c>
      <c r="R45" s="186">
        <f t="shared" si="14"/>
        <v>109</v>
      </c>
      <c r="S45" s="186">
        <f t="shared" si="14"/>
        <v>91</v>
      </c>
      <c r="T45" s="186">
        <f t="shared" si="14"/>
        <v>61</v>
      </c>
      <c r="U45" s="186">
        <f t="shared" si="14"/>
        <v>67</v>
      </c>
    </row>
    <row r="46" spans="1:21" ht="12" customHeight="1">
      <c r="A46" s="820"/>
      <c r="B46" s="804"/>
      <c r="C46" s="494" t="s">
        <v>600</v>
      </c>
      <c r="D46" s="185">
        <f t="shared" si="1"/>
        <v>104</v>
      </c>
      <c r="E46" s="186">
        <v>11</v>
      </c>
      <c r="F46" s="186">
        <v>5</v>
      </c>
      <c r="G46" s="186">
        <v>7</v>
      </c>
      <c r="H46" s="186">
        <v>14</v>
      </c>
      <c r="I46" s="186">
        <v>14</v>
      </c>
      <c r="J46" s="186">
        <v>11</v>
      </c>
      <c r="K46" s="186">
        <v>10</v>
      </c>
      <c r="L46" s="186">
        <v>5</v>
      </c>
      <c r="M46" s="186">
        <v>8</v>
      </c>
      <c r="N46" s="186">
        <v>7</v>
      </c>
      <c r="O46" s="186">
        <v>4</v>
      </c>
      <c r="P46" s="186">
        <v>8</v>
      </c>
      <c r="Q46" s="186">
        <v>0</v>
      </c>
      <c r="R46" s="186">
        <v>0</v>
      </c>
      <c r="S46" s="186">
        <v>0</v>
      </c>
      <c r="T46" s="186">
        <v>0</v>
      </c>
      <c r="U46" s="186">
        <v>0</v>
      </c>
    </row>
    <row r="47" spans="1:21" ht="12" customHeight="1">
      <c r="A47" s="820"/>
      <c r="B47" s="804"/>
      <c r="C47" s="494" t="s">
        <v>601</v>
      </c>
      <c r="D47" s="185">
        <f t="shared" si="1"/>
        <v>3440</v>
      </c>
      <c r="E47" s="186">
        <v>313</v>
      </c>
      <c r="F47" s="186">
        <v>205</v>
      </c>
      <c r="G47" s="186">
        <v>209</v>
      </c>
      <c r="H47" s="186">
        <v>297</v>
      </c>
      <c r="I47" s="186">
        <v>320</v>
      </c>
      <c r="J47" s="186">
        <v>238</v>
      </c>
      <c r="K47" s="186">
        <v>243</v>
      </c>
      <c r="L47" s="186">
        <v>232</v>
      </c>
      <c r="M47" s="186">
        <v>229</v>
      </c>
      <c r="N47" s="186">
        <v>219</v>
      </c>
      <c r="O47" s="186">
        <v>224</v>
      </c>
      <c r="P47" s="186">
        <v>204</v>
      </c>
      <c r="Q47" s="186">
        <v>179</v>
      </c>
      <c r="R47" s="186">
        <v>109</v>
      </c>
      <c r="S47" s="186">
        <v>91</v>
      </c>
      <c r="T47" s="186">
        <v>61</v>
      </c>
      <c r="U47" s="186">
        <v>67</v>
      </c>
    </row>
    <row r="48" spans="1:21" ht="1.5" customHeight="1" thickBot="1">
      <c r="A48" s="17"/>
      <c r="B48" s="499"/>
      <c r="C48" s="500"/>
      <c r="D48" s="501"/>
      <c r="E48" s="334"/>
      <c r="F48" s="334"/>
      <c r="G48" s="334"/>
      <c r="H48" s="334"/>
      <c r="I48" s="334"/>
      <c r="J48" s="334"/>
      <c r="K48" s="334"/>
      <c r="L48" s="334"/>
      <c r="M48" s="334"/>
      <c r="N48" s="334"/>
      <c r="O48" s="334"/>
      <c r="P48" s="334"/>
      <c r="Q48" s="334"/>
      <c r="R48" s="334"/>
      <c r="S48" s="334"/>
      <c r="T48" s="334"/>
      <c r="U48" s="334"/>
    </row>
    <row r="50" spans="3:21" ht="21.75" customHeight="1">
      <c r="C50" s="57"/>
      <c r="J50" s="489"/>
      <c r="U50" s="259"/>
    </row>
    <row r="51" spans="3:21" ht="21.75" customHeight="1">
      <c r="C51" s="57"/>
      <c r="J51" s="489"/>
      <c r="U51" s="259"/>
    </row>
    <row r="52" spans="3:21" ht="21.75" customHeight="1">
      <c r="C52" s="57"/>
      <c r="J52" s="489"/>
      <c r="U52" s="259"/>
    </row>
    <row r="53" spans="3:21" ht="21.75" customHeight="1">
      <c r="C53" s="57"/>
      <c r="J53" s="489"/>
      <c r="U53" s="259"/>
    </row>
    <row r="54" spans="3:21" ht="21.75" customHeight="1">
      <c r="C54" s="57"/>
      <c r="J54" s="489"/>
      <c r="U54" s="259"/>
    </row>
    <row r="55" spans="3:21" ht="21.75" customHeight="1">
      <c r="C55" s="57"/>
      <c r="J55" s="489"/>
      <c r="U55" s="259"/>
    </row>
    <row r="56" spans="3:21" ht="21.75" customHeight="1">
      <c r="C56" s="57"/>
      <c r="J56" s="489"/>
      <c r="U56" s="259"/>
    </row>
    <row r="57" spans="3:21" ht="21.75" customHeight="1">
      <c r="C57" s="57"/>
      <c r="J57" s="489"/>
      <c r="U57" s="259"/>
    </row>
    <row r="58" spans="3:21" ht="21.75" customHeight="1">
      <c r="C58" s="57"/>
      <c r="J58" s="489"/>
      <c r="U58" s="259"/>
    </row>
    <row r="59" spans="3:21" ht="21.75" customHeight="1">
      <c r="C59" s="57"/>
      <c r="J59" s="489"/>
      <c r="U59" s="259"/>
    </row>
    <row r="60" spans="3:21" ht="21.75" customHeight="1">
      <c r="C60" s="57"/>
      <c r="J60" s="489"/>
      <c r="U60" s="259"/>
    </row>
    <row r="61" spans="3:21" ht="21.75" customHeight="1">
      <c r="C61" s="57"/>
      <c r="J61" s="489"/>
      <c r="U61" s="259"/>
    </row>
    <row r="62" spans="3:21" ht="21.75" customHeight="1">
      <c r="C62" s="57"/>
      <c r="J62" s="489"/>
      <c r="U62" s="259"/>
    </row>
    <row r="63" spans="3:21" ht="21.75" customHeight="1">
      <c r="C63" s="57"/>
      <c r="J63" s="489"/>
      <c r="U63" s="259"/>
    </row>
    <row r="64" spans="3:21" ht="21.75" customHeight="1">
      <c r="C64" s="57"/>
      <c r="J64" s="489"/>
      <c r="U64" s="259"/>
    </row>
    <row r="65" spans="3:21" ht="21.75" customHeight="1">
      <c r="C65" s="57"/>
      <c r="J65" s="489"/>
      <c r="U65" s="259"/>
    </row>
    <row r="66" spans="3:21" ht="21.75" customHeight="1">
      <c r="C66" s="57"/>
      <c r="J66" s="489"/>
      <c r="U66" s="259"/>
    </row>
    <row r="67" spans="3:21" ht="21.75" customHeight="1">
      <c r="C67" s="57"/>
      <c r="J67" s="489"/>
      <c r="U67" s="259"/>
    </row>
    <row r="68" spans="3:21" ht="21.75" customHeight="1">
      <c r="C68" s="57"/>
      <c r="J68" s="489"/>
      <c r="U68" s="259"/>
    </row>
    <row r="69" spans="3:21" ht="21.75" customHeight="1">
      <c r="C69" s="57"/>
      <c r="J69" s="489"/>
      <c r="U69" s="259"/>
    </row>
    <row r="70" spans="3:21" ht="21.75" customHeight="1">
      <c r="C70" s="57"/>
      <c r="J70" s="489"/>
      <c r="U70" s="259"/>
    </row>
    <row r="71" spans="3:21" ht="21.75" customHeight="1">
      <c r="C71" s="57"/>
      <c r="J71" s="489"/>
      <c r="U71" s="259"/>
    </row>
    <row r="72" spans="3:21" ht="21.75" customHeight="1">
      <c r="C72" s="57"/>
      <c r="J72" s="489"/>
      <c r="U72" s="259"/>
    </row>
    <row r="73" spans="3:21" ht="21.75" customHeight="1">
      <c r="C73" s="57"/>
      <c r="J73" s="489"/>
      <c r="U73" s="259"/>
    </row>
    <row r="74" spans="3:21" ht="21.75" customHeight="1">
      <c r="C74" s="57"/>
      <c r="J74" s="489"/>
      <c r="U74" s="259"/>
    </row>
    <row r="75" spans="3:21" ht="21.75" customHeight="1">
      <c r="C75" s="57"/>
      <c r="J75" s="489"/>
      <c r="U75" s="259"/>
    </row>
    <row r="76" spans="3:21" ht="21.75" customHeight="1">
      <c r="C76" s="57"/>
      <c r="J76" s="489"/>
      <c r="U76" s="259"/>
    </row>
    <row r="77" spans="3:21" ht="21.75" customHeight="1">
      <c r="C77" s="57"/>
      <c r="J77" s="489"/>
      <c r="U77" s="259"/>
    </row>
    <row r="78" spans="3:21" ht="21.75" customHeight="1">
      <c r="C78" s="57"/>
      <c r="J78" s="489"/>
      <c r="U78" s="259"/>
    </row>
    <row r="79" spans="3:21" ht="21.75" customHeight="1">
      <c r="C79" s="57"/>
      <c r="J79" s="489"/>
      <c r="U79" s="259"/>
    </row>
    <row r="80" spans="3:21" ht="21.75" customHeight="1">
      <c r="C80" s="57"/>
      <c r="J80" s="489"/>
      <c r="U80" s="259"/>
    </row>
    <row r="81" spans="3:21" ht="21.75" customHeight="1">
      <c r="C81" s="57"/>
      <c r="J81" s="489"/>
      <c r="U81" s="259"/>
    </row>
    <row r="82" spans="3:21" ht="21.75" customHeight="1">
      <c r="C82" s="57"/>
      <c r="J82" s="489"/>
      <c r="U82" s="259"/>
    </row>
    <row r="83" spans="3:21" ht="21.75" customHeight="1">
      <c r="C83" s="57"/>
      <c r="J83" s="489"/>
      <c r="U83" s="259"/>
    </row>
    <row r="84" spans="3:21" ht="21.75" customHeight="1">
      <c r="C84" s="57"/>
      <c r="J84" s="489"/>
      <c r="U84" s="259"/>
    </row>
    <row r="85" spans="3:21" ht="21.75" customHeight="1">
      <c r="C85" s="57"/>
      <c r="J85" s="489"/>
      <c r="U85" s="259"/>
    </row>
    <row r="86" spans="3:21" ht="21.75" customHeight="1">
      <c r="C86" s="57"/>
      <c r="J86" s="489"/>
      <c r="U86" s="259"/>
    </row>
    <row r="87" spans="3:21" ht="21.75" customHeight="1">
      <c r="C87" s="57"/>
      <c r="J87" s="489"/>
      <c r="U87" s="259"/>
    </row>
    <row r="88" spans="3:21" ht="21.75" customHeight="1">
      <c r="C88" s="57"/>
      <c r="J88" s="489"/>
      <c r="U88" s="259"/>
    </row>
  </sheetData>
  <sheetProtection selectLockedCells="1" selectUnlockedCells="1"/>
  <mergeCells count="23">
    <mergeCell ref="A2:I2"/>
    <mergeCell ref="J2:U2"/>
    <mergeCell ref="A6:A11"/>
    <mergeCell ref="B6:B8"/>
    <mergeCell ref="B9:B11"/>
    <mergeCell ref="A12:A17"/>
    <mergeCell ref="B12:B14"/>
    <mergeCell ref="B15:B17"/>
    <mergeCell ref="A18:A23"/>
    <mergeCell ref="B18:B20"/>
    <mergeCell ref="B21:B23"/>
    <mergeCell ref="A24:A29"/>
    <mergeCell ref="B24:B26"/>
    <mergeCell ref="B27:B29"/>
    <mergeCell ref="A42:A47"/>
    <mergeCell ref="B42:B44"/>
    <mergeCell ref="B45:B47"/>
    <mergeCell ref="A30:A35"/>
    <mergeCell ref="B30:B32"/>
    <mergeCell ref="B33:B35"/>
    <mergeCell ref="A36:A41"/>
    <mergeCell ref="B36:B38"/>
    <mergeCell ref="B39:B41"/>
  </mergeCells>
  <printOptions horizontalCentered="1"/>
  <pageMargins left="1.1811023622047245" right="1.1811023622047245" top="1.5748031496062993" bottom="1.5748031496062993" header="0.5118110236220472" footer="0.9055118110236221"/>
  <pageSetup firstPageNumber="56" useFirstPageNumber="1" horizontalDpi="300" verticalDpi="300" orientation="portrait" paperSize="9" r:id="rId1"/>
  <headerFooter alignWithMargins="0">
    <oddFooter>&amp;C&amp;"華康中圓體,標準"&amp;11‧&amp;"Times New Roman,標準"&amp;P&amp;"華康中圓體,標準"‧</oddFooter>
  </headerFooter>
  <ignoredErrors>
    <ignoredError sqref="D12:D14" formulaRange="1"/>
  </ignoredErrors>
</worksheet>
</file>

<file path=xl/worksheets/sheet18.xml><?xml version="1.0" encoding="utf-8"?>
<worksheet xmlns="http://schemas.openxmlformats.org/spreadsheetml/2006/main" xmlns:r="http://schemas.openxmlformats.org/officeDocument/2006/relationships">
  <dimension ref="A1:S48"/>
  <sheetViews>
    <sheetView showGridLines="0" zoomScale="120" zoomScaleNormal="120" zoomScaleSheetLayoutView="100" zoomScalePageLayoutView="0" workbookViewId="0" topLeftCell="A1">
      <selection activeCell="A1" sqref="A1"/>
    </sheetView>
  </sheetViews>
  <sheetFormatPr defaultColWidth="9.00390625" defaultRowHeight="16.5"/>
  <cols>
    <col min="1" max="1" width="11.625" style="512" customWidth="1"/>
    <col min="2" max="2" width="7.625" style="512" customWidth="1"/>
    <col min="3" max="3" width="16.625" style="512" customWidth="1"/>
    <col min="4" max="7" width="10.625" style="514" customWidth="1"/>
    <col min="8" max="11" width="9.125" style="514" customWidth="1"/>
    <col min="12" max="14" width="9.625" style="514" customWidth="1"/>
    <col min="15" max="15" width="12.625" style="514" customWidth="1"/>
    <col min="16" max="16" width="10.25390625" style="514" customWidth="1"/>
    <col min="17" max="17" width="10.125" style="514" customWidth="1"/>
    <col min="18" max="16384" width="9.00390625" style="514" customWidth="1"/>
  </cols>
  <sheetData>
    <row r="1" spans="1:16" s="504" customFormat="1" ht="18" customHeight="1">
      <c r="A1" s="281" t="s">
        <v>261</v>
      </c>
      <c r="B1" s="502"/>
      <c r="C1" s="502"/>
      <c r="D1" s="503"/>
      <c r="E1" s="503"/>
      <c r="F1" s="503"/>
      <c r="G1" s="503"/>
      <c r="H1" s="503"/>
      <c r="I1" s="503"/>
      <c r="J1" s="503"/>
      <c r="K1" s="503"/>
      <c r="L1" s="503"/>
      <c r="N1" s="503"/>
      <c r="O1" s="122" t="s">
        <v>0</v>
      </c>
      <c r="P1" s="503"/>
    </row>
    <row r="2" spans="1:17" s="517" customFormat="1" ht="24.75" customHeight="1">
      <c r="A2" s="821" t="s">
        <v>624</v>
      </c>
      <c r="B2" s="821"/>
      <c r="C2" s="821"/>
      <c r="D2" s="821"/>
      <c r="E2" s="821"/>
      <c r="F2" s="821"/>
      <c r="G2" s="821"/>
      <c r="H2" s="821" t="s">
        <v>137</v>
      </c>
      <c r="I2" s="821"/>
      <c r="J2" s="821"/>
      <c r="K2" s="821"/>
      <c r="L2" s="821"/>
      <c r="M2" s="821"/>
      <c r="N2" s="821"/>
      <c r="O2" s="821"/>
      <c r="P2" s="243"/>
      <c r="Q2" s="243"/>
    </row>
    <row r="3" spans="1:16" s="512" customFormat="1" ht="15" customHeight="1" thickBot="1">
      <c r="A3" s="534"/>
      <c r="B3" s="534"/>
      <c r="C3" s="535"/>
      <c r="D3" s="536"/>
      <c r="E3" s="537"/>
      <c r="F3" s="537"/>
      <c r="G3" s="537" t="s">
        <v>635</v>
      </c>
      <c r="O3" s="282" t="s">
        <v>12</v>
      </c>
      <c r="P3" s="538"/>
    </row>
    <row r="4" spans="1:17" s="404" customFormat="1" ht="13.5" customHeight="1">
      <c r="A4" s="539"/>
      <c r="B4" s="540"/>
      <c r="C4" s="541"/>
      <c r="D4" s="542"/>
      <c r="E4" s="822" t="s">
        <v>636</v>
      </c>
      <c r="F4" s="823"/>
      <c r="G4" s="823"/>
      <c r="H4" s="824" t="s">
        <v>101</v>
      </c>
      <c r="I4" s="824"/>
      <c r="J4" s="824"/>
      <c r="K4" s="824"/>
      <c r="L4" s="824"/>
      <c r="M4" s="824"/>
      <c r="N4" s="824"/>
      <c r="O4" s="824"/>
      <c r="P4" s="543"/>
      <c r="Q4" s="543"/>
    </row>
    <row r="5" spans="1:15" s="404" customFormat="1" ht="13.5" customHeight="1">
      <c r="A5" s="825" t="s">
        <v>637</v>
      </c>
      <c r="B5" s="544"/>
      <c r="C5" s="826" t="s">
        <v>613</v>
      </c>
      <c r="D5" s="827" t="s">
        <v>370</v>
      </c>
      <c r="E5" s="828" t="s">
        <v>285</v>
      </c>
      <c r="F5" s="829" t="s">
        <v>638</v>
      </c>
      <c r="G5" s="829"/>
      <c r="H5" s="830" t="s">
        <v>639</v>
      </c>
      <c r="I5" s="830"/>
      <c r="J5" s="830"/>
      <c r="K5" s="830"/>
      <c r="L5" s="831" t="s">
        <v>640</v>
      </c>
      <c r="M5" s="831"/>
      <c r="N5" s="832" t="s">
        <v>641</v>
      </c>
      <c r="O5" s="832"/>
    </row>
    <row r="6" spans="1:15" s="404" customFormat="1" ht="13.5" customHeight="1">
      <c r="A6" s="825"/>
      <c r="B6" s="544" t="s">
        <v>369</v>
      </c>
      <c r="C6" s="826"/>
      <c r="D6" s="827"/>
      <c r="E6" s="828"/>
      <c r="F6" s="829"/>
      <c r="G6" s="829"/>
      <c r="H6" s="830"/>
      <c r="I6" s="830"/>
      <c r="J6" s="830"/>
      <c r="K6" s="830"/>
      <c r="L6" s="831"/>
      <c r="M6" s="831"/>
      <c r="N6" s="832"/>
      <c r="O6" s="832"/>
    </row>
    <row r="7" spans="1:15" s="404" customFormat="1" ht="13.5" customHeight="1" thickBot="1">
      <c r="A7" s="833" t="s">
        <v>228</v>
      </c>
      <c r="B7" s="544" t="s">
        <v>66</v>
      </c>
      <c r="C7" s="545" t="s">
        <v>139</v>
      </c>
      <c r="D7" s="834" t="s">
        <v>67</v>
      </c>
      <c r="E7" s="546"/>
      <c r="F7" s="835" t="s">
        <v>642</v>
      </c>
      <c r="G7" s="835" t="s">
        <v>643</v>
      </c>
      <c r="H7" s="836" t="s">
        <v>642</v>
      </c>
      <c r="I7" s="836"/>
      <c r="J7" s="828" t="s">
        <v>643</v>
      </c>
      <c r="K7" s="828"/>
      <c r="L7" s="835" t="s">
        <v>642</v>
      </c>
      <c r="M7" s="835" t="s">
        <v>643</v>
      </c>
      <c r="N7" s="835" t="s">
        <v>642</v>
      </c>
      <c r="O7" s="547" t="s">
        <v>644</v>
      </c>
    </row>
    <row r="8" spans="1:15" s="404" customFormat="1" ht="13.5" customHeight="1" thickBot="1">
      <c r="A8" s="833"/>
      <c r="B8" s="544"/>
      <c r="C8" s="545" t="s">
        <v>140</v>
      </c>
      <c r="D8" s="834"/>
      <c r="E8" s="546"/>
      <c r="F8" s="835"/>
      <c r="G8" s="835"/>
      <c r="H8" s="836"/>
      <c r="I8" s="836"/>
      <c r="J8" s="828"/>
      <c r="K8" s="828"/>
      <c r="L8" s="835"/>
      <c r="M8" s="835"/>
      <c r="N8" s="835"/>
      <c r="O8" s="837" t="s">
        <v>141</v>
      </c>
    </row>
    <row r="9" spans="1:15" s="404" customFormat="1" ht="13.5" customHeight="1" thickBot="1">
      <c r="A9" s="548"/>
      <c r="B9" s="400"/>
      <c r="C9" s="549"/>
      <c r="D9" s="834"/>
      <c r="E9" s="550" t="s">
        <v>16</v>
      </c>
      <c r="F9" s="551" t="s">
        <v>104</v>
      </c>
      <c r="G9" s="552" t="s">
        <v>106</v>
      </c>
      <c r="H9" s="838" t="s">
        <v>104</v>
      </c>
      <c r="I9" s="838"/>
      <c r="J9" s="837" t="s">
        <v>106</v>
      </c>
      <c r="K9" s="837"/>
      <c r="L9" s="551" t="s">
        <v>104</v>
      </c>
      <c r="M9" s="551" t="s">
        <v>106</v>
      </c>
      <c r="N9" s="552" t="s">
        <v>104</v>
      </c>
      <c r="O9" s="837"/>
    </row>
    <row r="10" spans="1:19" s="404" customFormat="1" ht="15.75" customHeight="1">
      <c r="A10" s="842" t="s">
        <v>645</v>
      </c>
      <c r="B10" s="844" t="s">
        <v>646</v>
      </c>
      <c r="C10" s="553" t="s">
        <v>647</v>
      </c>
      <c r="D10" s="554">
        <v>16884</v>
      </c>
      <c r="E10" s="555">
        <v>16859</v>
      </c>
      <c r="F10" s="555">
        <f>F11+F12</f>
        <v>34</v>
      </c>
      <c r="G10" s="555">
        <f>G11+G12</f>
        <v>34</v>
      </c>
      <c r="I10" s="555">
        <f>I11+I12</f>
        <v>448</v>
      </c>
      <c r="K10" s="555">
        <f>K11+K12</f>
        <v>653</v>
      </c>
      <c r="L10" s="555">
        <f>L11+L12</f>
        <v>408</v>
      </c>
      <c r="M10" s="555">
        <f>M11+M12</f>
        <v>226</v>
      </c>
      <c r="N10" s="555">
        <f>N11+N12</f>
        <v>381</v>
      </c>
      <c r="O10" s="555">
        <f>O11+O12</f>
        <v>94</v>
      </c>
      <c r="P10" s="556"/>
      <c r="Q10" s="556"/>
      <c r="R10" s="556"/>
      <c r="S10" s="556"/>
    </row>
    <row r="11" spans="1:19" s="404" customFormat="1" ht="15.75" customHeight="1">
      <c r="A11" s="843"/>
      <c r="B11" s="845"/>
      <c r="C11" s="557" t="s">
        <v>648</v>
      </c>
      <c r="D11" s="558">
        <v>9727</v>
      </c>
      <c r="E11" s="559">
        <v>9709</v>
      </c>
      <c r="F11" s="559">
        <v>11</v>
      </c>
      <c r="G11" s="559">
        <v>16</v>
      </c>
      <c r="I11" s="559">
        <v>229</v>
      </c>
      <c r="K11" s="559">
        <v>372</v>
      </c>
      <c r="L11" s="559">
        <v>211</v>
      </c>
      <c r="M11" s="559">
        <v>131</v>
      </c>
      <c r="N11" s="559">
        <v>203</v>
      </c>
      <c r="O11" s="559">
        <v>49</v>
      </c>
      <c r="P11" s="556"/>
      <c r="Q11" s="556"/>
      <c r="R11" s="556"/>
      <c r="S11" s="556"/>
    </row>
    <row r="12" spans="1:19" s="404" customFormat="1" ht="15.75" customHeight="1">
      <c r="A12" s="843"/>
      <c r="B12" s="845"/>
      <c r="C12" s="557" t="s">
        <v>649</v>
      </c>
      <c r="D12" s="558">
        <v>7157</v>
      </c>
      <c r="E12" s="559">
        <v>7150</v>
      </c>
      <c r="F12" s="559">
        <v>23</v>
      </c>
      <c r="G12" s="559">
        <v>18</v>
      </c>
      <c r="I12" s="559">
        <v>219</v>
      </c>
      <c r="K12" s="559">
        <v>281</v>
      </c>
      <c r="L12" s="559">
        <v>197</v>
      </c>
      <c r="M12" s="559">
        <v>95</v>
      </c>
      <c r="N12" s="559">
        <v>178</v>
      </c>
      <c r="O12" s="559">
        <v>45</v>
      </c>
      <c r="P12" s="556"/>
      <c r="Q12" s="556"/>
      <c r="R12" s="556"/>
      <c r="S12" s="556"/>
    </row>
    <row r="13" spans="1:19" s="404" customFormat="1" ht="15.75" customHeight="1">
      <c r="A13" s="843"/>
      <c r="B13" s="845" t="s">
        <v>650</v>
      </c>
      <c r="C13" s="560" t="s">
        <v>647</v>
      </c>
      <c r="D13" s="558">
        <v>18862</v>
      </c>
      <c r="E13" s="559">
        <v>18762</v>
      </c>
      <c r="F13" s="559">
        <f>F14+F15</f>
        <v>24</v>
      </c>
      <c r="G13" s="559">
        <f>G14+G15</f>
        <v>21</v>
      </c>
      <c r="I13" s="559">
        <f>I14+I15</f>
        <v>505</v>
      </c>
      <c r="K13" s="559">
        <f>K14+K15</f>
        <v>649</v>
      </c>
      <c r="L13" s="559">
        <f>L14+L15</f>
        <v>399</v>
      </c>
      <c r="M13" s="559">
        <f>M14+M15</f>
        <v>186</v>
      </c>
      <c r="N13" s="559">
        <f>N14+N15</f>
        <v>450</v>
      </c>
      <c r="O13" s="559">
        <f>O14+O15</f>
        <v>86</v>
      </c>
      <c r="P13" s="556"/>
      <c r="Q13" s="556"/>
      <c r="R13" s="556"/>
      <c r="S13" s="556"/>
    </row>
    <row r="14" spans="1:19" s="404" customFormat="1" ht="15.75" customHeight="1">
      <c r="A14" s="843"/>
      <c r="B14" s="845"/>
      <c r="C14" s="557" t="s">
        <v>648</v>
      </c>
      <c r="D14" s="558">
        <v>10056</v>
      </c>
      <c r="E14" s="559">
        <v>9988</v>
      </c>
      <c r="F14" s="561">
        <v>12</v>
      </c>
      <c r="G14" s="561">
        <v>10</v>
      </c>
      <c r="I14" s="561">
        <v>265</v>
      </c>
      <c r="K14" s="561">
        <v>363</v>
      </c>
      <c r="L14" s="561">
        <v>233</v>
      </c>
      <c r="M14" s="561">
        <v>110</v>
      </c>
      <c r="N14" s="561">
        <v>208</v>
      </c>
      <c r="O14" s="561">
        <v>44</v>
      </c>
      <c r="P14" s="556"/>
      <c r="Q14" s="556"/>
      <c r="R14" s="556"/>
      <c r="S14" s="556"/>
    </row>
    <row r="15" spans="1:19" s="404" customFormat="1" ht="15.75" customHeight="1">
      <c r="A15" s="843"/>
      <c r="B15" s="845"/>
      <c r="C15" s="557" t="s">
        <v>649</v>
      </c>
      <c r="D15" s="558">
        <v>8806</v>
      </c>
      <c r="E15" s="559">
        <v>8774</v>
      </c>
      <c r="F15" s="561">
        <v>12</v>
      </c>
      <c r="G15" s="561">
        <v>11</v>
      </c>
      <c r="I15" s="561">
        <v>240</v>
      </c>
      <c r="K15" s="561">
        <v>286</v>
      </c>
      <c r="L15" s="561">
        <v>166</v>
      </c>
      <c r="M15" s="561">
        <v>76</v>
      </c>
      <c r="N15" s="561">
        <v>242</v>
      </c>
      <c r="O15" s="561">
        <v>42</v>
      </c>
      <c r="P15" s="556"/>
      <c r="Q15" s="556"/>
      <c r="R15" s="556"/>
      <c r="S15" s="556"/>
    </row>
    <row r="16" spans="1:19" s="404" customFormat="1" ht="15.75" customHeight="1">
      <c r="A16" s="843" t="s">
        <v>651</v>
      </c>
      <c r="B16" s="845" t="s">
        <v>646</v>
      </c>
      <c r="C16" s="560" t="s">
        <v>647</v>
      </c>
      <c r="D16" s="558">
        <v>17742</v>
      </c>
      <c r="E16" s="559">
        <v>17718</v>
      </c>
      <c r="F16" s="559">
        <f>F17+F18</f>
        <v>44</v>
      </c>
      <c r="G16" s="559">
        <f>G17+G18</f>
        <v>34</v>
      </c>
      <c r="I16" s="559">
        <f>I17+I18</f>
        <v>519</v>
      </c>
      <c r="K16" s="559">
        <f>K17+K18</f>
        <v>793</v>
      </c>
      <c r="L16" s="559">
        <f>L17+L18</f>
        <v>423</v>
      </c>
      <c r="M16" s="559">
        <f>M17+M18</f>
        <v>244</v>
      </c>
      <c r="N16" s="559">
        <f>N17+N18</f>
        <v>372</v>
      </c>
      <c r="O16" s="559">
        <f>O17+O18</f>
        <v>94</v>
      </c>
      <c r="P16" s="556"/>
      <c r="Q16" s="556"/>
      <c r="R16" s="556"/>
      <c r="S16" s="556"/>
    </row>
    <row r="17" spans="1:19" s="404" customFormat="1" ht="15.75" customHeight="1">
      <c r="A17" s="843"/>
      <c r="B17" s="845"/>
      <c r="C17" s="557" t="s">
        <v>648</v>
      </c>
      <c r="D17" s="558">
        <v>10257</v>
      </c>
      <c r="E17" s="559">
        <v>10241</v>
      </c>
      <c r="F17" s="561">
        <v>17</v>
      </c>
      <c r="G17" s="561">
        <v>19</v>
      </c>
      <c r="I17" s="561">
        <v>264</v>
      </c>
      <c r="K17" s="561">
        <v>455</v>
      </c>
      <c r="L17" s="561">
        <v>216</v>
      </c>
      <c r="M17" s="561">
        <v>139</v>
      </c>
      <c r="N17" s="561">
        <v>199</v>
      </c>
      <c r="O17" s="561">
        <v>49</v>
      </c>
      <c r="P17" s="556"/>
      <c r="Q17" s="556"/>
      <c r="R17" s="556"/>
      <c r="S17" s="556"/>
    </row>
    <row r="18" spans="1:19" s="404" customFormat="1" ht="15.75" customHeight="1">
      <c r="A18" s="843"/>
      <c r="B18" s="845"/>
      <c r="C18" s="557" t="s">
        <v>649</v>
      </c>
      <c r="D18" s="558">
        <v>7485</v>
      </c>
      <c r="E18" s="559">
        <v>7477</v>
      </c>
      <c r="F18" s="561">
        <v>27</v>
      </c>
      <c r="G18" s="561">
        <v>15</v>
      </c>
      <c r="I18" s="561">
        <v>255</v>
      </c>
      <c r="K18" s="561">
        <v>338</v>
      </c>
      <c r="L18" s="561">
        <v>207</v>
      </c>
      <c r="M18" s="561">
        <v>105</v>
      </c>
      <c r="N18" s="561">
        <v>173</v>
      </c>
      <c r="O18" s="561">
        <v>45</v>
      </c>
      <c r="P18" s="556"/>
      <c r="Q18" s="556"/>
      <c r="R18" s="556"/>
      <c r="S18" s="556"/>
    </row>
    <row r="19" spans="1:19" s="404" customFormat="1" ht="15.75" customHeight="1">
      <c r="A19" s="843"/>
      <c r="B19" s="845" t="s">
        <v>650</v>
      </c>
      <c r="C19" s="560" t="s">
        <v>647</v>
      </c>
      <c r="D19" s="558">
        <v>19951</v>
      </c>
      <c r="E19" s="559">
        <v>19851</v>
      </c>
      <c r="F19" s="559">
        <f>F20+F21</f>
        <v>31</v>
      </c>
      <c r="G19" s="559">
        <f>G20+G21</f>
        <v>21</v>
      </c>
      <c r="I19" s="559">
        <f>I20+I21</f>
        <v>622</v>
      </c>
      <c r="K19" s="559">
        <f>K20+K21</f>
        <v>747</v>
      </c>
      <c r="L19" s="559">
        <f>L20+L21</f>
        <v>429</v>
      </c>
      <c r="M19" s="559">
        <f>M20+M21</f>
        <v>200</v>
      </c>
      <c r="N19" s="559">
        <f>N20+N21</f>
        <v>474</v>
      </c>
      <c r="O19" s="559">
        <f>O20+O21</f>
        <v>85</v>
      </c>
      <c r="P19" s="556"/>
      <c r="Q19" s="556"/>
      <c r="R19" s="556"/>
      <c r="S19" s="556"/>
    </row>
    <row r="20" spans="1:19" s="404" customFormat="1" ht="15.75" customHeight="1">
      <c r="A20" s="843"/>
      <c r="B20" s="845"/>
      <c r="C20" s="557" t="s">
        <v>648</v>
      </c>
      <c r="D20" s="558">
        <v>10656</v>
      </c>
      <c r="E20" s="559">
        <v>10588</v>
      </c>
      <c r="F20" s="561">
        <v>15</v>
      </c>
      <c r="G20" s="561">
        <v>11</v>
      </c>
      <c r="I20" s="561">
        <v>329</v>
      </c>
      <c r="K20" s="561">
        <v>422</v>
      </c>
      <c r="L20" s="561">
        <v>254</v>
      </c>
      <c r="M20" s="561">
        <v>117</v>
      </c>
      <c r="N20" s="561">
        <v>224</v>
      </c>
      <c r="O20" s="561">
        <v>47</v>
      </c>
      <c r="P20" s="556"/>
      <c r="Q20" s="556"/>
      <c r="R20" s="556"/>
      <c r="S20" s="556"/>
    </row>
    <row r="21" spans="1:19" s="404" customFormat="1" ht="15.75" customHeight="1">
      <c r="A21" s="843"/>
      <c r="B21" s="845"/>
      <c r="C21" s="557" t="s">
        <v>649</v>
      </c>
      <c r="D21" s="558">
        <v>9295</v>
      </c>
      <c r="E21" s="559">
        <v>9263</v>
      </c>
      <c r="F21" s="561">
        <v>16</v>
      </c>
      <c r="G21" s="561">
        <v>10</v>
      </c>
      <c r="I21" s="561">
        <v>293</v>
      </c>
      <c r="K21" s="561">
        <v>325</v>
      </c>
      <c r="L21" s="561">
        <v>175</v>
      </c>
      <c r="M21" s="561">
        <v>83</v>
      </c>
      <c r="N21" s="561">
        <v>250</v>
      </c>
      <c r="O21" s="561">
        <v>38</v>
      </c>
      <c r="P21" s="556"/>
      <c r="Q21" s="556"/>
      <c r="R21" s="556"/>
      <c r="S21" s="556"/>
    </row>
    <row r="22" spans="1:19" s="565" customFormat="1" ht="15.75" customHeight="1">
      <c r="A22" s="820" t="s">
        <v>239</v>
      </c>
      <c r="B22" s="840" t="s">
        <v>279</v>
      </c>
      <c r="C22" s="557" t="s">
        <v>652</v>
      </c>
      <c r="D22" s="562">
        <v>18630</v>
      </c>
      <c r="E22" s="563">
        <v>18607</v>
      </c>
      <c r="F22" s="563">
        <v>47</v>
      </c>
      <c r="G22" s="563">
        <v>44</v>
      </c>
      <c r="H22" s="564"/>
      <c r="I22" s="563">
        <v>601</v>
      </c>
      <c r="J22" s="564"/>
      <c r="K22" s="563">
        <v>917</v>
      </c>
      <c r="L22" s="563">
        <v>444</v>
      </c>
      <c r="M22" s="563">
        <v>249</v>
      </c>
      <c r="N22" s="563">
        <v>375</v>
      </c>
      <c r="O22" s="563">
        <v>93</v>
      </c>
      <c r="P22" s="556"/>
      <c r="Q22" s="556"/>
      <c r="R22" s="556"/>
      <c r="S22" s="556"/>
    </row>
    <row r="23" spans="1:19" s="565" customFormat="1" ht="15.75" customHeight="1">
      <c r="A23" s="820"/>
      <c r="B23" s="840"/>
      <c r="C23" s="557" t="s">
        <v>648</v>
      </c>
      <c r="D23" s="562">
        <v>10800</v>
      </c>
      <c r="E23" s="563">
        <v>10784</v>
      </c>
      <c r="F23" s="563">
        <v>19</v>
      </c>
      <c r="G23" s="563">
        <v>21</v>
      </c>
      <c r="H23" s="564"/>
      <c r="I23" s="563">
        <v>310</v>
      </c>
      <c r="J23" s="564"/>
      <c r="K23" s="563">
        <v>535</v>
      </c>
      <c r="L23" s="563">
        <v>231</v>
      </c>
      <c r="M23" s="563">
        <v>135</v>
      </c>
      <c r="N23" s="563">
        <v>197</v>
      </c>
      <c r="O23" s="563">
        <v>50</v>
      </c>
      <c r="P23" s="556"/>
      <c r="Q23" s="556"/>
      <c r="R23" s="556"/>
      <c r="S23" s="556"/>
    </row>
    <row r="24" spans="1:19" s="565" customFormat="1" ht="15.75" customHeight="1">
      <c r="A24" s="820"/>
      <c r="B24" s="840"/>
      <c r="C24" s="557" t="s">
        <v>649</v>
      </c>
      <c r="D24" s="562">
        <v>7830</v>
      </c>
      <c r="E24" s="563">
        <v>7823</v>
      </c>
      <c r="F24" s="563">
        <v>28</v>
      </c>
      <c r="G24" s="563">
        <v>23</v>
      </c>
      <c r="H24" s="564"/>
      <c r="I24" s="563">
        <v>291</v>
      </c>
      <c r="J24" s="564"/>
      <c r="K24" s="563">
        <v>382</v>
      </c>
      <c r="L24" s="563">
        <v>213</v>
      </c>
      <c r="M24" s="563">
        <v>114</v>
      </c>
      <c r="N24" s="563">
        <v>178</v>
      </c>
      <c r="O24" s="563">
        <v>43</v>
      </c>
      <c r="P24" s="556"/>
      <c r="Q24" s="556"/>
      <c r="R24" s="556"/>
      <c r="S24" s="556"/>
    </row>
    <row r="25" spans="1:19" s="565" customFormat="1" ht="15.75" customHeight="1" thickBot="1">
      <c r="A25" s="820"/>
      <c r="B25" s="841" t="s">
        <v>280</v>
      </c>
      <c r="C25" s="557" t="s">
        <v>652</v>
      </c>
      <c r="D25" s="562">
        <v>21014</v>
      </c>
      <c r="E25" s="563">
        <v>20918</v>
      </c>
      <c r="F25" s="563">
        <v>36</v>
      </c>
      <c r="G25" s="563">
        <v>20</v>
      </c>
      <c r="H25" s="564"/>
      <c r="I25" s="563">
        <v>747</v>
      </c>
      <c r="J25" s="564"/>
      <c r="K25" s="563">
        <v>880</v>
      </c>
      <c r="L25" s="563">
        <v>441</v>
      </c>
      <c r="M25" s="563">
        <v>214</v>
      </c>
      <c r="N25" s="563">
        <v>497</v>
      </c>
      <c r="O25" s="563">
        <v>93</v>
      </c>
      <c r="P25" s="556"/>
      <c r="Q25" s="556"/>
      <c r="R25" s="556"/>
      <c r="S25" s="556"/>
    </row>
    <row r="26" spans="1:19" s="565" customFormat="1" ht="15.75" customHeight="1" thickBot="1">
      <c r="A26" s="820"/>
      <c r="B26" s="841"/>
      <c r="C26" s="557" t="s">
        <v>648</v>
      </c>
      <c r="D26" s="562">
        <v>11262</v>
      </c>
      <c r="E26" s="563">
        <v>11196</v>
      </c>
      <c r="F26" s="566">
        <v>19</v>
      </c>
      <c r="G26" s="566">
        <v>11</v>
      </c>
      <c r="H26" s="564"/>
      <c r="I26" s="566">
        <v>390</v>
      </c>
      <c r="J26" s="564"/>
      <c r="K26" s="566">
        <v>506</v>
      </c>
      <c r="L26" s="566">
        <v>259</v>
      </c>
      <c r="M26" s="566">
        <v>126</v>
      </c>
      <c r="N26" s="566">
        <v>238</v>
      </c>
      <c r="O26" s="566">
        <v>49</v>
      </c>
      <c r="P26" s="556"/>
      <c r="Q26" s="556"/>
      <c r="R26" s="556"/>
      <c r="S26" s="556"/>
    </row>
    <row r="27" spans="1:19" s="565" customFormat="1" ht="15.75" customHeight="1" thickBot="1">
      <c r="A27" s="839"/>
      <c r="B27" s="841"/>
      <c r="C27" s="567" t="s">
        <v>649</v>
      </c>
      <c r="D27" s="568">
        <v>9752</v>
      </c>
      <c r="E27" s="569">
        <v>9722</v>
      </c>
      <c r="F27" s="570">
        <v>17</v>
      </c>
      <c r="G27" s="570">
        <v>9</v>
      </c>
      <c r="H27" s="571"/>
      <c r="I27" s="570">
        <v>357</v>
      </c>
      <c r="J27" s="571"/>
      <c r="K27" s="570">
        <v>374</v>
      </c>
      <c r="L27" s="570">
        <v>182</v>
      </c>
      <c r="M27" s="570">
        <v>88</v>
      </c>
      <c r="N27" s="570">
        <v>259</v>
      </c>
      <c r="O27" s="570">
        <v>44</v>
      </c>
      <c r="P27" s="556"/>
      <c r="Q27" s="556"/>
      <c r="R27" s="556"/>
      <c r="S27" s="556"/>
    </row>
    <row r="28" spans="1:3" s="565" customFormat="1" ht="14.25" thickBot="1">
      <c r="A28" s="572"/>
      <c r="B28" s="572"/>
      <c r="C28" s="572"/>
    </row>
    <row r="29" spans="1:17" s="565" customFormat="1" ht="13.5" customHeight="1">
      <c r="A29" s="539"/>
      <c r="B29" s="540"/>
      <c r="C29" s="573"/>
      <c r="D29" s="542"/>
      <c r="E29" s="822" t="s">
        <v>636</v>
      </c>
      <c r="F29" s="823"/>
      <c r="G29" s="823"/>
      <c r="H29" s="824" t="s">
        <v>101</v>
      </c>
      <c r="I29" s="824"/>
      <c r="J29" s="824"/>
      <c r="K29" s="824"/>
      <c r="L29" s="824"/>
      <c r="M29" s="824"/>
      <c r="N29" s="824"/>
      <c r="O29" s="824"/>
      <c r="P29" s="543"/>
      <c r="Q29" s="543"/>
    </row>
    <row r="30" spans="1:15" s="565" customFormat="1" ht="13.5" customHeight="1">
      <c r="A30" s="825" t="s">
        <v>637</v>
      </c>
      <c r="B30" s="544"/>
      <c r="C30" s="826" t="s">
        <v>613</v>
      </c>
      <c r="D30" s="827" t="s">
        <v>370</v>
      </c>
      <c r="E30" s="828" t="s">
        <v>285</v>
      </c>
      <c r="F30" s="829" t="s">
        <v>653</v>
      </c>
      <c r="G30" s="829"/>
      <c r="H30" s="830" t="s">
        <v>654</v>
      </c>
      <c r="I30" s="830"/>
      <c r="J30" s="829" t="s">
        <v>639</v>
      </c>
      <c r="K30" s="829"/>
      <c r="L30" s="829" t="s">
        <v>640</v>
      </c>
      <c r="M30" s="829"/>
      <c r="N30" s="832" t="s">
        <v>641</v>
      </c>
      <c r="O30" s="832"/>
    </row>
    <row r="31" spans="1:15" s="565" customFormat="1" ht="13.5" customHeight="1">
      <c r="A31" s="825"/>
      <c r="B31" s="544" t="s">
        <v>369</v>
      </c>
      <c r="C31" s="826"/>
      <c r="D31" s="827"/>
      <c r="E31" s="828"/>
      <c r="F31" s="829"/>
      <c r="G31" s="829"/>
      <c r="H31" s="830"/>
      <c r="I31" s="830"/>
      <c r="J31" s="829"/>
      <c r="K31" s="829"/>
      <c r="L31" s="829"/>
      <c r="M31" s="829"/>
      <c r="N31" s="832"/>
      <c r="O31" s="832"/>
    </row>
    <row r="32" spans="1:15" s="565" customFormat="1" ht="13.5" customHeight="1" thickBot="1">
      <c r="A32" s="833" t="s">
        <v>228</v>
      </c>
      <c r="B32" s="544" t="s">
        <v>66</v>
      </c>
      <c r="C32" s="545" t="s">
        <v>139</v>
      </c>
      <c r="D32" s="834" t="s">
        <v>67</v>
      </c>
      <c r="E32" s="546"/>
      <c r="F32" s="835" t="s">
        <v>642</v>
      </c>
      <c r="G32" s="835" t="s">
        <v>643</v>
      </c>
      <c r="H32" s="849" t="s">
        <v>642</v>
      </c>
      <c r="I32" s="835" t="s">
        <v>643</v>
      </c>
      <c r="J32" s="835" t="s">
        <v>642</v>
      </c>
      <c r="K32" s="835" t="s">
        <v>643</v>
      </c>
      <c r="L32" s="835" t="s">
        <v>642</v>
      </c>
      <c r="M32" s="835" t="s">
        <v>643</v>
      </c>
      <c r="N32" s="835" t="s">
        <v>642</v>
      </c>
      <c r="O32" s="547" t="s">
        <v>644</v>
      </c>
    </row>
    <row r="33" spans="1:15" s="565" customFormat="1" ht="13.5" customHeight="1" thickBot="1">
      <c r="A33" s="833"/>
      <c r="B33" s="544"/>
      <c r="C33" s="545" t="s">
        <v>140</v>
      </c>
      <c r="D33" s="834"/>
      <c r="E33" s="546"/>
      <c r="F33" s="835"/>
      <c r="G33" s="835"/>
      <c r="H33" s="849"/>
      <c r="I33" s="835"/>
      <c r="J33" s="835"/>
      <c r="K33" s="835"/>
      <c r="L33" s="835"/>
      <c r="M33" s="835"/>
      <c r="N33" s="835"/>
      <c r="O33" s="837" t="s">
        <v>141</v>
      </c>
    </row>
    <row r="34" spans="1:15" s="565" customFormat="1" ht="13.5" customHeight="1" thickBot="1">
      <c r="A34" s="548"/>
      <c r="B34" s="400"/>
      <c r="C34" s="549"/>
      <c r="D34" s="834"/>
      <c r="E34" s="550" t="s">
        <v>16</v>
      </c>
      <c r="F34" s="551" t="s">
        <v>104</v>
      </c>
      <c r="G34" s="552" t="s">
        <v>106</v>
      </c>
      <c r="H34" s="551" t="s">
        <v>104</v>
      </c>
      <c r="I34" s="551" t="s">
        <v>106</v>
      </c>
      <c r="J34" s="551" t="s">
        <v>104</v>
      </c>
      <c r="K34" s="551" t="s">
        <v>106</v>
      </c>
      <c r="L34" s="551" t="s">
        <v>104</v>
      </c>
      <c r="M34" s="551" t="s">
        <v>106</v>
      </c>
      <c r="N34" s="552" t="s">
        <v>104</v>
      </c>
      <c r="O34" s="837"/>
    </row>
    <row r="35" spans="1:15" s="565" customFormat="1" ht="15.75" customHeight="1" thickBot="1">
      <c r="A35" s="846" t="s">
        <v>655</v>
      </c>
      <c r="B35" s="848" t="s">
        <v>279</v>
      </c>
      <c r="C35" s="574" t="s">
        <v>652</v>
      </c>
      <c r="D35" s="575">
        <v>19484</v>
      </c>
      <c r="E35" s="576">
        <v>19460</v>
      </c>
      <c r="F35" s="577" t="s">
        <v>25</v>
      </c>
      <c r="G35" s="577">
        <v>3</v>
      </c>
      <c r="H35" s="577">
        <v>61</v>
      </c>
      <c r="I35" s="577">
        <v>52</v>
      </c>
      <c r="J35" s="577">
        <v>703</v>
      </c>
      <c r="K35" s="577">
        <v>1060</v>
      </c>
      <c r="L35" s="577">
        <v>460</v>
      </c>
      <c r="M35" s="577">
        <v>247</v>
      </c>
      <c r="N35" s="577">
        <v>375</v>
      </c>
      <c r="O35" s="578">
        <v>93</v>
      </c>
    </row>
    <row r="36" spans="1:15" s="565" customFormat="1" ht="15.75" customHeight="1" thickBot="1">
      <c r="A36" s="846"/>
      <c r="B36" s="840"/>
      <c r="C36" s="557" t="s">
        <v>648</v>
      </c>
      <c r="D36" s="579">
        <v>11290</v>
      </c>
      <c r="E36" s="580">
        <v>11273</v>
      </c>
      <c r="F36" s="581" t="s">
        <v>142</v>
      </c>
      <c r="G36" s="581">
        <v>3</v>
      </c>
      <c r="H36" s="581">
        <v>25</v>
      </c>
      <c r="I36" s="581">
        <v>26</v>
      </c>
      <c r="J36" s="581">
        <v>374</v>
      </c>
      <c r="K36" s="581">
        <v>613</v>
      </c>
      <c r="L36" s="581">
        <v>240</v>
      </c>
      <c r="M36" s="581">
        <v>138</v>
      </c>
      <c r="N36" s="581">
        <v>201</v>
      </c>
      <c r="O36" s="582">
        <v>49</v>
      </c>
    </row>
    <row r="37" spans="1:15" s="565" customFormat="1" ht="15.75" customHeight="1" thickBot="1">
      <c r="A37" s="846"/>
      <c r="B37" s="840"/>
      <c r="C37" s="557" t="s">
        <v>649</v>
      </c>
      <c r="D37" s="579">
        <v>8194</v>
      </c>
      <c r="E37" s="580">
        <v>8187</v>
      </c>
      <c r="F37" s="581" t="s">
        <v>25</v>
      </c>
      <c r="G37" s="581" t="s">
        <v>25</v>
      </c>
      <c r="H37" s="581">
        <v>36</v>
      </c>
      <c r="I37" s="581">
        <v>26</v>
      </c>
      <c r="J37" s="581">
        <v>329</v>
      </c>
      <c r="K37" s="581">
        <v>447</v>
      </c>
      <c r="L37" s="581">
        <v>220</v>
      </c>
      <c r="M37" s="581">
        <v>109</v>
      </c>
      <c r="N37" s="581">
        <v>174</v>
      </c>
      <c r="O37" s="582">
        <v>44</v>
      </c>
    </row>
    <row r="38" spans="1:15" s="565" customFormat="1" ht="15.75" customHeight="1" thickBot="1">
      <c r="A38" s="846"/>
      <c r="B38" s="840" t="s">
        <v>280</v>
      </c>
      <c r="C38" s="557" t="s">
        <v>652</v>
      </c>
      <c r="D38" s="579">
        <v>22060</v>
      </c>
      <c r="E38" s="580">
        <v>21962</v>
      </c>
      <c r="F38" s="581" t="s">
        <v>25</v>
      </c>
      <c r="G38" s="581" t="s">
        <v>25</v>
      </c>
      <c r="H38" s="581">
        <v>42</v>
      </c>
      <c r="I38" s="581">
        <v>39</v>
      </c>
      <c r="J38" s="581">
        <v>879</v>
      </c>
      <c r="K38" s="581">
        <v>1001</v>
      </c>
      <c r="L38" s="581">
        <v>458</v>
      </c>
      <c r="M38" s="581">
        <v>219</v>
      </c>
      <c r="N38" s="581">
        <v>536</v>
      </c>
      <c r="O38" s="582">
        <v>91</v>
      </c>
    </row>
    <row r="39" spans="1:15" s="565" customFormat="1" ht="15.75" customHeight="1" thickBot="1">
      <c r="A39" s="846"/>
      <c r="B39" s="840"/>
      <c r="C39" s="557" t="s">
        <v>648</v>
      </c>
      <c r="D39" s="579">
        <v>11880</v>
      </c>
      <c r="E39" s="580">
        <v>11812</v>
      </c>
      <c r="F39" s="581" t="s">
        <v>25</v>
      </c>
      <c r="G39" s="581" t="s">
        <v>25</v>
      </c>
      <c r="H39" s="581">
        <v>25</v>
      </c>
      <c r="I39" s="581">
        <v>20</v>
      </c>
      <c r="J39" s="581">
        <v>455</v>
      </c>
      <c r="K39" s="581">
        <v>580</v>
      </c>
      <c r="L39" s="581">
        <v>269</v>
      </c>
      <c r="M39" s="581">
        <v>128</v>
      </c>
      <c r="N39" s="581">
        <v>252</v>
      </c>
      <c r="O39" s="582">
        <v>45</v>
      </c>
    </row>
    <row r="40" spans="1:15" s="565" customFormat="1" ht="15.75" customHeight="1" thickBot="1">
      <c r="A40" s="847"/>
      <c r="B40" s="841"/>
      <c r="C40" s="567" t="s">
        <v>649</v>
      </c>
      <c r="D40" s="583">
        <v>10180</v>
      </c>
      <c r="E40" s="584">
        <v>10150</v>
      </c>
      <c r="F40" s="585" t="s">
        <v>25</v>
      </c>
      <c r="G40" s="585" t="s">
        <v>25</v>
      </c>
      <c r="H40" s="585">
        <v>17</v>
      </c>
      <c r="I40" s="585">
        <v>19</v>
      </c>
      <c r="J40" s="585">
        <v>424</v>
      </c>
      <c r="K40" s="585">
        <v>421</v>
      </c>
      <c r="L40" s="585">
        <v>189</v>
      </c>
      <c r="M40" s="585">
        <v>91</v>
      </c>
      <c r="N40" s="585">
        <v>284</v>
      </c>
      <c r="O40" s="586">
        <v>46</v>
      </c>
    </row>
    <row r="41" spans="1:15" ht="15" customHeight="1">
      <c r="A41" s="587" t="s">
        <v>656</v>
      </c>
      <c r="D41" s="565"/>
      <c r="E41" s="565"/>
      <c r="F41" s="565"/>
      <c r="G41" s="565"/>
      <c r="H41" s="588" t="s">
        <v>232</v>
      </c>
      <c r="I41" s="565"/>
      <c r="J41" s="565"/>
      <c r="K41" s="565"/>
      <c r="L41" s="565"/>
      <c r="M41" s="565"/>
      <c r="N41" s="565"/>
      <c r="O41" s="565"/>
    </row>
    <row r="42" spans="1:15" ht="15" customHeight="1">
      <c r="A42" s="589" t="s">
        <v>657</v>
      </c>
      <c r="B42" s="589"/>
      <c r="C42" s="589"/>
      <c r="D42" s="44"/>
      <c r="E42" s="44"/>
      <c r="F42" s="44"/>
      <c r="G42" s="44"/>
      <c r="H42" s="44" t="s">
        <v>252</v>
      </c>
      <c r="I42" s="44"/>
      <c r="J42" s="44"/>
      <c r="K42" s="44"/>
      <c r="L42" s="44"/>
      <c r="M42" s="44"/>
      <c r="N42" s="44"/>
      <c r="O42" s="44"/>
    </row>
    <row r="43" spans="2:13" ht="13.5">
      <c r="B43" s="511"/>
      <c r="C43" s="513"/>
      <c r="D43" s="123"/>
      <c r="E43" s="123"/>
      <c r="F43" s="123"/>
      <c r="G43" s="123"/>
      <c r="H43" s="123"/>
      <c r="I43" s="123"/>
      <c r="K43" s="123"/>
      <c r="L43" s="123"/>
      <c r="M43" s="123"/>
    </row>
    <row r="44" spans="2:15" ht="13.5">
      <c r="B44" s="509"/>
      <c r="C44" s="509"/>
      <c r="D44" s="515"/>
      <c r="E44" s="515"/>
      <c r="F44" s="515"/>
      <c r="G44" s="515"/>
      <c r="H44" s="515"/>
      <c r="I44" s="515"/>
      <c r="J44" s="515"/>
      <c r="K44" s="515"/>
      <c r="L44" s="515"/>
      <c r="M44" s="515"/>
      <c r="N44" s="515"/>
      <c r="O44" s="515"/>
    </row>
    <row r="45" spans="4:15" ht="13.5">
      <c r="D45" s="516"/>
      <c r="E45" s="515"/>
      <c r="F45" s="516"/>
      <c r="G45" s="516"/>
      <c r="H45" s="516"/>
      <c r="I45" s="516"/>
      <c r="J45" s="516"/>
      <c r="K45" s="516"/>
      <c r="L45" s="516"/>
      <c r="M45" s="516"/>
      <c r="N45" s="516"/>
      <c r="O45" s="516"/>
    </row>
    <row r="46" spans="4:15" ht="13.5">
      <c r="D46" s="516"/>
      <c r="E46" s="515"/>
      <c r="F46" s="516"/>
      <c r="G46" s="516"/>
      <c r="H46" s="516"/>
      <c r="I46" s="516"/>
      <c r="J46" s="516"/>
      <c r="K46" s="516"/>
      <c r="L46" s="516"/>
      <c r="M46" s="516"/>
      <c r="N46" s="516"/>
      <c r="O46" s="516"/>
    </row>
    <row r="47" spans="4:15" ht="13.5">
      <c r="D47" s="516"/>
      <c r="E47" s="515"/>
      <c r="F47" s="516"/>
      <c r="G47" s="516"/>
      <c r="H47" s="516"/>
      <c r="I47" s="516"/>
      <c r="J47" s="516"/>
      <c r="K47" s="516"/>
      <c r="L47" s="516"/>
      <c r="M47" s="516"/>
      <c r="N47" s="516"/>
      <c r="O47" s="516"/>
    </row>
    <row r="48" ht="13.5">
      <c r="E48" s="515"/>
    </row>
  </sheetData>
  <sheetProtection selectLockedCells="1" selectUnlockedCells="1"/>
  <mergeCells count="59">
    <mergeCell ref="A16:A21"/>
    <mergeCell ref="B16:B18"/>
    <mergeCell ref="B19:B21"/>
    <mergeCell ref="M32:M33"/>
    <mergeCell ref="N32:N33"/>
    <mergeCell ref="O33:O34"/>
    <mergeCell ref="J32:J33"/>
    <mergeCell ref="K32:K33"/>
    <mergeCell ref="L32:L33"/>
    <mergeCell ref="E29:G29"/>
    <mergeCell ref="A35:A40"/>
    <mergeCell ref="B35:B37"/>
    <mergeCell ref="B38:B40"/>
    <mergeCell ref="N30:O31"/>
    <mergeCell ref="A32:A33"/>
    <mergeCell ref="D32:D34"/>
    <mergeCell ref="F32:F33"/>
    <mergeCell ref="G32:G33"/>
    <mergeCell ref="H32:H33"/>
    <mergeCell ref="I32:I33"/>
    <mergeCell ref="H29:O29"/>
    <mergeCell ref="A30:A31"/>
    <mergeCell ref="C30:C31"/>
    <mergeCell ref="D30:D31"/>
    <mergeCell ref="E30:E31"/>
    <mergeCell ref="F30:G31"/>
    <mergeCell ref="H30:I31"/>
    <mergeCell ref="J30:K31"/>
    <mergeCell ref="L30:M31"/>
    <mergeCell ref="N7:N8"/>
    <mergeCell ref="O8:O9"/>
    <mergeCell ref="H9:I9"/>
    <mergeCell ref="J9:K9"/>
    <mergeCell ref="A22:A27"/>
    <mergeCell ref="B22:B24"/>
    <mergeCell ref="B25:B27"/>
    <mergeCell ref="A10:A15"/>
    <mergeCell ref="B10:B12"/>
    <mergeCell ref="B13:B15"/>
    <mergeCell ref="L5:M6"/>
    <mergeCell ref="N5:O6"/>
    <mergeCell ref="A7:A8"/>
    <mergeCell ref="D7:D9"/>
    <mergeCell ref="F7:F8"/>
    <mergeCell ref="G7:G8"/>
    <mergeCell ref="H7:I8"/>
    <mergeCell ref="J7:K8"/>
    <mergeCell ref="L7:L8"/>
    <mergeCell ref="M7:M8"/>
    <mergeCell ref="A2:G2"/>
    <mergeCell ref="H2:O2"/>
    <mergeCell ref="E4:G4"/>
    <mergeCell ref="H4:O4"/>
    <mergeCell ref="A5:A6"/>
    <mergeCell ref="C5:C6"/>
    <mergeCell ref="D5:D6"/>
    <mergeCell ref="E5:E6"/>
    <mergeCell ref="F5:G6"/>
    <mergeCell ref="H5:K6"/>
  </mergeCells>
  <printOptions horizontalCentered="1"/>
  <pageMargins left="1.1023622047244095" right="1.1023622047244095" top="1.5748031496062993" bottom="1.535433070866142" header="0.5118110236220472" footer="0.9055118110236221"/>
  <pageSetup firstPageNumber="58" useFirstPageNumber="1" horizontalDpi="300" verticalDpi="300" orientation="portrait" paperSize="9" r:id="rId1"/>
  <headerFooter alignWithMargins="0">
    <oddFooter>&amp;C&amp;"華康中圓體,標準"&amp;11‧&amp;"Times New Roman,標準"&amp;P&amp;"華康中圓體,標準"‧</oddFooter>
  </headerFooter>
</worksheet>
</file>

<file path=xl/worksheets/sheet19.xml><?xml version="1.0" encoding="utf-8"?>
<worksheet xmlns="http://schemas.openxmlformats.org/spreadsheetml/2006/main" xmlns:r="http://schemas.openxmlformats.org/officeDocument/2006/relationships">
  <dimension ref="A1:R45"/>
  <sheetViews>
    <sheetView showGridLines="0" zoomScale="120" zoomScaleNormal="120" zoomScaleSheetLayoutView="100" zoomScalePageLayoutView="0" workbookViewId="0" topLeftCell="A1">
      <selection activeCell="A1" sqref="A1"/>
    </sheetView>
  </sheetViews>
  <sheetFormatPr defaultColWidth="9.00390625" defaultRowHeight="16.5"/>
  <cols>
    <col min="1" max="1" width="10.625" style="512" customWidth="1"/>
    <col min="2" max="2" width="6.625" style="512" customWidth="1"/>
    <col min="3" max="3" width="15.625" style="512" customWidth="1"/>
    <col min="4" max="4" width="11.625" style="514" customWidth="1"/>
    <col min="5" max="8" width="8.625" style="514" customWidth="1"/>
    <col min="9" max="12" width="13.125" style="514" customWidth="1"/>
    <col min="13" max="14" width="12.625" style="514" customWidth="1"/>
    <col min="15" max="16384" width="9.00390625" style="514" customWidth="1"/>
  </cols>
  <sheetData>
    <row r="1" spans="1:14" s="504" customFormat="1" ht="18" customHeight="1">
      <c r="A1" s="281" t="s">
        <v>261</v>
      </c>
      <c r="B1" s="502"/>
      <c r="C1" s="502"/>
      <c r="D1" s="503"/>
      <c r="E1" s="503"/>
      <c r="F1" s="503"/>
      <c r="G1" s="503"/>
      <c r="H1" s="503"/>
      <c r="I1" s="503"/>
      <c r="J1" s="503"/>
      <c r="N1" s="122" t="s">
        <v>0</v>
      </c>
    </row>
    <row r="2" spans="1:14" s="517" customFormat="1" ht="30" customHeight="1">
      <c r="A2" s="850" t="s">
        <v>658</v>
      </c>
      <c r="B2" s="850"/>
      <c r="C2" s="850"/>
      <c r="D2" s="850"/>
      <c r="E2" s="850"/>
      <c r="F2" s="850"/>
      <c r="G2" s="850"/>
      <c r="H2" s="850"/>
      <c r="I2" s="821" t="s">
        <v>247</v>
      </c>
      <c r="J2" s="821"/>
      <c r="K2" s="821"/>
      <c r="L2" s="821"/>
      <c r="M2" s="821"/>
      <c r="N2" s="821"/>
    </row>
    <row r="3" spans="1:14" s="512" customFormat="1" ht="15" customHeight="1" thickBot="1">
      <c r="A3" s="534"/>
      <c r="B3" s="534"/>
      <c r="C3" s="535"/>
      <c r="D3" s="590"/>
      <c r="E3" s="590"/>
      <c r="F3" s="591"/>
      <c r="G3" s="592"/>
      <c r="H3" s="537" t="s">
        <v>635</v>
      </c>
      <c r="K3" s="593"/>
      <c r="L3" s="593"/>
      <c r="M3" s="593"/>
      <c r="N3" s="15" t="s">
        <v>12</v>
      </c>
    </row>
    <row r="4" spans="1:14" s="521" customFormat="1" ht="16.5" customHeight="1" thickBot="1">
      <c r="A4" s="518"/>
      <c r="B4" s="519"/>
      <c r="C4" s="520"/>
      <c r="D4" s="851" t="s">
        <v>625</v>
      </c>
      <c r="E4" s="851"/>
      <c r="F4" s="851"/>
      <c r="G4" s="851"/>
      <c r="H4" s="851"/>
      <c r="I4" s="852" t="s">
        <v>101</v>
      </c>
      <c r="J4" s="852"/>
      <c r="K4" s="852"/>
      <c r="L4" s="852"/>
      <c r="M4" s="852"/>
      <c r="N4" s="853" t="s">
        <v>659</v>
      </c>
    </row>
    <row r="5" spans="1:14" s="521" customFormat="1" ht="13.5" customHeight="1" thickBot="1">
      <c r="A5" s="854" t="s">
        <v>666</v>
      </c>
      <c r="B5" s="855" t="s">
        <v>627</v>
      </c>
      <c r="C5" s="856" t="s">
        <v>626</v>
      </c>
      <c r="D5" s="857" t="s">
        <v>143</v>
      </c>
      <c r="E5" s="858" t="s">
        <v>660</v>
      </c>
      <c r="F5" s="858"/>
      <c r="G5" s="858" t="s">
        <v>661</v>
      </c>
      <c r="H5" s="858"/>
      <c r="I5" s="859" t="s">
        <v>662</v>
      </c>
      <c r="J5" s="859"/>
      <c r="K5" s="858" t="s">
        <v>663</v>
      </c>
      <c r="L5" s="858"/>
      <c r="M5" s="860" t="s">
        <v>664</v>
      </c>
      <c r="N5" s="853"/>
    </row>
    <row r="6" spans="1:14" s="521" customFormat="1" ht="13.5" customHeight="1" thickBot="1">
      <c r="A6" s="854"/>
      <c r="B6" s="855"/>
      <c r="C6" s="856"/>
      <c r="D6" s="857"/>
      <c r="E6" s="858"/>
      <c r="F6" s="858"/>
      <c r="G6" s="858"/>
      <c r="H6" s="858"/>
      <c r="I6" s="859"/>
      <c r="J6" s="859"/>
      <c r="K6" s="858"/>
      <c r="L6" s="858"/>
      <c r="M6" s="860"/>
      <c r="N6" s="853"/>
    </row>
    <row r="7" spans="1:14" s="521" customFormat="1" ht="16.5" customHeight="1">
      <c r="A7" s="861" t="s">
        <v>228</v>
      </c>
      <c r="B7" s="522" t="s">
        <v>251</v>
      </c>
      <c r="C7" s="862" t="s">
        <v>144</v>
      </c>
      <c r="D7" s="594" t="s">
        <v>665</v>
      </c>
      <c r="E7" s="860" t="s">
        <v>628</v>
      </c>
      <c r="F7" s="860" t="s">
        <v>629</v>
      </c>
      <c r="G7" s="860" t="s">
        <v>628</v>
      </c>
      <c r="H7" s="860" t="s">
        <v>629</v>
      </c>
      <c r="I7" s="863" t="s">
        <v>628</v>
      </c>
      <c r="J7" s="860" t="s">
        <v>629</v>
      </c>
      <c r="K7" s="860" t="s">
        <v>628</v>
      </c>
      <c r="L7" s="860" t="s">
        <v>629</v>
      </c>
      <c r="M7" s="860"/>
      <c r="N7" s="853"/>
    </row>
    <row r="8" spans="1:14" s="521" customFormat="1" ht="12" customHeight="1" thickBot="1">
      <c r="A8" s="861"/>
      <c r="B8" s="522"/>
      <c r="C8" s="862"/>
      <c r="D8" s="864" t="s">
        <v>145</v>
      </c>
      <c r="E8" s="860"/>
      <c r="F8" s="860"/>
      <c r="G8" s="860"/>
      <c r="H8" s="860"/>
      <c r="I8" s="863"/>
      <c r="J8" s="860"/>
      <c r="K8" s="860"/>
      <c r="L8" s="860"/>
      <c r="M8" s="864" t="s">
        <v>109</v>
      </c>
      <c r="N8" s="595"/>
    </row>
    <row r="9" spans="1:14" s="521" customFormat="1" ht="13.5" customHeight="1" thickBot="1">
      <c r="A9" s="523"/>
      <c r="B9" s="524"/>
      <c r="C9" s="525"/>
      <c r="D9" s="864"/>
      <c r="E9" s="596" t="s">
        <v>104</v>
      </c>
      <c r="F9" s="596" t="s">
        <v>106</v>
      </c>
      <c r="G9" s="596" t="s">
        <v>104</v>
      </c>
      <c r="H9" s="597" t="s">
        <v>106</v>
      </c>
      <c r="I9" s="596" t="s">
        <v>104</v>
      </c>
      <c r="J9" s="596" t="s">
        <v>106</v>
      </c>
      <c r="K9" s="596" t="s">
        <v>104</v>
      </c>
      <c r="L9" s="596" t="s">
        <v>106</v>
      </c>
      <c r="M9" s="864"/>
      <c r="N9" s="598" t="s">
        <v>110</v>
      </c>
    </row>
    <row r="10" spans="1:18" s="521" customFormat="1" ht="16.5" customHeight="1">
      <c r="A10" s="870" t="s">
        <v>621</v>
      </c>
      <c r="B10" s="865" t="s">
        <v>632</v>
      </c>
      <c r="C10" s="528" t="s">
        <v>633</v>
      </c>
      <c r="D10" s="526">
        <f>D11+D12</f>
        <v>33</v>
      </c>
      <c r="E10" s="526">
        <f>E11+E12</f>
        <v>1272</v>
      </c>
      <c r="F10" s="526">
        <f>F11+F12</f>
        <v>990</v>
      </c>
      <c r="G10" s="526">
        <f>G11+G12</f>
        <v>3081</v>
      </c>
      <c r="H10" s="526">
        <f>H11+H12</f>
        <v>1836</v>
      </c>
      <c r="I10" s="526">
        <v>3840</v>
      </c>
      <c r="J10" s="526">
        <v>1170</v>
      </c>
      <c r="K10" s="526">
        <v>1990</v>
      </c>
      <c r="L10" s="526">
        <v>353</v>
      </c>
      <c r="M10" s="526">
        <v>16</v>
      </c>
      <c r="N10" s="526">
        <v>25</v>
      </c>
      <c r="O10" s="529"/>
      <c r="P10" s="608"/>
      <c r="Q10" s="527"/>
      <c r="R10" s="527"/>
    </row>
    <row r="11" spans="1:18" s="521" customFormat="1" ht="16.5" customHeight="1">
      <c r="A11" s="871"/>
      <c r="B11" s="865"/>
      <c r="C11" s="528" t="s">
        <v>630</v>
      </c>
      <c r="D11" s="529">
        <v>17</v>
      </c>
      <c r="E11" s="529">
        <v>724</v>
      </c>
      <c r="F11" s="529">
        <v>520</v>
      </c>
      <c r="G11" s="529">
        <v>1773</v>
      </c>
      <c r="H11" s="529">
        <v>1050</v>
      </c>
      <c r="I11" s="529">
        <v>2357</v>
      </c>
      <c r="J11" s="529">
        <v>625</v>
      </c>
      <c r="K11" s="529">
        <v>1203</v>
      </c>
      <c r="L11" s="529">
        <v>205</v>
      </c>
      <c r="M11" s="529">
        <v>13</v>
      </c>
      <c r="N11" s="529">
        <v>18</v>
      </c>
      <c r="O11" s="529"/>
      <c r="P11" s="608"/>
      <c r="Q11" s="527"/>
      <c r="R11" s="527"/>
    </row>
    <row r="12" spans="1:18" s="521" customFormat="1" ht="16.5" customHeight="1">
      <c r="A12" s="871"/>
      <c r="B12" s="865"/>
      <c r="C12" s="528" t="s">
        <v>631</v>
      </c>
      <c r="D12" s="529">
        <v>16</v>
      </c>
      <c r="E12" s="529">
        <v>548</v>
      </c>
      <c r="F12" s="529">
        <v>470</v>
      </c>
      <c r="G12" s="529">
        <v>1308</v>
      </c>
      <c r="H12" s="529">
        <v>786</v>
      </c>
      <c r="I12" s="529">
        <v>1483</v>
      </c>
      <c r="J12" s="529">
        <v>545</v>
      </c>
      <c r="K12" s="529">
        <v>787</v>
      </c>
      <c r="L12" s="529">
        <v>148</v>
      </c>
      <c r="M12" s="529">
        <v>3</v>
      </c>
      <c r="N12" s="529">
        <v>7</v>
      </c>
      <c r="O12" s="529"/>
      <c r="P12" s="608"/>
      <c r="Q12" s="527"/>
      <c r="R12" s="527"/>
    </row>
    <row r="13" spans="1:18" s="521" customFormat="1" ht="16.5" customHeight="1" thickBot="1">
      <c r="A13" s="871"/>
      <c r="B13" s="866" t="s">
        <v>634</v>
      </c>
      <c r="C13" s="528" t="s">
        <v>633</v>
      </c>
      <c r="D13" s="529">
        <f>D14+D15</f>
        <v>298</v>
      </c>
      <c r="E13" s="529">
        <f>E14+E15</f>
        <v>1219</v>
      </c>
      <c r="F13" s="529">
        <f>F14+F15</f>
        <v>905</v>
      </c>
      <c r="G13" s="529">
        <f>G14+G15</f>
        <v>3177</v>
      </c>
      <c r="H13" s="529">
        <f>H14+H15</f>
        <v>1577</v>
      </c>
      <c r="I13" s="529">
        <v>4309</v>
      </c>
      <c r="J13" s="529">
        <v>997</v>
      </c>
      <c r="K13" s="529">
        <v>3401</v>
      </c>
      <c r="L13" s="529">
        <v>536</v>
      </c>
      <c r="M13" s="529">
        <v>23</v>
      </c>
      <c r="N13" s="529">
        <v>100</v>
      </c>
      <c r="O13" s="529"/>
      <c r="P13" s="608"/>
      <c r="Q13" s="527"/>
      <c r="R13" s="527"/>
    </row>
    <row r="14" spans="1:18" s="521" customFormat="1" ht="16.5" customHeight="1" thickBot="1">
      <c r="A14" s="871"/>
      <c r="B14" s="866"/>
      <c r="C14" s="528" t="s">
        <v>630</v>
      </c>
      <c r="D14" s="530">
        <v>137</v>
      </c>
      <c r="E14" s="530">
        <v>716</v>
      </c>
      <c r="F14" s="530">
        <v>481</v>
      </c>
      <c r="G14" s="530">
        <v>1833</v>
      </c>
      <c r="H14" s="530">
        <v>887</v>
      </c>
      <c r="I14" s="530">
        <v>2274</v>
      </c>
      <c r="J14" s="608">
        <v>515</v>
      </c>
      <c r="K14" s="608">
        <v>1585</v>
      </c>
      <c r="L14" s="530">
        <v>300</v>
      </c>
      <c r="M14" s="530">
        <v>15</v>
      </c>
      <c r="N14" s="530">
        <v>68</v>
      </c>
      <c r="O14" s="530"/>
      <c r="P14" s="608"/>
      <c r="Q14" s="527"/>
      <c r="R14" s="527"/>
    </row>
    <row r="15" spans="1:18" s="521" customFormat="1" ht="16.5" customHeight="1">
      <c r="A15" s="871"/>
      <c r="B15" s="865"/>
      <c r="C15" s="528" t="s">
        <v>631</v>
      </c>
      <c r="D15" s="530">
        <v>161</v>
      </c>
      <c r="E15" s="530">
        <v>503</v>
      </c>
      <c r="F15" s="530">
        <v>424</v>
      </c>
      <c r="G15" s="530">
        <v>1344</v>
      </c>
      <c r="H15" s="530">
        <v>690</v>
      </c>
      <c r="I15" s="530">
        <v>2035</v>
      </c>
      <c r="J15" s="530">
        <v>482</v>
      </c>
      <c r="K15" s="530">
        <v>1816</v>
      </c>
      <c r="L15" s="529">
        <v>236</v>
      </c>
      <c r="M15" s="530">
        <v>8</v>
      </c>
      <c r="N15" s="530">
        <v>32</v>
      </c>
      <c r="O15" s="530"/>
      <c r="P15" s="529"/>
      <c r="Q15" s="527"/>
      <c r="R15" s="527"/>
    </row>
    <row r="16" spans="1:18" s="521" customFormat="1" ht="16.5" customHeight="1">
      <c r="A16" s="871" t="s">
        <v>622</v>
      </c>
      <c r="B16" s="865" t="s">
        <v>632</v>
      </c>
      <c r="C16" s="528" t="s">
        <v>633</v>
      </c>
      <c r="D16" s="529">
        <f>D17+D18</f>
        <v>31</v>
      </c>
      <c r="E16" s="529">
        <f>E17+E18</f>
        <v>1371</v>
      </c>
      <c r="F16" s="529">
        <f>F17+F18</f>
        <v>1115</v>
      </c>
      <c r="G16" s="529">
        <f>G17+G18</f>
        <v>3224</v>
      </c>
      <c r="H16" s="529">
        <f>H17+H18</f>
        <v>1984</v>
      </c>
      <c r="I16" s="529">
        <v>3958</v>
      </c>
      <c r="J16" s="529">
        <v>1183</v>
      </c>
      <c r="K16" s="529">
        <v>1956</v>
      </c>
      <c r="L16" s="529">
        <v>359</v>
      </c>
      <c r="M16" s="529">
        <v>14</v>
      </c>
      <c r="N16" s="529">
        <v>24</v>
      </c>
      <c r="O16" s="529"/>
      <c r="P16" s="608"/>
      <c r="Q16" s="527"/>
      <c r="R16" s="527"/>
    </row>
    <row r="17" spans="1:18" s="521" customFormat="1" ht="16.5" customHeight="1">
      <c r="A17" s="871"/>
      <c r="B17" s="865"/>
      <c r="C17" s="528" t="s">
        <v>630</v>
      </c>
      <c r="D17" s="530">
        <v>14</v>
      </c>
      <c r="E17" s="530">
        <v>761</v>
      </c>
      <c r="F17" s="530">
        <v>592</v>
      </c>
      <c r="G17" s="530">
        <v>1865</v>
      </c>
      <c r="H17" s="530">
        <v>1174</v>
      </c>
      <c r="I17" s="530">
        <v>2433</v>
      </c>
      <c r="J17" s="608">
        <v>631</v>
      </c>
      <c r="K17" s="608">
        <v>1190</v>
      </c>
      <c r="L17" s="530">
        <v>212</v>
      </c>
      <c r="M17" s="530">
        <v>11</v>
      </c>
      <c r="N17" s="530">
        <v>16</v>
      </c>
      <c r="O17" s="530"/>
      <c r="P17" s="608"/>
      <c r="Q17" s="527"/>
      <c r="R17" s="527"/>
    </row>
    <row r="18" spans="1:18" s="521" customFormat="1" ht="16.5" customHeight="1">
      <c r="A18" s="871"/>
      <c r="B18" s="865"/>
      <c r="C18" s="528" t="s">
        <v>631</v>
      </c>
      <c r="D18" s="530">
        <v>17</v>
      </c>
      <c r="E18" s="530">
        <v>610</v>
      </c>
      <c r="F18" s="530">
        <v>523</v>
      </c>
      <c r="G18" s="530">
        <v>1359</v>
      </c>
      <c r="H18" s="530">
        <v>810</v>
      </c>
      <c r="I18" s="530">
        <v>1525</v>
      </c>
      <c r="J18" s="530">
        <v>552</v>
      </c>
      <c r="K18" s="530">
        <v>766</v>
      </c>
      <c r="L18" s="529">
        <v>147</v>
      </c>
      <c r="M18" s="530">
        <v>3</v>
      </c>
      <c r="N18" s="530">
        <v>8</v>
      </c>
      <c r="O18" s="530"/>
      <c r="P18" s="529"/>
      <c r="Q18" s="527"/>
      <c r="R18" s="527"/>
    </row>
    <row r="19" spans="1:18" s="521" customFormat="1" ht="16.5" customHeight="1" thickBot="1">
      <c r="A19" s="871"/>
      <c r="B19" s="866" t="s">
        <v>634</v>
      </c>
      <c r="C19" s="528" t="s">
        <v>633</v>
      </c>
      <c r="D19" s="529">
        <f>D20+D21</f>
        <v>302</v>
      </c>
      <c r="E19" s="529">
        <f aca="true" t="shared" si="0" ref="E19:N19">E20+E21</f>
        <v>1345</v>
      </c>
      <c r="F19" s="529">
        <f t="shared" si="0"/>
        <v>1066</v>
      </c>
      <c r="G19" s="529">
        <f t="shared" si="0"/>
        <v>3341</v>
      </c>
      <c r="H19" s="529">
        <f t="shared" si="0"/>
        <v>1689</v>
      </c>
      <c r="I19" s="529">
        <f t="shared" si="0"/>
        <v>4464</v>
      </c>
      <c r="J19" s="529">
        <f t="shared" si="0"/>
        <v>986</v>
      </c>
      <c r="K19" s="529">
        <f t="shared" si="0"/>
        <v>3468</v>
      </c>
      <c r="L19" s="529">
        <f t="shared" si="0"/>
        <v>557</v>
      </c>
      <c r="M19" s="529">
        <f t="shared" si="0"/>
        <v>24</v>
      </c>
      <c r="N19" s="529">
        <f t="shared" si="0"/>
        <v>100</v>
      </c>
      <c r="O19" s="529"/>
      <c r="P19" s="608"/>
      <c r="Q19" s="527"/>
      <c r="R19" s="527"/>
    </row>
    <row r="20" spans="1:18" s="521" customFormat="1" ht="16.5" customHeight="1" thickBot="1">
      <c r="A20" s="871"/>
      <c r="B20" s="866"/>
      <c r="C20" s="528" t="s">
        <v>630</v>
      </c>
      <c r="D20" s="529">
        <v>143</v>
      </c>
      <c r="E20" s="529">
        <v>777</v>
      </c>
      <c r="F20" s="529">
        <v>563</v>
      </c>
      <c r="G20" s="529">
        <v>1932</v>
      </c>
      <c r="H20" s="529">
        <v>949</v>
      </c>
      <c r="I20" s="529">
        <v>2356</v>
      </c>
      <c r="J20" s="529">
        <v>496</v>
      </c>
      <c r="K20" s="529">
        <v>1634</v>
      </c>
      <c r="L20" s="529">
        <v>304</v>
      </c>
      <c r="M20" s="529">
        <v>15</v>
      </c>
      <c r="N20" s="529">
        <v>68</v>
      </c>
      <c r="O20" s="529"/>
      <c r="P20" s="608"/>
      <c r="Q20" s="527"/>
      <c r="R20" s="527"/>
    </row>
    <row r="21" spans="1:18" s="521" customFormat="1" ht="16.5" customHeight="1">
      <c r="A21" s="871"/>
      <c r="B21" s="865"/>
      <c r="C21" s="528" t="s">
        <v>631</v>
      </c>
      <c r="D21" s="529">
        <v>159</v>
      </c>
      <c r="E21" s="529">
        <v>568</v>
      </c>
      <c r="F21" s="529">
        <v>503</v>
      </c>
      <c r="G21" s="529">
        <v>1409</v>
      </c>
      <c r="H21" s="529">
        <v>740</v>
      </c>
      <c r="I21" s="529">
        <v>2108</v>
      </c>
      <c r="J21" s="529">
        <v>490</v>
      </c>
      <c r="K21" s="529">
        <v>1834</v>
      </c>
      <c r="L21" s="529">
        <v>253</v>
      </c>
      <c r="M21" s="529">
        <v>9</v>
      </c>
      <c r="N21" s="529">
        <v>32</v>
      </c>
      <c r="O21" s="529"/>
      <c r="P21" s="608"/>
      <c r="Q21" s="527"/>
      <c r="R21" s="527"/>
    </row>
    <row r="22" spans="1:18" s="425" customFormat="1" ht="16.5" customHeight="1">
      <c r="A22" s="872" t="s">
        <v>667</v>
      </c>
      <c r="B22" s="865" t="s">
        <v>632</v>
      </c>
      <c r="C22" s="528" t="s">
        <v>633</v>
      </c>
      <c r="D22" s="530">
        <v>35</v>
      </c>
      <c r="E22" s="530">
        <v>1432</v>
      </c>
      <c r="F22" s="530">
        <v>1136</v>
      </c>
      <c r="G22" s="530">
        <v>3399</v>
      </c>
      <c r="H22" s="530">
        <v>2238</v>
      </c>
      <c r="I22" s="530">
        <v>4065</v>
      </c>
      <c r="J22" s="608">
        <v>1196</v>
      </c>
      <c r="K22" s="608">
        <v>1947</v>
      </c>
      <c r="L22" s="530">
        <v>375</v>
      </c>
      <c r="M22" s="530">
        <v>14</v>
      </c>
      <c r="N22" s="530">
        <v>23</v>
      </c>
      <c r="O22" s="530"/>
      <c r="P22" s="608"/>
      <c r="Q22" s="527"/>
      <c r="R22" s="527"/>
    </row>
    <row r="23" spans="1:18" s="425" customFormat="1" ht="16.5" customHeight="1">
      <c r="A23" s="872"/>
      <c r="B23" s="865"/>
      <c r="C23" s="528" t="s">
        <v>630</v>
      </c>
      <c r="D23" s="530">
        <v>15</v>
      </c>
      <c r="E23" s="530">
        <v>792</v>
      </c>
      <c r="F23" s="530">
        <v>617</v>
      </c>
      <c r="G23" s="530">
        <v>1962</v>
      </c>
      <c r="H23" s="530">
        <v>1327</v>
      </c>
      <c r="I23" s="530">
        <v>2499</v>
      </c>
      <c r="J23" s="530">
        <v>648</v>
      </c>
      <c r="K23" s="530">
        <v>1196</v>
      </c>
      <c r="L23" s="529">
        <v>219</v>
      </c>
      <c r="M23" s="530">
        <v>11</v>
      </c>
      <c r="N23" s="530">
        <v>16</v>
      </c>
      <c r="O23" s="530"/>
      <c r="P23" s="529"/>
      <c r="Q23" s="527"/>
      <c r="R23" s="527"/>
    </row>
    <row r="24" spans="1:14" s="425" customFormat="1" ht="16.5" customHeight="1">
      <c r="A24" s="872"/>
      <c r="B24" s="865"/>
      <c r="C24" s="528" t="s">
        <v>631</v>
      </c>
      <c r="D24" s="156">
        <v>20</v>
      </c>
      <c r="E24" s="156">
        <v>640</v>
      </c>
      <c r="F24" s="156">
        <v>519</v>
      </c>
      <c r="G24" s="156">
        <v>1437</v>
      </c>
      <c r="H24" s="156">
        <v>911</v>
      </c>
      <c r="I24" s="156">
        <v>1566</v>
      </c>
      <c r="J24" s="156">
        <v>548</v>
      </c>
      <c r="K24" s="156">
        <v>751</v>
      </c>
      <c r="L24" s="156">
        <v>156</v>
      </c>
      <c r="M24" s="156">
        <v>3</v>
      </c>
      <c r="N24" s="160">
        <v>7</v>
      </c>
    </row>
    <row r="25" spans="1:14" s="425" customFormat="1" ht="16.5" customHeight="1" thickBot="1">
      <c r="A25" s="872"/>
      <c r="B25" s="866" t="s">
        <v>634</v>
      </c>
      <c r="C25" s="528" t="s">
        <v>633</v>
      </c>
      <c r="D25" s="156">
        <v>304</v>
      </c>
      <c r="E25" s="156">
        <v>1417</v>
      </c>
      <c r="F25" s="156">
        <v>1105</v>
      </c>
      <c r="G25" s="156">
        <v>3555</v>
      </c>
      <c r="H25" s="156">
        <v>1886</v>
      </c>
      <c r="I25" s="156">
        <v>4573</v>
      </c>
      <c r="J25" s="156">
        <v>1020</v>
      </c>
      <c r="K25" s="156">
        <v>3529</v>
      </c>
      <c r="L25" s="156">
        <v>573</v>
      </c>
      <c r="M25" s="156">
        <v>28</v>
      </c>
      <c r="N25" s="160">
        <v>96</v>
      </c>
    </row>
    <row r="26" spans="1:14" s="425" customFormat="1" ht="16.5" customHeight="1" thickBot="1">
      <c r="A26" s="872"/>
      <c r="B26" s="866"/>
      <c r="C26" s="528" t="s">
        <v>630</v>
      </c>
      <c r="D26" s="157">
        <v>142</v>
      </c>
      <c r="E26" s="157">
        <v>825</v>
      </c>
      <c r="F26" s="157">
        <v>579</v>
      </c>
      <c r="G26" s="157">
        <v>2057</v>
      </c>
      <c r="H26" s="157">
        <v>1046</v>
      </c>
      <c r="I26" s="157">
        <v>2412</v>
      </c>
      <c r="J26" s="160">
        <v>529</v>
      </c>
      <c r="K26" s="157">
        <v>1679</v>
      </c>
      <c r="L26" s="157">
        <v>311</v>
      </c>
      <c r="M26" s="157">
        <v>18</v>
      </c>
      <c r="N26" s="160">
        <v>66</v>
      </c>
    </row>
    <row r="27" spans="1:14" s="425" customFormat="1" ht="16.5" customHeight="1" thickBot="1">
      <c r="A27" s="873"/>
      <c r="B27" s="866"/>
      <c r="C27" s="531" t="s">
        <v>631</v>
      </c>
      <c r="D27" s="159">
        <v>162</v>
      </c>
      <c r="E27" s="159">
        <v>592</v>
      </c>
      <c r="F27" s="159">
        <v>526</v>
      </c>
      <c r="G27" s="159">
        <v>1498</v>
      </c>
      <c r="H27" s="159">
        <v>840</v>
      </c>
      <c r="I27" s="159">
        <v>2161</v>
      </c>
      <c r="J27" s="159">
        <v>491</v>
      </c>
      <c r="K27" s="159">
        <v>1850</v>
      </c>
      <c r="L27" s="159">
        <v>262</v>
      </c>
      <c r="M27" s="159">
        <v>10</v>
      </c>
      <c r="N27" s="158">
        <v>30</v>
      </c>
    </row>
    <row r="28" s="609" customFormat="1" ht="13.5" customHeight="1" thickBot="1"/>
    <row r="29" spans="1:14" s="521" customFormat="1" ht="16.5" customHeight="1" thickBot="1">
      <c r="A29" s="518"/>
      <c r="B29" s="519"/>
      <c r="C29" s="532"/>
      <c r="D29" s="851" t="s">
        <v>625</v>
      </c>
      <c r="E29" s="851"/>
      <c r="F29" s="851"/>
      <c r="G29" s="851"/>
      <c r="H29" s="851"/>
      <c r="I29" s="852" t="s">
        <v>101</v>
      </c>
      <c r="J29" s="852"/>
      <c r="K29" s="852"/>
      <c r="L29" s="852"/>
      <c r="M29" s="852"/>
      <c r="N29" s="853" t="s">
        <v>659</v>
      </c>
    </row>
    <row r="30" spans="1:14" s="521" customFormat="1" ht="13.5" customHeight="1" thickBot="1">
      <c r="A30" s="854" t="s">
        <v>666</v>
      </c>
      <c r="B30" s="855" t="s">
        <v>627</v>
      </c>
      <c r="C30" s="856" t="s">
        <v>626</v>
      </c>
      <c r="D30" s="857" t="s">
        <v>143</v>
      </c>
      <c r="E30" s="858" t="s">
        <v>660</v>
      </c>
      <c r="F30" s="858"/>
      <c r="G30" s="858" t="s">
        <v>661</v>
      </c>
      <c r="H30" s="858"/>
      <c r="I30" s="859" t="s">
        <v>662</v>
      </c>
      <c r="J30" s="859"/>
      <c r="K30" s="858" t="s">
        <v>663</v>
      </c>
      <c r="L30" s="858"/>
      <c r="M30" s="860" t="s">
        <v>664</v>
      </c>
      <c r="N30" s="853"/>
    </row>
    <row r="31" spans="1:14" s="521" customFormat="1" ht="13.5" customHeight="1" thickBot="1">
      <c r="A31" s="854"/>
      <c r="B31" s="855"/>
      <c r="C31" s="856"/>
      <c r="D31" s="857"/>
      <c r="E31" s="858"/>
      <c r="F31" s="858"/>
      <c r="G31" s="858"/>
      <c r="H31" s="858"/>
      <c r="I31" s="859"/>
      <c r="J31" s="859"/>
      <c r="K31" s="858"/>
      <c r="L31" s="858"/>
      <c r="M31" s="860"/>
      <c r="N31" s="853"/>
    </row>
    <row r="32" spans="1:14" s="521" customFormat="1" ht="13.5" customHeight="1">
      <c r="A32" s="861" t="s">
        <v>228</v>
      </c>
      <c r="B32" s="855" t="s">
        <v>251</v>
      </c>
      <c r="C32" s="862" t="s">
        <v>144</v>
      </c>
      <c r="D32" s="594" t="s">
        <v>665</v>
      </c>
      <c r="E32" s="860" t="s">
        <v>628</v>
      </c>
      <c r="F32" s="860" t="s">
        <v>629</v>
      </c>
      <c r="G32" s="860" t="s">
        <v>628</v>
      </c>
      <c r="H32" s="860" t="s">
        <v>629</v>
      </c>
      <c r="I32" s="863" t="s">
        <v>628</v>
      </c>
      <c r="J32" s="860" t="s">
        <v>629</v>
      </c>
      <c r="K32" s="860" t="s">
        <v>628</v>
      </c>
      <c r="L32" s="860" t="s">
        <v>629</v>
      </c>
      <c r="M32" s="860"/>
      <c r="N32" s="853"/>
    </row>
    <row r="33" spans="1:14" s="521" customFormat="1" ht="13.5" customHeight="1" thickBot="1">
      <c r="A33" s="861"/>
      <c r="B33" s="855"/>
      <c r="C33" s="862"/>
      <c r="D33" s="864" t="s">
        <v>145</v>
      </c>
      <c r="E33" s="860"/>
      <c r="F33" s="860"/>
      <c r="G33" s="860"/>
      <c r="H33" s="860"/>
      <c r="I33" s="863"/>
      <c r="J33" s="860"/>
      <c r="K33" s="860"/>
      <c r="L33" s="860"/>
      <c r="M33" s="864" t="s">
        <v>109</v>
      </c>
      <c r="N33" s="595"/>
    </row>
    <row r="34" spans="1:14" s="521" customFormat="1" ht="13.5" customHeight="1" thickBot="1">
      <c r="A34" s="523"/>
      <c r="B34" s="524"/>
      <c r="C34" s="525"/>
      <c r="D34" s="864"/>
      <c r="E34" s="596" t="s">
        <v>104</v>
      </c>
      <c r="F34" s="596" t="s">
        <v>106</v>
      </c>
      <c r="G34" s="596" t="s">
        <v>104</v>
      </c>
      <c r="H34" s="597" t="s">
        <v>106</v>
      </c>
      <c r="I34" s="596" t="s">
        <v>104</v>
      </c>
      <c r="J34" s="596" t="s">
        <v>106</v>
      </c>
      <c r="K34" s="596" t="s">
        <v>104</v>
      </c>
      <c r="L34" s="596" t="s">
        <v>106</v>
      </c>
      <c r="M34" s="864"/>
      <c r="N34" s="598" t="s">
        <v>110</v>
      </c>
    </row>
    <row r="35" spans="1:14" s="521" customFormat="1" ht="16.5" customHeight="1" thickBot="1">
      <c r="A35" s="867" t="s">
        <v>668</v>
      </c>
      <c r="B35" s="869" t="s">
        <v>632</v>
      </c>
      <c r="C35" s="533" t="s">
        <v>633</v>
      </c>
      <c r="D35" s="599">
        <v>32</v>
      </c>
      <c r="E35" s="600">
        <v>1459</v>
      </c>
      <c r="F35" s="600">
        <v>1180</v>
      </c>
      <c r="G35" s="600">
        <v>3623</v>
      </c>
      <c r="H35" s="600">
        <v>2497</v>
      </c>
      <c r="I35" s="600">
        <v>4127</v>
      </c>
      <c r="J35" s="600">
        <v>1201</v>
      </c>
      <c r="K35" s="600">
        <v>1889</v>
      </c>
      <c r="L35" s="600">
        <v>383</v>
      </c>
      <c r="M35" s="599">
        <v>15</v>
      </c>
      <c r="N35" s="601">
        <v>24</v>
      </c>
    </row>
    <row r="36" spans="1:14" s="521" customFormat="1" ht="16.5" customHeight="1" thickBot="1">
      <c r="A36" s="867"/>
      <c r="B36" s="869"/>
      <c r="C36" s="528" t="s">
        <v>630</v>
      </c>
      <c r="D36" s="602">
        <v>13</v>
      </c>
      <c r="E36" s="603">
        <v>806</v>
      </c>
      <c r="F36" s="603">
        <v>665</v>
      </c>
      <c r="G36" s="603">
        <v>2088</v>
      </c>
      <c r="H36" s="603">
        <v>1467</v>
      </c>
      <c r="I36" s="603">
        <v>2522</v>
      </c>
      <c r="J36" s="603">
        <v>647</v>
      </c>
      <c r="K36" s="603">
        <v>1154</v>
      </c>
      <c r="L36" s="603">
        <v>231</v>
      </c>
      <c r="M36" s="602">
        <v>11</v>
      </c>
      <c r="N36" s="604">
        <v>17</v>
      </c>
    </row>
    <row r="37" spans="1:14" s="521" customFormat="1" ht="16.5" customHeight="1" thickBot="1">
      <c r="A37" s="867"/>
      <c r="B37" s="869"/>
      <c r="C37" s="528" t="s">
        <v>631</v>
      </c>
      <c r="D37" s="602">
        <v>19</v>
      </c>
      <c r="E37" s="603">
        <v>653</v>
      </c>
      <c r="F37" s="603">
        <v>515</v>
      </c>
      <c r="G37" s="603">
        <v>1535</v>
      </c>
      <c r="H37" s="603">
        <v>1030</v>
      </c>
      <c r="I37" s="603">
        <v>1605</v>
      </c>
      <c r="J37" s="603">
        <v>554</v>
      </c>
      <c r="K37" s="603">
        <v>735</v>
      </c>
      <c r="L37" s="603">
        <v>152</v>
      </c>
      <c r="M37" s="602">
        <v>4</v>
      </c>
      <c r="N37" s="604">
        <v>7</v>
      </c>
    </row>
    <row r="38" spans="1:14" s="521" customFormat="1" ht="16.5" customHeight="1" thickBot="1">
      <c r="A38" s="867"/>
      <c r="B38" s="865" t="s">
        <v>634</v>
      </c>
      <c r="C38" s="528" t="s">
        <v>633</v>
      </c>
      <c r="D38" s="602">
        <v>329</v>
      </c>
      <c r="E38" s="603">
        <v>1477</v>
      </c>
      <c r="F38" s="603">
        <v>1170</v>
      </c>
      <c r="G38" s="603">
        <v>3744</v>
      </c>
      <c r="H38" s="603">
        <v>2115</v>
      </c>
      <c r="I38" s="603">
        <v>4639</v>
      </c>
      <c r="J38" s="603">
        <v>1049</v>
      </c>
      <c r="K38" s="603">
        <v>3575</v>
      </c>
      <c r="L38" s="603">
        <v>568</v>
      </c>
      <c r="M38" s="602">
        <v>31</v>
      </c>
      <c r="N38" s="604">
        <v>98</v>
      </c>
    </row>
    <row r="39" spans="1:14" s="521" customFormat="1" ht="16.5" customHeight="1" thickBot="1">
      <c r="A39" s="867"/>
      <c r="B39" s="865"/>
      <c r="C39" s="528" t="s">
        <v>630</v>
      </c>
      <c r="D39" s="602">
        <v>160</v>
      </c>
      <c r="E39" s="603">
        <v>864</v>
      </c>
      <c r="F39" s="603">
        <v>642</v>
      </c>
      <c r="G39" s="603">
        <v>2160</v>
      </c>
      <c r="H39" s="603">
        <v>1156</v>
      </c>
      <c r="I39" s="603">
        <v>2456</v>
      </c>
      <c r="J39" s="603">
        <v>556</v>
      </c>
      <c r="K39" s="603">
        <v>1709</v>
      </c>
      <c r="L39" s="603">
        <v>314</v>
      </c>
      <c r="M39" s="602">
        <v>21</v>
      </c>
      <c r="N39" s="604">
        <v>68</v>
      </c>
    </row>
    <row r="40" spans="1:14" s="521" customFormat="1" ht="16.5" customHeight="1" thickBot="1">
      <c r="A40" s="868"/>
      <c r="B40" s="866"/>
      <c r="C40" s="531" t="s">
        <v>631</v>
      </c>
      <c r="D40" s="605">
        <v>169</v>
      </c>
      <c r="E40" s="606">
        <v>613</v>
      </c>
      <c r="F40" s="606">
        <v>528</v>
      </c>
      <c r="G40" s="606">
        <v>1584</v>
      </c>
      <c r="H40" s="606">
        <v>959</v>
      </c>
      <c r="I40" s="606">
        <v>2183</v>
      </c>
      <c r="J40" s="606">
        <v>493</v>
      </c>
      <c r="K40" s="606">
        <v>1866</v>
      </c>
      <c r="L40" s="606">
        <v>254</v>
      </c>
      <c r="M40" s="605">
        <v>10</v>
      </c>
      <c r="N40" s="607">
        <v>30</v>
      </c>
    </row>
    <row r="42" spans="4:14" ht="13.5">
      <c r="D42" s="516"/>
      <c r="E42" s="516"/>
      <c r="F42" s="516"/>
      <c r="G42" s="516"/>
      <c r="H42" s="516"/>
      <c r="I42" s="516"/>
      <c r="J42" s="516"/>
      <c r="K42" s="516"/>
      <c r="L42" s="516"/>
      <c r="M42" s="516"/>
      <c r="N42" s="516"/>
    </row>
    <row r="43" spans="4:14" ht="13.5">
      <c r="D43" s="516"/>
      <c r="E43" s="516"/>
      <c r="F43" s="516"/>
      <c r="G43" s="516"/>
      <c r="H43" s="516"/>
      <c r="I43" s="516"/>
      <c r="J43" s="516"/>
      <c r="K43" s="516"/>
      <c r="L43" s="516"/>
      <c r="M43" s="516"/>
      <c r="N43" s="516"/>
    </row>
    <row r="44" spans="4:14" ht="13.5">
      <c r="D44" s="516"/>
      <c r="E44" s="516"/>
      <c r="F44" s="516"/>
      <c r="G44" s="516"/>
      <c r="H44" s="516"/>
      <c r="I44" s="516"/>
      <c r="J44" s="516"/>
      <c r="K44" s="516"/>
      <c r="L44" s="516"/>
      <c r="M44" s="516"/>
      <c r="N44" s="516"/>
    </row>
    <row r="45" spans="4:14" ht="13.5">
      <c r="D45" s="516"/>
      <c r="E45" s="516"/>
      <c r="F45" s="516"/>
      <c r="G45" s="516"/>
      <c r="H45" s="516"/>
      <c r="I45" s="516"/>
      <c r="J45" s="516"/>
      <c r="K45" s="516"/>
      <c r="L45" s="516"/>
      <c r="M45" s="516"/>
      <c r="N45" s="516"/>
    </row>
  </sheetData>
  <sheetProtection selectLockedCells="1" selectUnlockedCells="1"/>
  <mergeCells count="63">
    <mergeCell ref="F32:F33"/>
    <mergeCell ref="A22:A27"/>
    <mergeCell ref="B22:B24"/>
    <mergeCell ref="J32:J33"/>
    <mergeCell ref="I32:I33"/>
    <mergeCell ref="B25:B27"/>
    <mergeCell ref="D29:H29"/>
    <mergeCell ref="D33:D34"/>
    <mergeCell ref="B10:B12"/>
    <mergeCell ref="B13:B15"/>
    <mergeCell ref="B16:B18"/>
    <mergeCell ref="B19:B21"/>
    <mergeCell ref="A35:A40"/>
    <mergeCell ref="B35:B37"/>
    <mergeCell ref="B38:B40"/>
    <mergeCell ref="A10:A15"/>
    <mergeCell ref="A16:A21"/>
    <mergeCell ref="L32:L33"/>
    <mergeCell ref="E30:F31"/>
    <mergeCell ref="G30:H31"/>
    <mergeCell ref="I30:J31"/>
    <mergeCell ref="K30:L31"/>
    <mergeCell ref="I29:M29"/>
    <mergeCell ref="M30:M32"/>
    <mergeCell ref="K32:K33"/>
    <mergeCell ref="G32:G33"/>
    <mergeCell ref="H32:H33"/>
    <mergeCell ref="N29:N32"/>
    <mergeCell ref="A30:A31"/>
    <mergeCell ref="B30:B31"/>
    <mergeCell ref="C30:C31"/>
    <mergeCell ref="D30:D31"/>
    <mergeCell ref="A32:A33"/>
    <mergeCell ref="B32:B33"/>
    <mergeCell ref="C32:C33"/>
    <mergeCell ref="E32:E33"/>
    <mergeCell ref="M33:M34"/>
    <mergeCell ref="I7:I8"/>
    <mergeCell ref="J7:J8"/>
    <mergeCell ref="K7:K8"/>
    <mergeCell ref="L7:L8"/>
    <mergeCell ref="D8:D9"/>
    <mergeCell ref="M8:M9"/>
    <mergeCell ref="G5:H6"/>
    <mergeCell ref="I5:J6"/>
    <mergeCell ref="K5:L6"/>
    <mergeCell ref="M5:M7"/>
    <mergeCell ref="A7:A8"/>
    <mergeCell ref="C7:C8"/>
    <mergeCell ref="E7:E8"/>
    <mergeCell ref="F7:F8"/>
    <mergeCell ref="G7:G8"/>
    <mergeCell ref="H7:H8"/>
    <mergeCell ref="A2:H2"/>
    <mergeCell ref="I2:N2"/>
    <mergeCell ref="D4:H4"/>
    <mergeCell ref="I4:M4"/>
    <mergeCell ref="N4:N7"/>
    <mergeCell ref="A5:A6"/>
    <mergeCell ref="B5:B6"/>
    <mergeCell ref="C5:C6"/>
    <mergeCell ref="D5:D6"/>
    <mergeCell ref="E5:F6"/>
  </mergeCells>
  <printOptions horizontalCentered="1"/>
  <pageMargins left="1.1023622047244095" right="1.1023622047244095" top="1.5748031496062993" bottom="1.5748031496062993" header="0.5118110236220472" footer="0.9055118110236221"/>
  <pageSetup firstPageNumber="60" useFirstPageNumber="1" horizontalDpi="300" verticalDpi="300" orientation="portrait" paperSize="9" r:id="rId1"/>
  <headerFooter alignWithMargins="0">
    <oddFooter>&amp;C&amp;"華康中圓體,標準"&amp;11‧&amp;"Times New Roman,標準"&amp;P&amp;"華康中圓體,標準"‧</oddFooter>
  </headerFooter>
  <colBreaks count="1" manualBreakCount="1">
    <brk id="8" max="65535" man="1"/>
  </colBreaks>
</worksheet>
</file>

<file path=xl/worksheets/sheet2.xml><?xml version="1.0" encoding="utf-8"?>
<worksheet xmlns="http://schemas.openxmlformats.org/spreadsheetml/2006/main" xmlns:r="http://schemas.openxmlformats.org/officeDocument/2006/relationships">
  <dimension ref="A1:Q35"/>
  <sheetViews>
    <sheetView showGridLines="0" zoomScale="120" zoomScaleNormal="120" zoomScaleSheetLayoutView="80" zoomScalePageLayoutView="0" workbookViewId="0" topLeftCell="A1">
      <selection activeCell="A1" sqref="A1"/>
    </sheetView>
  </sheetViews>
  <sheetFormatPr defaultColWidth="10.625" defaultRowHeight="21.75" customHeight="1"/>
  <cols>
    <col min="1" max="1" width="18.625" style="251" customWidth="1"/>
    <col min="2" max="4" width="8.125" style="57" customWidth="1"/>
    <col min="5" max="5" width="10.125" style="57" customWidth="1"/>
    <col min="6" max="8" width="8.125" style="57" customWidth="1"/>
    <col min="9" max="9" width="7.625" style="57" customWidth="1"/>
    <col min="10" max="12" width="8.125" style="57" customWidth="1"/>
    <col min="13" max="13" width="8.625" style="57" customWidth="1"/>
    <col min="14" max="14" width="13.125" style="57" customWidth="1"/>
    <col min="15" max="15" width="9.625" style="57" customWidth="1"/>
    <col min="16" max="16" width="8.125" style="57" customWidth="1"/>
    <col min="17" max="17" width="6.125" style="57" customWidth="1"/>
    <col min="18" max="16384" width="10.625" style="259" customWidth="1"/>
  </cols>
  <sheetData>
    <row r="1" spans="1:17" s="251" customFormat="1" ht="18" customHeight="1">
      <c r="A1" s="281" t="s">
        <v>261</v>
      </c>
      <c r="B1" s="252"/>
      <c r="C1" s="252"/>
      <c r="D1" s="252"/>
      <c r="E1" s="252"/>
      <c r="F1" s="252"/>
      <c r="G1" s="252"/>
      <c r="H1" s="252"/>
      <c r="I1" s="252"/>
      <c r="J1" s="252"/>
      <c r="K1" s="252"/>
      <c r="L1" s="252"/>
      <c r="M1" s="252"/>
      <c r="N1" s="281"/>
      <c r="O1" s="252"/>
      <c r="P1" s="252"/>
      <c r="Q1" s="1" t="s">
        <v>0</v>
      </c>
    </row>
    <row r="2" spans="1:17" s="280" customFormat="1" ht="24.75" customHeight="1">
      <c r="A2" s="702" t="s">
        <v>320</v>
      </c>
      <c r="B2" s="702"/>
      <c r="C2" s="702"/>
      <c r="D2" s="702"/>
      <c r="E2" s="702"/>
      <c r="F2" s="702"/>
      <c r="G2" s="702"/>
      <c r="H2" s="702"/>
      <c r="I2" s="702" t="s">
        <v>11</v>
      </c>
      <c r="J2" s="702"/>
      <c r="K2" s="702"/>
      <c r="L2" s="702"/>
      <c r="M2" s="702"/>
      <c r="N2" s="702"/>
      <c r="O2" s="702"/>
      <c r="P2" s="702"/>
      <c r="Q2" s="702"/>
    </row>
    <row r="3" spans="1:17" ht="15.75" customHeight="1" thickBot="1">
      <c r="A3" s="254"/>
      <c r="B3" s="154"/>
      <c r="C3" s="154"/>
      <c r="D3" s="154"/>
      <c r="E3" s="154"/>
      <c r="F3" s="154"/>
      <c r="G3" s="154"/>
      <c r="H3" s="282" t="s">
        <v>283</v>
      </c>
      <c r="J3" s="154"/>
      <c r="K3" s="154"/>
      <c r="N3" s="282"/>
      <c r="O3" s="257"/>
      <c r="P3" s="257"/>
      <c r="Q3" s="15" t="s">
        <v>12</v>
      </c>
    </row>
    <row r="4" spans="1:17" ht="18.75" customHeight="1" thickBot="1">
      <c r="A4" s="693" t="s">
        <v>284</v>
      </c>
      <c r="B4" s="703" t="s">
        <v>301</v>
      </c>
      <c r="C4" s="703"/>
      <c r="D4" s="703"/>
      <c r="E4" s="703"/>
      <c r="F4" s="703"/>
      <c r="G4" s="703"/>
      <c r="H4" s="703"/>
      <c r="I4" s="695" t="s">
        <v>13</v>
      </c>
      <c r="J4" s="695"/>
      <c r="K4" s="695"/>
      <c r="L4" s="695"/>
      <c r="M4" s="695"/>
      <c r="N4" s="695"/>
      <c r="O4" s="695"/>
      <c r="P4" s="695"/>
      <c r="Q4" s="695"/>
    </row>
    <row r="5" spans="1:17" ht="18.75" customHeight="1">
      <c r="A5" s="693"/>
      <c r="B5" s="704" t="s">
        <v>285</v>
      </c>
      <c r="C5" s="704"/>
      <c r="D5" s="704"/>
      <c r="E5" s="263" t="s">
        <v>286</v>
      </c>
      <c r="F5" s="700" t="s">
        <v>302</v>
      </c>
      <c r="G5" s="701"/>
      <c r="H5" s="701"/>
      <c r="J5" s="16"/>
      <c r="K5" s="16" t="s">
        <v>14</v>
      </c>
      <c r="L5" s="16"/>
      <c r="M5" s="284"/>
      <c r="N5" s="285" t="s">
        <v>303</v>
      </c>
      <c r="O5" s="285" t="s">
        <v>287</v>
      </c>
      <c r="P5" s="263" t="s">
        <v>288</v>
      </c>
      <c r="Q5" s="263" t="s">
        <v>289</v>
      </c>
    </row>
    <row r="6" spans="1:17" ht="18.75" customHeight="1" thickBot="1">
      <c r="A6" s="699" t="s">
        <v>15</v>
      </c>
      <c r="B6" s="283" t="s">
        <v>290</v>
      </c>
      <c r="C6" s="286" t="s">
        <v>291</v>
      </c>
      <c r="D6" s="286" t="s">
        <v>292</v>
      </c>
      <c r="E6" s="287"/>
      <c r="F6" s="288" t="s">
        <v>293</v>
      </c>
      <c r="G6" s="286" t="s">
        <v>294</v>
      </c>
      <c r="H6" s="288" t="s">
        <v>295</v>
      </c>
      <c r="I6" s="286" t="s">
        <v>296</v>
      </c>
      <c r="J6" s="286" t="s">
        <v>297</v>
      </c>
      <c r="K6" s="286" t="s">
        <v>298</v>
      </c>
      <c r="L6" s="286" t="s">
        <v>299</v>
      </c>
      <c r="M6" s="286" t="s">
        <v>304</v>
      </c>
      <c r="N6" s="289"/>
      <c r="O6" s="290"/>
      <c r="P6" s="263"/>
      <c r="Q6" s="263"/>
    </row>
    <row r="7" spans="1:17" s="291" customFormat="1" ht="31.5" customHeight="1" thickBot="1">
      <c r="A7" s="699"/>
      <c r="B7" s="18" t="s">
        <v>16</v>
      </c>
      <c r="C7" s="19" t="s">
        <v>17</v>
      </c>
      <c r="D7" s="19" t="s">
        <v>18</v>
      </c>
      <c r="E7" s="26" t="s">
        <v>162</v>
      </c>
      <c r="F7" s="20" t="s">
        <v>19</v>
      </c>
      <c r="G7" s="21" t="s">
        <v>154</v>
      </c>
      <c r="H7" s="20" t="s">
        <v>157</v>
      </c>
      <c r="I7" s="21" t="s">
        <v>159</v>
      </c>
      <c r="J7" s="21" t="s">
        <v>161</v>
      </c>
      <c r="K7" s="21" t="s">
        <v>20</v>
      </c>
      <c r="L7" s="21" t="s">
        <v>21</v>
      </c>
      <c r="M7" s="21" t="s">
        <v>22</v>
      </c>
      <c r="N7" s="20" t="s">
        <v>163</v>
      </c>
      <c r="O7" s="20" t="s">
        <v>164</v>
      </c>
      <c r="P7" s="21" t="s">
        <v>23</v>
      </c>
      <c r="Q7" s="21" t="s">
        <v>22</v>
      </c>
    </row>
    <row r="8" spans="1:17" ht="18.75" customHeight="1">
      <c r="A8" s="246" t="s">
        <v>305</v>
      </c>
      <c r="B8" s="22">
        <v>125592</v>
      </c>
      <c r="C8" s="292" t="s">
        <v>24</v>
      </c>
      <c r="D8" s="292" t="s">
        <v>24</v>
      </c>
      <c r="E8" s="292">
        <v>1977</v>
      </c>
      <c r="F8" s="292" t="s">
        <v>24</v>
      </c>
      <c r="G8" s="292">
        <v>9790</v>
      </c>
      <c r="H8" s="292" t="s">
        <v>24</v>
      </c>
      <c r="I8" s="292" t="s">
        <v>24</v>
      </c>
      <c r="J8" s="292">
        <v>1682</v>
      </c>
      <c r="K8" s="292" t="s">
        <v>25</v>
      </c>
      <c r="L8" s="292">
        <v>551</v>
      </c>
      <c r="M8" s="292" t="s">
        <v>25</v>
      </c>
      <c r="N8" s="292">
        <v>45603</v>
      </c>
      <c r="O8" s="292">
        <v>55658</v>
      </c>
      <c r="P8" s="292">
        <v>2181</v>
      </c>
      <c r="Q8" s="292">
        <v>8150</v>
      </c>
    </row>
    <row r="9" spans="1:17" ht="18.75" customHeight="1">
      <c r="A9" s="246" t="s">
        <v>306</v>
      </c>
      <c r="B9" s="22">
        <v>126054</v>
      </c>
      <c r="C9" s="292" t="s">
        <v>24</v>
      </c>
      <c r="D9" s="292" t="s">
        <v>24</v>
      </c>
      <c r="E9" s="292">
        <v>3300</v>
      </c>
      <c r="F9" s="292" t="s">
        <v>24</v>
      </c>
      <c r="G9" s="292">
        <v>9454</v>
      </c>
      <c r="H9" s="292" t="s">
        <v>24</v>
      </c>
      <c r="I9" s="292" t="s">
        <v>24</v>
      </c>
      <c r="J9" s="292">
        <v>1879</v>
      </c>
      <c r="K9" s="292" t="s">
        <v>25</v>
      </c>
      <c r="L9" s="292">
        <v>689</v>
      </c>
      <c r="M9" s="292" t="s">
        <v>25</v>
      </c>
      <c r="N9" s="292">
        <v>49709</v>
      </c>
      <c r="O9" s="292">
        <v>58464</v>
      </c>
      <c r="P9" s="292">
        <v>2550</v>
      </c>
      <c r="Q9" s="292">
        <v>9</v>
      </c>
    </row>
    <row r="10" spans="1:17" ht="18.75" customHeight="1">
      <c r="A10" s="246" t="s">
        <v>307</v>
      </c>
      <c r="B10" s="22">
        <v>102147</v>
      </c>
      <c r="C10" s="292">
        <v>46227</v>
      </c>
      <c r="D10" s="292">
        <v>55920</v>
      </c>
      <c r="E10" s="292">
        <v>3345</v>
      </c>
      <c r="F10" s="292" t="s">
        <v>24</v>
      </c>
      <c r="G10" s="292">
        <v>8475</v>
      </c>
      <c r="H10" s="292" t="s">
        <v>24</v>
      </c>
      <c r="I10" s="292" t="s">
        <v>24</v>
      </c>
      <c r="J10" s="292">
        <v>1446</v>
      </c>
      <c r="K10" s="292" t="s">
        <v>25</v>
      </c>
      <c r="L10" s="292">
        <v>427</v>
      </c>
      <c r="M10" s="292" t="s">
        <v>25</v>
      </c>
      <c r="N10" s="292">
        <v>39620</v>
      </c>
      <c r="O10" s="292">
        <v>46039</v>
      </c>
      <c r="P10" s="292">
        <v>2785</v>
      </c>
      <c r="Q10" s="292">
        <v>10</v>
      </c>
    </row>
    <row r="11" spans="1:17" s="216" customFormat="1" ht="18.75" customHeight="1">
      <c r="A11" s="246" t="s">
        <v>308</v>
      </c>
      <c r="B11" s="22">
        <v>106317</v>
      </c>
      <c r="C11" s="293">
        <v>48204</v>
      </c>
      <c r="D11" s="293">
        <v>58113</v>
      </c>
      <c r="E11" s="292">
        <v>3030</v>
      </c>
      <c r="F11" s="292" t="s">
        <v>24</v>
      </c>
      <c r="G11" s="292">
        <v>8291</v>
      </c>
      <c r="H11" s="292" t="s">
        <v>24</v>
      </c>
      <c r="I11" s="292" t="s">
        <v>24</v>
      </c>
      <c r="J11" s="292">
        <v>1424</v>
      </c>
      <c r="K11" s="292" t="s">
        <v>25</v>
      </c>
      <c r="L11" s="292">
        <v>515</v>
      </c>
      <c r="M11" s="292" t="s">
        <v>25</v>
      </c>
      <c r="N11" s="292">
        <v>41467</v>
      </c>
      <c r="O11" s="292">
        <v>49136</v>
      </c>
      <c r="P11" s="292">
        <v>2451</v>
      </c>
      <c r="Q11" s="292">
        <v>3</v>
      </c>
    </row>
    <row r="12" spans="1:17" s="216" customFormat="1" ht="18.75" customHeight="1">
      <c r="A12" s="246" t="s">
        <v>309</v>
      </c>
      <c r="B12" s="22">
        <v>103947</v>
      </c>
      <c r="C12" s="293">
        <v>46574</v>
      </c>
      <c r="D12" s="293">
        <v>57373</v>
      </c>
      <c r="E12" s="292">
        <v>3220</v>
      </c>
      <c r="F12" s="292" t="s">
        <v>24</v>
      </c>
      <c r="G12" s="292">
        <v>7678</v>
      </c>
      <c r="H12" s="292" t="s">
        <v>24</v>
      </c>
      <c r="I12" s="292" t="s">
        <v>24</v>
      </c>
      <c r="J12" s="292">
        <v>1354</v>
      </c>
      <c r="K12" s="292" t="s">
        <v>25</v>
      </c>
      <c r="L12" s="292">
        <v>423</v>
      </c>
      <c r="M12" s="292" t="s">
        <v>25</v>
      </c>
      <c r="N12" s="292">
        <v>38088</v>
      </c>
      <c r="O12" s="292">
        <v>47943</v>
      </c>
      <c r="P12" s="292">
        <v>5236</v>
      </c>
      <c r="Q12" s="292">
        <v>5</v>
      </c>
    </row>
    <row r="13" spans="1:17" s="216" customFormat="1" ht="18.75" customHeight="1">
      <c r="A13" s="246" t="s">
        <v>310</v>
      </c>
      <c r="B13" s="22">
        <v>134191</v>
      </c>
      <c r="C13" s="293">
        <v>61273</v>
      </c>
      <c r="D13" s="293">
        <v>72918</v>
      </c>
      <c r="E13" s="292">
        <v>3010</v>
      </c>
      <c r="F13" s="292" t="s">
        <v>24</v>
      </c>
      <c r="G13" s="292">
        <v>10154</v>
      </c>
      <c r="H13" s="292" t="s">
        <v>24</v>
      </c>
      <c r="I13" s="292" t="s">
        <v>24</v>
      </c>
      <c r="J13" s="292">
        <v>2391</v>
      </c>
      <c r="K13" s="292" t="s">
        <v>25</v>
      </c>
      <c r="L13" s="292">
        <v>555</v>
      </c>
      <c r="M13" s="292" t="s">
        <v>25</v>
      </c>
      <c r="N13" s="292">
        <v>65847</v>
      </c>
      <c r="O13" s="292">
        <v>48874</v>
      </c>
      <c r="P13" s="292">
        <v>3349</v>
      </c>
      <c r="Q13" s="292">
        <v>11</v>
      </c>
    </row>
    <row r="14" spans="1:17" s="216" customFormat="1" ht="18.75" customHeight="1">
      <c r="A14" s="246" t="s">
        <v>311</v>
      </c>
      <c r="B14" s="22">
        <v>99132</v>
      </c>
      <c r="C14" s="293">
        <v>44535</v>
      </c>
      <c r="D14" s="293">
        <v>54597</v>
      </c>
      <c r="E14" s="292">
        <v>3023</v>
      </c>
      <c r="F14" s="292">
        <v>16507</v>
      </c>
      <c r="G14" s="292">
        <v>6883</v>
      </c>
      <c r="H14" s="292">
        <v>2663</v>
      </c>
      <c r="I14" s="292">
        <v>1653</v>
      </c>
      <c r="J14" s="292">
        <v>2549</v>
      </c>
      <c r="K14" s="292" t="s">
        <v>25</v>
      </c>
      <c r="L14" s="292">
        <v>448</v>
      </c>
      <c r="M14" s="292" t="s">
        <v>25</v>
      </c>
      <c r="N14" s="292">
        <v>16225</v>
      </c>
      <c r="O14" s="292">
        <v>46493</v>
      </c>
      <c r="P14" s="292">
        <v>2680</v>
      </c>
      <c r="Q14" s="292">
        <v>8</v>
      </c>
    </row>
    <row r="15" spans="1:17" s="216" customFormat="1" ht="18.75" customHeight="1">
      <c r="A15" s="246" t="s">
        <v>312</v>
      </c>
      <c r="B15" s="22">
        <v>102780</v>
      </c>
      <c r="C15" s="293">
        <v>47027</v>
      </c>
      <c r="D15" s="293">
        <v>55753</v>
      </c>
      <c r="E15" s="292">
        <v>3005</v>
      </c>
      <c r="F15" s="292">
        <v>17778</v>
      </c>
      <c r="G15" s="292">
        <v>7354</v>
      </c>
      <c r="H15" s="292">
        <v>2832</v>
      </c>
      <c r="I15" s="292">
        <v>1637</v>
      </c>
      <c r="J15" s="292">
        <v>2703</v>
      </c>
      <c r="K15" s="292" t="s">
        <v>25</v>
      </c>
      <c r="L15" s="292">
        <v>454</v>
      </c>
      <c r="M15" s="292" t="s">
        <v>25</v>
      </c>
      <c r="N15" s="292">
        <v>16273</v>
      </c>
      <c r="O15" s="292">
        <v>48225</v>
      </c>
      <c r="P15" s="292">
        <v>2473</v>
      </c>
      <c r="Q15" s="292">
        <v>6</v>
      </c>
    </row>
    <row r="16" spans="1:17" s="216" customFormat="1" ht="18.75" customHeight="1">
      <c r="A16" s="246" t="s">
        <v>313</v>
      </c>
      <c r="B16" s="22">
        <v>104227</v>
      </c>
      <c r="C16" s="293">
        <v>47800</v>
      </c>
      <c r="D16" s="293">
        <v>56427</v>
      </c>
      <c r="E16" s="292">
        <v>2892</v>
      </c>
      <c r="F16" s="292">
        <v>17706</v>
      </c>
      <c r="G16" s="292">
        <v>7417</v>
      </c>
      <c r="H16" s="292">
        <v>2813</v>
      </c>
      <c r="I16" s="292">
        <v>1669</v>
      </c>
      <c r="J16" s="292">
        <v>2528</v>
      </c>
      <c r="K16" s="292" t="s">
        <v>25</v>
      </c>
      <c r="L16" s="292">
        <v>530</v>
      </c>
      <c r="M16" s="292" t="s">
        <v>25</v>
      </c>
      <c r="N16" s="292">
        <v>15632</v>
      </c>
      <c r="O16" s="292">
        <v>50588</v>
      </c>
      <c r="P16" s="292">
        <v>2434</v>
      </c>
      <c r="Q16" s="292">
        <v>18</v>
      </c>
    </row>
    <row r="17" spans="1:17" s="216" customFormat="1" ht="18.75" customHeight="1">
      <c r="A17" s="246" t="s">
        <v>314</v>
      </c>
      <c r="B17" s="213">
        <f>SUM(B18:B30)</f>
        <v>103332</v>
      </c>
      <c r="C17" s="212">
        <f>SUM(C18:C30)</f>
        <v>47491</v>
      </c>
      <c r="D17" s="212">
        <f>SUM(D18:D30)</f>
        <v>55841</v>
      </c>
      <c r="E17" s="11">
        <f>SUM(E18:E30)</f>
        <v>2844</v>
      </c>
      <c r="F17" s="11">
        <f aca="true" t="shared" si="0" ref="F17:Q17">SUM(F18:F30)</f>
        <v>17947</v>
      </c>
      <c r="G17" s="11">
        <f t="shared" si="0"/>
        <v>7527</v>
      </c>
      <c r="H17" s="11">
        <f t="shared" si="0"/>
        <v>2703</v>
      </c>
      <c r="I17" s="11">
        <f t="shared" si="0"/>
        <v>1473</v>
      </c>
      <c r="J17" s="11">
        <f t="shared" si="0"/>
        <v>2526</v>
      </c>
      <c r="K17" s="11" t="s">
        <v>25</v>
      </c>
      <c r="L17" s="11">
        <f t="shared" si="0"/>
        <v>692</v>
      </c>
      <c r="M17" s="11">
        <f t="shared" si="0"/>
        <v>3</v>
      </c>
      <c r="N17" s="11">
        <f t="shared" si="0"/>
        <v>15611</v>
      </c>
      <c r="O17" s="11">
        <f t="shared" si="0"/>
        <v>49784</v>
      </c>
      <c r="P17" s="11">
        <f t="shared" si="0"/>
        <v>2128</v>
      </c>
      <c r="Q17" s="11">
        <f t="shared" si="0"/>
        <v>94</v>
      </c>
    </row>
    <row r="18" spans="1:17" s="216" customFormat="1" ht="18.75" customHeight="1">
      <c r="A18" s="273" t="s">
        <v>315</v>
      </c>
      <c r="B18" s="213">
        <f>SUM(E18:Q18)</f>
        <v>19604</v>
      </c>
      <c r="C18" s="210">
        <v>9002</v>
      </c>
      <c r="D18" s="210">
        <v>10602</v>
      </c>
      <c r="E18" s="11">
        <v>732</v>
      </c>
      <c r="F18" s="11">
        <v>3903</v>
      </c>
      <c r="G18" s="11">
        <v>2052</v>
      </c>
      <c r="H18" s="11">
        <v>537</v>
      </c>
      <c r="I18" s="11">
        <v>318</v>
      </c>
      <c r="J18" s="11">
        <v>594</v>
      </c>
      <c r="K18" s="11" t="s">
        <v>25</v>
      </c>
      <c r="L18" s="11">
        <v>107</v>
      </c>
      <c r="M18" s="11" t="s">
        <v>25</v>
      </c>
      <c r="N18" s="11">
        <v>2758</v>
      </c>
      <c r="O18" s="11">
        <v>8150</v>
      </c>
      <c r="P18" s="11">
        <v>435</v>
      </c>
      <c r="Q18" s="11">
        <v>18</v>
      </c>
    </row>
    <row r="19" spans="1:17" s="216" customFormat="1" ht="18.75" customHeight="1">
      <c r="A19" s="273" t="s">
        <v>187</v>
      </c>
      <c r="B19" s="213">
        <f>SUM(E19:Q19)</f>
        <v>17982</v>
      </c>
      <c r="C19" s="210">
        <v>8138</v>
      </c>
      <c r="D19" s="210">
        <v>9844</v>
      </c>
      <c r="E19" s="11">
        <v>556</v>
      </c>
      <c r="F19" s="11">
        <v>2112</v>
      </c>
      <c r="G19" s="11">
        <v>1187</v>
      </c>
      <c r="H19" s="11">
        <v>484</v>
      </c>
      <c r="I19" s="11">
        <v>292</v>
      </c>
      <c r="J19" s="11">
        <v>449</v>
      </c>
      <c r="K19" s="11" t="s">
        <v>25</v>
      </c>
      <c r="L19" s="11">
        <v>197</v>
      </c>
      <c r="M19" s="11">
        <v>1</v>
      </c>
      <c r="N19" s="11">
        <v>2864</v>
      </c>
      <c r="O19" s="11">
        <v>9465</v>
      </c>
      <c r="P19" s="11">
        <v>371</v>
      </c>
      <c r="Q19" s="11">
        <v>4</v>
      </c>
    </row>
    <row r="20" spans="1:17" s="216" customFormat="1" ht="18.75" customHeight="1">
      <c r="A20" s="273" t="s">
        <v>188</v>
      </c>
      <c r="B20" s="213">
        <f>SUM(E20:Q20)</f>
        <v>4112</v>
      </c>
      <c r="C20" s="210">
        <v>1912</v>
      </c>
      <c r="D20" s="210">
        <v>2200</v>
      </c>
      <c r="E20" s="11">
        <v>111</v>
      </c>
      <c r="F20" s="11">
        <v>758</v>
      </c>
      <c r="G20" s="11">
        <v>224</v>
      </c>
      <c r="H20" s="11">
        <v>107</v>
      </c>
      <c r="I20" s="11">
        <v>50</v>
      </c>
      <c r="J20" s="11">
        <v>54</v>
      </c>
      <c r="K20" s="11" t="s">
        <v>25</v>
      </c>
      <c r="L20" s="11">
        <v>39</v>
      </c>
      <c r="M20" s="11" t="s">
        <v>25</v>
      </c>
      <c r="N20" s="11">
        <v>453</v>
      </c>
      <c r="O20" s="11">
        <v>2228</v>
      </c>
      <c r="P20" s="11">
        <v>86</v>
      </c>
      <c r="Q20" s="11">
        <v>2</v>
      </c>
    </row>
    <row r="21" spans="1:17" s="216" customFormat="1" ht="18.75" customHeight="1">
      <c r="A21" s="273" t="s">
        <v>316</v>
      </c>
      <c r="B21" s="213">
        <f aca="true" t="shared" si="1" ref="B21:B30">SUM(E21:Q21)</f>
        <v>7371</v>
      </c>
      <c r="C21" s="210">
        <v>3401</v>
      </c>
      <c r="D21" s="210">
        <v>3970</v>
      </c>
      <c r="E21" s="11">
        <v>182</v>
      </c>
      <c r="F21" s="11">
        <v>1105</v>
      </c>
      <c r="G21" s="11">
        <v>445</v>
      </c>
      <c r="H21" s="11">
        <v>230</v>
      </c>
      <c r="I21" s="11">
        <v>104</v>
      </c>
      <c r="J21" s="11">
        <v>190</v>
      </c>
      <c r="K21" s="11" t="s">
        <v>25</v>
      </c>
      <c r="L21" s="11">
        <v>30</v>
      </c>
      <c r="M21" s="11" t="s">
        <v>25</v>
      </c>
      <c r="N21" s="11">
        <v>1626</v>
      </c>
      <c r="O21" s="11">
        <v>3326</v>
      </c>
      <c r="P21" s="11">
        <v>129</v>
      </c>
      <c r="Q21" s="11">
        <v>4</v>
      </c>
    </row>
    <row r="22" spans="1:17" s="216" customFormat="1" ht="18.75" customHeight="1">
      <c r="A22" s="273" t="s">
        <v>190</v>
      </c>
      <c r="B22" s="213">
        <f t="shared" si="1"/>
        <v>8121</v>
      </c>
      <c r="C22" s="210">
        <v>3720</v>
      </c>
      <c r="D22" s="210">
        <v>4401</v>
      </c>
      <c r="E22" s="11">
        <v>260</v>
      </c>
      <c r="F22" s="11">
        <v>1298</v>
      </c>
      <c r="G22" s="11">
        <v>1011</v>
      </c>
      <c r="H22" s="11">
        <v>275</v>
      </c>
      <c r="I22" s="11">
        <v>143</v>
      </c>
      <c r="J22" s="11">
        <v>260</v>
      </c>
      <c r="K22" s="11" t="s">
        <v>25</v>
      </c>
      <c r="L22" s="11">
        <v>47</v>
      </c>
      <c r="M22" s="11" t="s">
        <v>25</v>
      </c>
      <c r="N22" s="11">
        <v>1259</v>
      </c>
      <c r="O22" s="11">
        <v>3354</v>
      </c>
      <c r="P22" s="11">
        <v>195</v>
      </c>
      <c r="Q22" s="11">
        <v>19</v>
      </c>
    </row>
    <row r="23" spans="1:17" s="216" customFormat="1" ht="18.75" customHeight="1">
      <c r="A23" s="273" t="s">
        <v>191</v>
      </c>
      <c r="B23" s="213">
        <f t="shared" si="1"/>
        <v>4169</v>
      </c>
      <c r="C23" s="210">
        <v>1902</v>
      </c>
      <c r="D23" s="210">
        <v>2267</v>
      </c>
      <c r="E23" s="11">
        <v>74</v>
      </c>
      <c r="F23" s="11">
        <v>580</v>
      </c>
      <c r="G23" s="11">
        <v>247</v>
      </c>
      <c r="H23" s="11">
        <v>87</v>
      </c>
      <c r="I23" s="11">
        <v>50</v>
      </c>
      <c r="J23" s="11">
        <v>76</v>
      </c>
      <c r="K23" s="11" t="s">
        <v>25</v>
      </c>
      <c r="L23" s="11">
        <v>16</v>
      </c>
      <c r="M23" s="11" t="s">
        <v>25</v>
      </c>
      <c r="N23" s="11">
        <v>634</v>
      </c>
      <c r="O23" s="11">
        <v>2305</v>
      </c>
      <c r="P23" s="11">
        <v>91</v>
      </c>
      <c r="Q23" s="11">
        <v>9</v>
      </c>
    </row>
    <row r="24" spans="1:17" s="216" customFormat="1" ht="18.75" customHeight="1">
      <c r="A24" s="273" t="s">
        <v>192</v>
      </c>
      <c r="B24" s="213">
        <f t="shared" si="1"/>
        <v>9045</v>
      </c>
      <c r="C24" s="210">
        <v>4256</v>
      </c>
      <c r="D24" s="210">
        <v>4789</v>
      </c>
      <c r="E24" s="11">
        <v>188</v>
      </c>
      <c r="F24" s="11">
        <v>3308</v>
      </c>
      <c r="G24" s="11">
        <v>831</v>
      </c>
      <c r="H24" s="11">
        <v>207</v>
      </c>
      <c r="I24" s="11">
        <v>119</v>
      </c>
      <c r="J24" s="11">
        <v>233</v>
      </c>
      <c r="K24" s="11" t="s">
        <v>25</v>
      </c>
      <c r="L24" s="11">
        <v>35</v>
      </c>
      <c r="M24" s="11" t="s">
        <v>25</v>
      </c>
      <c r="N24" s="11">
        <v>1289</v>
      </c>
      <c r="O24" s="11">
        <v>2625</v>
      </c>
      <c r="P24" s="11">
        <v>199</v>
      </c>
      <c r="Q24" s="11">
        <v>11</v>
      </c>
    </row>
    <row r="25" spans="1:17" s="216" customFormat="1" ht="18.75" customHeight="1">
      <c r="A25" s="273" t="s">
        <v>193</v>
      </c>
      <c r="B25" s="213">
        <f t="shared" si="1"/>
        <v>10691</v>
      </c>
      <c r="C25" s="210">
        <v>4987</v>
      </c>
      <c r="D25" s="210">
        <v>5704</v>
      </c>
      <c r="E25" s="11">
        <v>232</v>
      </c>
      <c r="F25" s="11">
        <v>2179</v>
      </c>
      <c r="G25" s="11">
        <v>486</v>
      </c>
      <c r="H25" s="11">
        <v>257</v>
      </c>
      <c r="I25" s="11">
        <v>129</v>
      </c>
      <c r="J25" s="11">
        <v>207</v>
      </c>
      <c r="K25" s="11" t="s">
        <v>25</v>
      </c>
      <c r="L25" s="11">
        <v>117</v>
      </c>
      <c r="M25" s="11" t="s">
        <v>25</v>
      </c>
      <c r="N25" s="11">
        <v>1366</v>
      </c>
      <c r="O25" s="11">
        <v>5498</v>
      </c>
      <c r="P25" s="11">
        <v>207</v>
      </c>
      <c r="Q25" s="11">
        <v>13</v>
      </c>
    </row>
    <row r="26" spans="1:17" s="216" customFormat="1" ht="18.75" customHeight="1">
      <c r="A26" s="273" t="s">
        <v>194</v>
      </c>
      <c r="B26" s="213">
        <f t="shared" si="1"/>
        <v>5275</v>
      </c>
      <c r="C26" s="210">
        <v>2398</v>
      </c>
      <c r="D26" s="210">
        <v>2877</v>
      </c>
      <c r="E26" s="11">
        <v>180</v>
      </c>
      <c r="F26" s="11">
        <v>966</v>
      </c>
      <c r="G26" s="11">
        <v>387</v>
      </c>
      <c r="H26" s="11">
        <v>179</v>
      </c>
      <c r="I26" s="11">
        <v>86</v>
      </c>
      <c r="J26" s="11">
        <v>133</v>
      </c>
      <c r="K26" s="11" t="s">
        <v>25</v>
      </c>
      <c r="L26" s="11">
        <v>40</v>
      </c>
      <c r="M26" s="11">
        <v>2</v>
      </c>
      <c r="N26" s="11">
        <v>908</v>
      </c>
      <c r="O26" s="11">
        <v>2287</v>
      </c>
      <c r="P26" s="11">
        <v>104</v>
      </c>
      <c r="Q26" s="29">
        <v>3</v>
      </c>
    </row>
    <row r="27" spans="1:17" s="216" customFormat="1" ht="18.75" customHeight="1">
      <c r="A27" s="273" t="s">
        <v>195</v>
      </c>
      <c r="B27" s="213">
        <f t="shared" si="1"/>
        <v>11172</v>
      </c>
      <c r="C27" s="210">
        <v>5106</v>
      </c>
      <c r="D27" s="210">
        <v>6066</v>
      </c>
      <c r="E27" s="11">
        <v>238</v>
      </c>
      <c r="F27" s="11">
        <v>1110</v>
      </c>
      <c r="G27" s="11">
        <v>439</v>
      </c>
      <c r="H27" s="11">
        <v>232</v>
      </c>
      <c r="I27" s="11">
        <v>137</v>
      </c>
      <c r="J27" s="11">
        <v>215</v>
      </c>
      <c r="K27" s="11" t="s">
        <v>25</v>
      </c>
      <c r="L27" s="11">
        <v>44</v>
      </c>
      <c r="M27" s="11" t="s">
        <v>25</v>
      </c>
      <c r="N27" s="11">
        <v>1616</v>
      </c>
      <c r="O27" s="11">
        <v>6924</v>
      </c>
      <c r="P27" s="11">
        <v>210</v>
      </c>
      <c r="Q27" s="11">
        <v>7</v>
      </c>
    </row>
    <row r="28" spans="1:17" s="216" customFormat="1" ht="18.75" customHeight="1">
      <c r="A28" s="273" t="s">
        <v>196</v>
      </c>
      <c r="B28" s="213">
        <f t="shared" si="1"/>
        <v>1808</v>
      </c>
      <c r="C28" s="210">
        <v>849</v>
      </c>
      <c r="D28" s="210">
        <v>959</v>
      </c>
      <c r="E28" s="11">
        <v>42</v>
      </c>
      <c r="F28" s="11">
        <v>169</v>
      </c>
      <c r="G28" s="11">
        <v>79</v>
      </c>
      <c r="H28" s="11">
        <v>28</v>
      </c>
      <c r="I28" s="11">
        <v>19</v>
      </c>
      <c r="J28" s="11">
        <v>38</v>
      </c>
      <c r="K28" s="11" t="s">
        <v>25</v>
      </c>
      <c r="L28" s="11">
        <v>7</v>
      </c>
      <c r="M28" s="11" t="s">
        <v>25</v>
      </c>
      <c r="N28" s="11">
        <v>286</v>
      </c>
      <c r="O28" s="11">
        <v>1094</v>
      </c>
      <c r="P28" s="11">
        <v>42</v>
      </c>
      <c r="Q28" s="11">
        <v>4</v>
      </c>
    </row>
    <row r="29" spans="1:17" s="216" customFormat="1" ht="18.75" customHeight="1">
      <c r="A29" s="273" t="s">
        <v>197</v>
      </c>
      <c r="B29" s="213">
        <f t="shared" si="1"/>
        <v>3165</v>
      </c>
      <c r="C29" s="210">
        <v>1446</v>
      </c>
      <c r="D29" s="210">
        <v>1719</v>
      </c>
      <c r="E29" s="11">
        <v>45</v>
      </c>
      <c r="F29" s="11">
        <v>375</v>
      </c>
      <c r="G29" s="11">
        <v>125</v>
      </c>
      <c r="H29" s="11">
        <v>59</v>
      </c>
      <c r="I29" s="11">
        <v>26</v>
      </c>
      <c r="J29" s="11">
        <v>68</v>
      </c>
      <c r="K29" s="11" t="s">
        <v>25</v>
      </c>
      <c r="L29" s="11">
        <v>12</v>
      </c>
      <c r="M29" s="11" t="s">
        <v>25</v>
      </c>
      <c r="N29" s="11">
        <v>455</v>
      </c>
      <c r="O29" s="11">
        <v>1944</v>
      </c>
      <c r="P29" s="11">
        <v>56</v>
      </c>
      <c r="Q29" s="11" t="s">
        <v>25</v>
      </c>
    </row>
    <row r="30" spans="1:17" ht="18.75" customHeight="1">
      <c r="A30" s="151" t="s">
        <v>198</v>
      </c>
      <c r="B30" s="14">
        <f t="shared" si="1"/>
        <v>817</v>
      </c>
      <c r="C30" s="211">
        <v>374</v>
      </c>
      <c r="D30" s="211">
        <v>443</v>
      </c>
      <c r="E30" s="14">
        <v>4</v>
      </c>
      <c r="F30" s="14">
        <v>84</v>
      </c>
      <c r="G30" s="14">
        <v>14</v>
      </c>
      <c r="H30" s="14">
        <v>21</v>
      </c>
      <c r="I30" s="14" t="s">
        <v>25</v>
      </c>
      <c r="J30" s="14">
        <v>9</v>
      </c>
      <c r="K30" s="14" t="s">
        <v>25</v>
      </c>
      <c r="L30" s="14">
        <v>1</v>
      </c>
      <c r="M30" s="14" t="s">
        <v>25</v>
      </c>
      <c r="N30" s="14">
        <v>97</v>
      </c>
      <c r="O30" s="14">
        <v>584</v>
      </c>
      <c r="P30" s="14">
        <v>3</v>
      </c>
      <c r="Q30" s="14" t="s">
        <v>25</v>
      </c>
    </row>
    <row r="31" spans="1:17" s="24" customFormat="1" ht="13.5" customHeight="1">
      <c r="A31" s="23" t="s">
        <v>300</v>
      </c>
      <c r="B31" s="23"/>
      <c r="C31" s="23"/>
      <c r="D31" s="23"/>
      <c r="E31" s="23"/>
      <c r="F31" s="23"/>
      <c r="G31" s="23"/>
      <c r="H31" s="23"/>
      <c r="I31" s="23" t="s">
        <v>232</v>
      </c>
      <c r="J31" s="23"/>
      <c r="K31" s="23"/>
      <c r="L31" s="23"/>
      <c r="M31" s="23"/>
      <c r="N31" s="23"/>
      <c r="O31" s="25"/>
      <c r="P31" s="25"/>
      <c r="Q31" s="25"/>
    </row>
    <row r="32" spans="1:17" s="24" customFormat="1" ht="13.5" customHeight="1">
      <c r="A32" s="23" t="s">
        <v>317</v>
      </c>
      <c r="B32" s="23"/>
      <c r="C32" s="23"/>
      <c r="D32" s="23"/>
      <c r="E32" s="23"/>
      <c r="F32" s="23"/>
      <c r="G32" s="23"/>
      <c r="H32" s="23"/>
      <c r="I32" s="23" t="s">
        <v>26</v>
      </c>
      <c r="J32" s="23"/>
      <c r="K32" s="23"/>
      <c r="L32" s="23"/>
      <c r="M32" s="23"/>
      <c r="N32" s="23"/>
      <c r="O32" s="25"/>
      <c r="P32" s="25"/>
      <c r="Q32" s="25"/>
    </row>
    <row r="33" spans="1:17" s="24" customFormat="1" ht="13.5" customHeight="1">
      <c r="A33" s="23" t="s">
        <v>318</v>
      </c>
      <c r="B33" s="23"/>
      <c r="C33" s="23"/>
      <c r="D33" s="23"/>
      <c r="E33" s="23"/>
      <c r="F33" s="23"/>
      <c r="G33" s="23"/>
      <c r="H33" s="23"/>
      <c r="I33" s="24" t="s">
        <v>27</v>
      </c>
      <c r="J33" s="23"/>
      <c r="K33" s="23"/>
      <c r="L33" s="23"/>
      <c r="M33" s="23"/>
      <c r="N33" s="23"/>
      <c r="P33" s="25"/>
      <c r="Q33" s="25"/>
    </row>
    <row r="34" spans="1:17" s="24" customFormat="1" ht="13.5" customHeight="1">
      <c r="A34" s="23" t="s">
        <v>319</v>
      </c>
      <c r="B34" s="25"/>
      <c r="C34" s="25"/>
      <c r="D34" s="25"/>
      <c r="E34" s="25"/>
      <c r="F34" s="25"/>
      <c r="G34" s="25"/>
      <c r="H34" s="25"/>
      <c r="I34" s="25" t="s">
        <v>28</v>
      </c>
      <c r="J34" s="25"/>
      <c r="K34" s="25"/>
      <c r="L34" s="25"/>
      <c r="M34" s="25"/>
      <c r="N34" s="25"/>
      <c r="O34" s="25"/>
      <c r="P34" s="25"/>
      <c r="Q34" s="25"/>
    </row>
    <row r="35" spans="1:17" s="24" customFormat="1" ht="13.5" customHeight="1">
      <c r="A35" s="294"/>
      <c r="B35" s="25"/>
      <c r="C35" s="25"/>
      <c r="D35" s="25"/>
      <c r="E35" s="25"/>
      <c r="F35" s="25"/>
      <c r="G35" s="25"/>
      <c r="H35" s="25"/>
      <c r="I35" s="25" t="s">
        <v>29</v>
      </c>
      <c r="J35" s="25"/>
      <c r="K35" s="25"/>
      <c r="L35" s="25"/>
      <c r="M35" s="25"/>
      <c r="N35" s="25"/>
      <c r="O35" s="25"/>
      <c r="P35" s="25"/>
      <c r="Q35" s="25"/>
    </row>
  </sheetData>
  <sheetProtection selectLockedCells="1" selectUnlockedCells="1"/>
  <mergeCells count="8">
    <mergeCell ref="A6:A7"/>
    <mergeCell ref="F5:H5"/>
    <mergeCell ref="A2:H2"/>
    <mergeCell ref="I2:Q2"/>
    <mergeCell ref="A4:A5"/>
    <mergeCell ref="B4:H4"/>
    <mergeCell ref="I4:Q4"/>
    <mergeCell ref="B5:D5"/>
  </mergeCells>
  <printOptions horizontalCentered="1"/>
  <pageMargins left="1.141732283464567" right="1.141732283464567" top="1.5748031496062993" bottom="1.5748031496062993" header="0.5118110236220472" footer="0.9055118110236221"/>
  <pageSetup firstPageNumber="26" useFirstPageNumber="1" horizontalDpi="300" verticalDpi="300" orientation="portrait" paperSize="9" r:id="rId1"/>
  <headerFooter alignWithMargins="0">
    <oddFooter>&amp;C&amp;"華康中圓體,標準"&amp;11‧&amp;"Times New Roman,標準"&amp;P&amp;"華康中圓體,標準"‧</oddFooter>
  </headerFooter>
  <colBreaks count="1" manualBreakCount="1">
    <brk id="8" max="65535" man="1"/>
  </colBreaks>
</worksheet>
</file>

<file path=xl/worksheets/sheet20.xml><?xml version="1.0" encoding="utf-8"?>
<worksheet xmlns="http://schemas.openxmlformats.org/spreadsheetml/2006/main" xmlns:r="http://schemas.openxmlformats.org/officeDocument/2006/relationships">
  <dimension ref="A1:Q40"/>
  <sheetViews>
    <sheetView showGridLines="0" zoomScale="120" zoomScaleNormal="120" zoomScaleSheetLayoutView="100" zoomScalePageLayoutView="0" workbookViewId="0" topLeftCell="A1">
      <selection activeCell="A1" sqref="A1"/>
    </sheetView>
  </sheetViews>
  <sheetFormatPr defaultColWidth="9.00390625" defaultRowHeight="16.5"/>
  <cols>
    <col min="1" max="1" width="11.625" style="512" customWidth="1"/>
    <col min="2" max="2" width="6.625" style="512" customWidth="1"/>
    <col min="3" max="3" width="16.125" style="512" customWidth="1"/>
    <col min="4" max="7" width="10.625" style="514" customWidth="1"/>
    <col min="8" max="8" width="9.125" style="514" customWidth="1"/>
    <col min="9" max="9" width="9.625" style="514" customWidth="1"/>
    <col min="10" max="10" width="9.125" style="514" customWidth="1"/>
    <col min="11" max="11" width="9.625" style="514" customWidth="1"/>
    <col min="12" max="12" width="9.125" style="514" customWidth="1"/>
    <col min="13" max="13" width="9.625" style="514" customWidth="1"/>
    <col min="14" max="14" width="9.125" style="514" customWidth="1"/>
    <col min="15" max="15" width="11.125" style="514" customWidth="1"/>
    <col min="16" max="16" width="10.25390625" style="514" customWidth="1"/>
    <col min="17" max="17" width="10.125" style="514" customWidth="1"/>
    <col min="18" max="16384" width="9.00390625" style="514" customWidth="1"/>
  </cols>
  <sheetData>
    <row r="1" spans="1:16" s="504" customFormat="1" ht="18" customHeight="1">
      <c r="A1" s="281" t="s">
        <v>261</v>
      </c>
      <c r="B1" s="502"/>
      <c r="C1" s="502"/>
      <c r="D1" s="503"/>
      <c r="E1" s="503"/>
      <c r="F1" s="503"/>
      <c r="G1" s="503"/>
      <c r="H1" s="503"/>
      <c r="I1" s="503"/>
      <c r="J1" s="503"/>
      <c r="K1" s="503"/>
      <c r="L1" s="503"/>
      <c r="N1" s="503"/>
      <c r="O1" s="122" t="s">
        <v>0</v>
      </c>
      <c r="P1" s="503"/>
    </row>
    <row r="2" spans="1:17" s="517" customFormat="1" ht="34.5" customHeight="1">
      <c r="A2" s="821" t="s">
        <v>678</v>
      </c>
      <c r="B2" s="821"/>
      <c r="C2" s="821"/>
      <c r="D2" s="821"/>
      <c r="E2" s="821"/>
      <c r="F2" s="821"/>
      <c r="G2" s="821"/>
      <c r="H2" s="821" t="s">
        <v>249</v>
      </c>
      <c r="I2" s="821"/>
      <c r="J2" s="821"/>
      <c r="K2" s="821"/>
      <c r="L2" s="821"/>
      <c r="M2" s="821"/>
      <c r="N2" s="821"/>
      <c r="O2" s="821"/>
      <c r="P2" s="243"/>
      <c r="Q2" s="243"/>
    </row>
    <row r="3" spans="1:16" s="512" customFormat="1" ht="15" customHeight="1" thickBot="1">
      <c r="A3" s="534"/>
      <c r="B3" s="534"/>
      <c r="C3" s="535"/>
      <c r="D3" s="536"/>
      <c r="E3" s="537"/>
      <c r="F3" s="537"/>
      <c r="G3" s="537" t="s">
        <v>635</v>
      </c>
      <c r="O3" s="282" t="s">
        <v>12</v>
      </c>
      <c r="P3" s="538"/>
    </row>
    <row r="4" spans="1:17" ht="15" customHeight="1">
      <c r="A4" s="539"/>
      <c r="B4" s="540"/>
      <c r="C4" s="573"/>
      <c r="D4" s="542"/>
      <c r="E4" s="822" t="s">
        <v>636</v>
      </c>
      <c r="F4" s="823"/>
      <c r="G4" s="823"/>
      <c r="H4" s="824" t="s">
        <v>101</v>
      </c>
      <c r="I4" s="824"/>
      <c r="J4" s="824"/>
      <c r="K4" s="824"/>
      <c r="L4" s="824"/>
      <c r="M4" s="824"/>
      <c r="N4" s="824"/>
      <c r="O4" s="824"/>
      <c r="P4" s="543"/>
      <c r="Q4" s="543"/>
    </row>
    <row r="5" spans="1:15" ht="15" customHeight="1">
      <c r="A5" s="878" t="s">
        <v>669</v>
      </c>
      <c r="B5" s="544"/>
      <c r="C5" s="826" t="s">
        <v>596</v>
      </c>
      <c r="D5" s="827" t="s">
        <v>370</v>
      </c>
      <c r="E5" s="828" t="s">
        <v>285</v>
      </c>
      <c r="F5" s="829" t="s">
        <v>653</v>
      </c>
      <c r="G5" s="829"/>
      <c r="H5" s="830" t="s">
        <v>654</v>
      </c>
      <c r="I5" s="830"/>
      <c r="J5" s="829" t="s">
        <v>639</v>
      </c>
      <c r="K5" s="829"/>
      <c r="L5" s="829" t="s">
        <v>640</v>
      </c>
      <c r="M5" s="829"/>
      <c r="N5" s="832" t="s">
        <v>641</v>
      </c>
      <c r="O5" s="832"/>
    </row>
    <row r="6" spans="1:15" ht="15" customHeight="1">
      <c r="A6" s="878"/>
      <c r="B6" s="544" t="s">
        <v>369</v>
      </c>
      <c r="C6" s="826"/>
      <c r="D6" s="827"/>
      <c r="E6" s="828"/>
      <c r="F6" s="829"/>
      <c r="G6" s="829"/>
      <c r="H6" s="830"/>
      <c r="I6" s="830"/>
      <c r="J6" s="829"/>
      <c r="K6" s="829"/>
      <c r="L6" s="829"/>
      <c r="M6" s="829"/>
      <c r="N6" s="832"/>
      <c r="O6" s="832"/>
    </row>
    <row r="7" spans="1:15" ht="15" customHeight="1">
      <c r="A7" s="833" t="s">
        <v>229</v>
      </c>
      <c r="B7" s="544" t="s">
        <v>66</v>
      </c>
      <c r="C7" s="545" t="s">
        <v>139</v>
      </c>
      <c r="D7" s="834" t="s">
        <v>67</v>
      </c>
      <c r="E7" s="546"/>
      <c r="F7" s="835" t="s">
        <v>642</v>
      </c>
      <c r="G7" s="835" t="s">
        <v>643</v>
      </c>
      <c r="H7" s="849" t="s">
        <v>642</v>
      </c>
      <c r="I7" s="835" t="s">
        <v>643</v>
      </c>
      <c r="J7" s="835" t="s">
        <v>642</v>
      </c>
      <c r="K7" s="835" t="s">
        <v>643</v>
      </c>
      <c r="L7" s="835" t="s">
        <v>642</v>
      </c>
      <c r="M7" s="835" t="s">
        <v>643</v>
      </c>
      <c r="N7" s="835" t="s">
        <v>642</v>
      </c>
      <c r="O7" s="547" t="s">
        <v>644</v>
      </c>
    </row>
    <row r="8" spans="1:15" ht="15" customHeight="1">
      <c r="A8" s="833"/>
      <c r="B8" s="544"/>
      <c r="C8" s="545" t="s">
        <v>140</v>
      </c>
      <c r="D8" s="834"/>
      <c r="E8" s="546"/>
      <c r="F8" s="835"/>
      <c r="G8" s="835"/>
      <c r="H8" s="849"/>
      <c r="I8" s="835"/>
      <c r="J8" s="835"/>
      <c r="K8" s="835"/>
      <c r="L8" s="835"/>
      <c r="M8" s="835"/>
      <c r="N8" s="835"/>
      <c r="O8" s="837" t="s">
        <v>141</v>
      </c>
    </row>
    <row r="9" spans="1:15" ht="15" customHeight="1" thickBot="1">
      <c r="A9" s="548"/>
      <c r="B9" s="400"/>
      <c r="C9" s="549"/>
      <c r="D9" s="834"/>
      <c r="E9" s="550" t="s">
        <v>16</v>
      </c>
      <c r="F9" s="551" t="s">
        <v>104</v>
      </c>
      <c r="G9" s="552" t="s">
        <v>106</v>
      </c>
      <c r="H9" s="551" t="s">
        <v>104</v>
      </c>
      <c r="I9" s="551" t="s">
        <v>106</v>
      </c>
      <c r="J9" s="551" t="s">
        <v>104</v>
      </c>
      <c r="K9" s="551" t="s">
        <v>106</v>
      </c>
      <c r="L9" s="551" t="s">
        <v>104</v>
      </c>
      <c r="M9" s="551" t="s">
        <v>106</v>
      </c>
      <c r="N9" s="552" t="s">
        <v>104</v>
      </c>
      <c r="O9" s="837"/>
    </row>
    <row r="10" spans="1:15" s="613" customFormat="1" ht="20.25" customHeight="1">
      <c r="A10" s="875" t="s">
        <v>670</v>
      </c>
      <c r="B10" s="874" t="s">
        <v>598</v>
      </c>
      <c r="C10" s="610" t="s">
        <v>671</v>
      </c>
      <c r="D10" s="611">
        <v>20321</v>
      </c>
      <c r="E10" s="612">
        <v>20299</v>
      </c>
      <c r="F10" s="612">
        <v>1</v>
      </c>
      <c r="G10" s="612">
        <v>4</v>
      </c>
      <c r="H10" s="612">
        <v>63</v>
      </c>
      <c r="I10" s="612">
        <v>62</v>
      </c>
      <c r="J10" s="612">
        <v>835</v>
      </c>
      <c r="K10" s="612">
        <v>1229</v>
      </c>
      <c r="L10" s="612">
        <v>486</v>
      </c>
      <c r="M10" s="612">
        <v>255</v>
      </c>
      <c r="N10" s="612">
        <v>377</v>
      </c>
      <c r="O10" s="612">
        <v>92</v>
      </c>
    </row>
    <row r="11" spans="1:15" s="613" customFormat="1" ht="20.25" customHeight="1">
      <c r="A11" s="875"/>
      <c r="B11" s="874"/>
      <c r="C11" s="610" t="s">
        <v>672</v>
      </c>
      <c r="D11" s="611">
        <v>11804</v>
      </c>
      <c r="E11" s="612">
        <v>11788</v>
      </c>
      <c r="F11" s="614" t="s">
        <v>25</v>
      </c>
      <c r="G11" s="614">
        <v>3</v>
      </c>
      <c r="H11" s="614">
        <v>28</v>
      </c>
      <c r="I11" s="614">
        <v>31</v>
      </c>
      <c r="J11" s="612">
        <v>455</v>
      </c>
      <c r="K11" s="612">
        <v>712</v>
      </c>
      <c r="L11" s="612">
        <v>251</v>
      </c>
      <c r="M11" s="612">
        <v>147</v>
      </c>
      <c r="N11" s="612">
        <v>199</v>
      </c>
      <c r="O11" s="612">
        <v>48</v>
      </c>
    </row>
    <row r="12" spans="1:15" s="613" customFormat="1" ht="20.25" customHeight="1">
      <c r="A12" s="875"/>
      <c r="B12" s="874"/>
      <c r="C12" s="610" t="s">
        <v>673</v>
      </c>
      <c r="D12" s="611">
        <v>8517</v>
      </c>
      <c r="E12" s="612">
        <v>8511</v>
      </c>
      <c r="F12" s="612">
        <v>1</v>
      </c>
      <c r="G12" s="612">
        <v>1</v>
      </c>
      <c r="H12" s="612">
        <v>35</v>
      </c>
      <c r="I12" s="612">
        <v>31</v>
      </c>
      <c r="J12" s="612">
        <v>380</v>
      </c>
      <c r="K12" s="612">
        <v>517</v>
      </c>
      <c r="L12" s="612">
        <v>235</v>
      </c>
      <c r="M12" s="612">
        <v>108</v>
      </c>
      <c r="N12" s="612">
        <v>178</v>
      </c>
      <c r="O12" s="612">
        <v>44</v>
      </c>
    </row>
    <row r="13" spans="1:15" ht="20.25" customHeight="1">
      <c r="A13" s="875"/>
      <c r="B13" s="874" t="s">
        <v>602</v>
      </c>
      <c r="C13" s="610" t="s">
        <v>671</v>
      </c>
      <c r="D13" s="611">
        <v>23013</v>
      </c>
      <c r="E13" s="612">
        <v>22914</v>
      </c>
      <c r="F13" s="612">
        <v>1</v>
      </c>
      <c r="G13" s="612" t="s">
        <v>25</v>
      </c>
      <c r="H13" s="612">
        <v>45</v>
      </c>
      <c r="I13" s="612">
        <v>51</v>
      </c>
      <c r="J13" s="612">
        <v>1044</v>
      </c>
      <c r="K13" s="612">
        <v>1239</v>
      </c>
      <c r="L13" s="612">
        <v>492</v>
      </c>
      <c r="M13" s="612">
        <v>232</v>
      </c>
      <c r="N13" s="612">
        <v>571</v>
      </c>
      <c r="O13" s="612">
        <v>89</v>
      </c>
    </row>
    <row r="14" spans="1:15" ht="20.25" customHeight="1">
      <c r="A14" s="875"/>
      <c r="B14" s="874"/>
      <c r="C14" s="610" t="s">
        <v>672</v>
      </c>
      <c r="D14" s="611">
        <v>12411</v>
      </c>
      <c r="E14" s="612">
        <v>12344</v>
      </c>
      <c r="F14" s="615">
        <v>1</v>
      </c>
      <c r="G14" s="615" t="s">
        <v>25</v>
      </c>
      <c r="H14" s="615">
        <v>21</v>
      </c>
      <c r="I14" s="615">
        <v>28</v>
      </c>
      <c r="J14" s="615">
        <v>547</v>
      </c>
      <c r="K14" s="615">
        <v>705</v>
      </c>
      <c r="L14" s="615">
        <v>283</v>
      </c>
      <c r="M14" s="615">
        <v>135</v>
      </c>
      <c r="N14" s="615">
        <v>270</v>
      </c>
      <c r="O14" s="615">
        <v>45</v>
      </c>
    </row>
    <row r="15" spans="1:15" ht="20.25" customHeight="1">
      <c r="A15" s="875"/>
      <c r="B15" s="874"/>
      <c r="C15" s="610" t="s">
        <v>674</v>
      </c>
      <c r="D15" s="611">
        <v>10602</v>
      </c>
      <c r="E15" s="612">
        <v>10570</v>
      </c>
      <c r="F15" s="612" t="s">
        <v>25</v>
      </c>
      <c r="G15" s="612" t="s">
        <v>25</v>
      </c>
      <c r="H15" s="615">
        <v>24</v>
      </c>
      <c r="I15" s="615">
        <v>23</v>
      </c>
      <c r="J15" s="615">
        <v>497</v>
      </c>
      <c r="K15" s="615">
        <v>534</v>
      </c>
      <c r="L15" s="615">
        <v>209</v>
      </c>
      <c r="M15" s="615">
        <v>97</v>
      </c>
      <c r="N15" s="615">
        <v>301</v>
      </c>
      <c r="O15" s="615">
        <v>44</v>
      </c>
    </row>
    <row r="16" spans="1:15" ht="20.25" customHeight="1">
      <c r="A16" s="875" t="s">
        <v>675</v>
      </c>
      <c r="B16" s="874" t="s">
        <v>598</v>
      </c>
      <c r="C16" s="610" t="s">
        <v>671</v>
      </c>
      <c r="D16" s="611">
        <v>21211</v>
      </c>
      <c r="E16" s="612">
        <v>21187</v>
      </c>
      <c r="F16" s="612">
        <v>2</v>
      </c>
      <c r="G16" s="612">
        <v>6</v>
      </c>
      <c r="H16" s="612">
        <v>65</v>
      </c>
      <c r="I16" s="612">
        <v>61</v>
      </c>
      <c r="J16" s="612">
        <v>875</v>
      </c>
      <c r="K16" s="612">
        <v>1239</v>
      </c>
      <c r="L16" s="612">
        <v>503</v>
      </c>
      <c r="M16" s="612">
        <v>262</v>
      </c>
      <c r="N16" s="612">
        <v>367</v>
      </c>
      <c r="O16" s="612">
        <v>88</v>
      </c>
    </row>
    <row r="17" spans="1:15" ht="20.25" customHeight="1">
      <c r="A17" s="875"/>
      <c r="B17" s="874"/>
      <c r="C17" s="610" t="s">
        <v>672</v>
      </c>
      <c r="D17" s="611">
        <v>12310</v>
      </c>
      <c r="E17" s="612">
        <v>12294</v>
      </c>
      <c r="F17" s="612">
        <v>1</v>
      </c>
      <c r="G17" s="612">
        <v>4</v>
      </c>
      <c r="H17" s="612">
        <v>27</v>
      </c>
      <c r="I17" s="612">
        <v>31</v>
      </c>
      <c r="J17" s="612">
        <v>476</v>
      </c>
      <c r="K17" s="612">
        <v>732</v>
      </c>
      <c r="L17" s="612">
        <v>267</v>
      </c>
      <c r="M17" s="612">
        <v>147</v>
      </c>
      <c r="N17" s="612">
        <v>194</v>
      </c>
      <c r="O17" s="612">
        <v>47</v>
      </c>
    </row>
    <row r="18" spans="1:15" ht="20.25" customHeight="1">
      <c r="A18" s="875"/>
      <c r="B18" s="874"/>
      <c r="C18" s="610" t="s">
        <v>674</v>
      </c>
      <c r="D18" s="611">
        <v>8901</v>
      </c>
      <c r="E18" s="612">
        <v>8893</v>
      </c>
      <c r="F18" s="612">
        <v>1</v>
      </c>
      <c r="G18" s="612">
        <v>2</v>
      </c>
      <c r="H18" s="612">
        <v>38</v>
      </c>
      <c r="I18" s="612">
        <v>30</v>
      </c>
      <c r="J18" s="612">
        <v>399</v>
      </c>
      <c r="K18" s="612">
        <v>507</v>
      </c>
      <c r="L18" s="612">
        <v>236</v>
      </c>
      <c r="M18" s="612">
        <v>115</v>
      </c>
      <c r="N18" s="612">
        <v>173</v>
      </c>
      <c r="O18" s="612">
        <v>41</v>
      </c>
    </row>
    <row r="19" spans="1:15" ht="20.25" customHeight="1">
      <c r="A19" s="875"/>
      <c r="B19" s="874" t="s">
        <v>602</v>
      </c>
      <c r="C19" s="610" t="s">
        <v>671</v>
      </c>
      <c r="D19" s="611">
        <v>23990</v>
      </c>
      <c r="E19" s="612">
        <v>23890</v>
      </c>
      <c r="F19" s="612">
        <v>2</v>
      </c>
      <c r="G19" s="612">
        <v>2</v>
      </c>
      <c r="H19" s="612">
        <v>44</v>
      </c>
      <c r="I19" s="612">
        <v>52</v>
      </c>
      <c r="J19" s="612">
        <v>1112</v>
      </c>
      <c r="K19" s="612">
        <v>1232</v>
      </c>
      <c r="L19" s="612">
        <v>510</v>
      </c>
      <c r="M19" s="612">
        <v>232</v>
      </c>
      <c r="N19" s="612">
        <v>571</v>
      </c>
      <c r="O19" s="612">
        <v>86</v>
      </c>
    </row>
    <row r="20" spans="1:15" ht="20.25" customHeight="1">
      <c r="A20" s="875"/>
      <c r="B20" s="874"/>
      <c r="C20" s="610" t="s">
        <v>672</v>
      </c>
      <c r="D20" s="611">
        <v>12978</v>
      </c>
      <c r="E20" s="612">
        <v>12912</v>
      </c>
      <c r="F20" s="615">
        <v>1</v>
      </c>
      <c r="G20" s="615" t="s">
        <v>25</v>
      </c>
      <c r="H20" s="615">
        <v>17</v>
      </c>
      <c r="I20" s="615">
        <v>28</v>
      </c>
      <c r="J20" s="615">
        <v>584</v>
      </c>
      <c r="K20" s="615">
        <v>712</v>
      </c>
      <c r="L20" s="615">
        <v>291</v>
      </c>
      <c r="M20" s="615">
        <v>136</v>
      </c>
      <c r="N20" s="615">
        <v>273</v>
      </c>
      <c r="O20" s="615">
        <v>43</v>
      </c>
    </row>
    <row r="21" spans="1:15" ht="20.25" customHeight="1">
      <c r="A21" s="875"/>
      <c r="B21" s="874"/>
      <c r="C21" s="610" t="s">
        <v>674</v>
      </c>
      <c r="D21" s="611">
        <v>11012</v>
      </c>
      <c r="E21" s="612">
        <v>10978</v>
      </c>
      <c r="F21" s="615">
        <v>1</v>
      </c>
      <c r="G21" s="615">
        <v>2</v>
      </c>
      <c r="H21" s="615">
        <v>27</v>
      </c>
      <c r="I21" s="615">
        <v>24</v>
      </c>
      <c r="J21" s="615">
        <v>528</v>
      </c>
      <c r="K21" s="615">
        <v>520</v>
      </c>
      <c r="L21" s="615">
        <v>219</v>
      </c>
      <c r="M21" s="615">
        <v>96</v>
      </c>
      <c r="N21" s="615">
        <v>298</v>
      </c>
      <c r="O21" s="615">
        <v>43</v>
      </c>
    </row>
    <row r="22" spans="1:15" ht="20.25" customHeight="1">
      <c r="A22" s="875" t="s">
        <v>676</v>
      </c>
      <c r="B22" s="874" t="s">
        <v>598</v>
      </c>
      <c r="C22" s="610" t="s">
        <v>671</v>
      </c>
      <c r="D22" s="611">
        <v>22033</v>
      </c>
      <c r="E22" s="612">
        <v>22009</v>
      </c>
      <c r="F22" s="612">
        <v>3</v>
      </c>
      <c r="G22" s="612">
        <v>8</v>
      </c>
      <c r="H22" s="612">
        <v>86</v>
      </c>
      <c r="I22" s="612">
        <v>72</v>
      </c>
      <c r="J22" s="612">
        <v>1047</v>
      </c>
      <c r="K22" s="612">
        <v>1687</v>
      </c>
      <c r="L22" s="612">
        <v>537</v>
      </c>
      <c r="M22" s="612">
        <v>283</v>
      </c>
      <c r="N22" s="612">
        <v>365</v>
      </c>
      <c r="O22" s="612">
        <v>88</v>
      </c>
    </row>
    <row r="23" spans="1:15" ht="20.25" customHeight="1">
      <c r="A23" s="875"/>
      <c r="B23" s="874"/>
      <c r="C23" s="610" t="s">
        <v>672</v>
      </c>
      <c r="D23" s="611">
        <v>12775</v>
      </c>
      <c r="E23" s="612">
        <v>12759</v>
      </c>
      <c r="F23" s="612">
        <v>1</v>
      </c>
      <c r="G23" s="612">
        <v>4</v>
      </c>
      <c r="H23" s="612">
        <v>39</v>
      </c>
      <c r="I23" s="612">
        <v>37</v>
      </c>
      <c r="J23" s="612">
        <v>578</v>
      </c>
      <c r="K23" s="612">
        <v>1022</v>
      </c>
      <c r="L23" s="612">
        <v>285</v>
      </c>
      <c r="M23" s="612">
        <v>166</v>
      </c>
      <c r="N23" s="612">
        <v>191</v>
      </c>
      <c r="O23" s="612">
        <v>47</v>
      </c>
    </row>
    <row r="24" spans="1:15" ht="20.25" customHeight="1">
      <c r="A24" s="875"/>
      <c r="B24" s="874"/>
      <c r="C24" s="610" t="s">
        <v>674</v>
      </c>
      <c r="D24" s="611">
        <v>9258</v>
      </c>
      <c r="E24" s="612">
        <v>9250</v>
      </c>
      <c r="F24" s="614">
        <v>2</v>
      </c>
      <c r="G24" s="614">
        <v>4</v>
      </c>
      <c r="H24" s="614">
        <v>47</v>
      </c>
      <c r="I24" s="614">
        <v>35</v>
      </c>
      <c r="J24" s="612">
        <v>469</v>
      </c>
      <c r="K24" s="612">
        <v>665</v>
      </c>
      <c r="L24" s="612">
        <v>252</v>
      </c>
      <c r="M24" s="612">
        <v>117</v>
      </c>
      <c r="N24" s="612">
        <v>174</v>
      </c>
      <c r="O24" s="612">
        <v>41</v>
      </c>
    </row>
    <row r="25" spans="1:15" ht="20.25" customHeight="1">
      <c r="A25" s="875"/>
      <c r="B25" s="874" t="s">
        <v>602</v>
      </c>
      <c r="C25" s="610" t="s">
        <v>671</v>
      </c>
      <c r="D25" s="611">
        <v>24909</v>
      </c>
      <c r="E25" s="612">
        <v>24825</v>
      </c>
      <c r="F25" s="612">
        <v>2</v>
      </c>
      <c r="G25" s="612">
        <v>4</v>
      </c>
      <c r="H25" s="612">
        <v>61</v>
      </c>
      <c r="I25" s="612">
        <v>65</v>
      </c>
      <c r="J25" s="612">
        <v>1423</v>
      </c>
      <c r="K25" s="612">
        <v>1669</v>
      </c>
      <c r="L25" s="612">
        <v>545</v>
      </c>
      <c r="M25" s="612">
        <v>264</v>
      </c>
      <c r="N25" s="612">
        <v>617</v>
      </c>
      <c r="O25" s="612">
        <v>89</v>
      </c>
    </row>
    <row r="26" spans="1:15" ht="20.25" customHeight="1">
      <c r="A26" s="875"/>
      <c r="B26" s="874"/>
      <c r="C26" s="610" t="s">
        <v>672</v>
      </c>
      <c r="D26" s="611">
        <v>13479</v>
      </c>
      <c r="E26" s="612">
        <v>13424</v>
      </c>
      <c r="F26" s="612">
        <v>1</v>
      </c>
      <c r="G26" s="612" t="s">
        <v>25</v>
      </c>
      <c r="H26" s="612">
        <v>30</v>
      </c>
      <c r="I26" s="612">
        <v>33</v>
      </c>
      <c r="J26" s="615">
        <v>764</v>
      </c>
      <c r="K26" s="615">
        <v>945</v>
      </c>
      <c r="L26" s="615">
        <v>311</v>
      </c>
      <c r="M26" s="615">
        <v>155</v>
      </c>
      <c r="N26" s="615">
        <v>303</v>
      </c>
      <c r="O26" s="615">
        <v>43</v>
      </c>
    </row>
    <row r="27" spans="1:15" ht="20.25" customHeight="1">
      <c r="A27" s="875"/>
      <c r="B27" s="874"/>
      <c r="C27" s="610" t="s">
        <v>674</v>
      </c>
      <c r="D27" s="611">
        <v>11430</v>
      </c>
      <c r="E27" s="612">
        <v>11401</v>
      </c>
      <c r="F27" s="615">
        <v>1</v>
      </c>
      <c r="G27" s="615">
        <v>4</v>
      </c>
      <c r="H27" s="615">
        <v>31</v>
      </c>
      <c r="I27" s="615">
        <v>32</v>
      </c>
      <c r="J27" s="615">
        <v>659</v>
      </c>
      <c r="K27" s="615">
        <v>724</v>
      </c>
      <c r="L27" s="615">
        <v>234</v>
      </c>
      <c r="M27" s="615">
        <v>109</v>
      </c>
      <c r="N27" s="615">
        <v>314</v>
      </c>
      <c r="O27" s="615">
        <v>46</v>
      </c>
    </row>
    <row r="28" spans="1:15" ht="20.25" customHeight="1" thickBot="1">
      <c r="A28" s="876" t="s">
        <v>677</v>
      </c>
      <c r="B28" s="874" t="s">
        <v>598</v>
      </c>
      <c r="C28" s="610" t="s">
        <v>671</v>
      </c>
      <c r="D28" s="563">
        <v>22705</v>
      </c>
      <c r="E28" s="563">
        <v>22684</v>
      </c>
      <c r="F28" s="563">
        <v>3</v>
      </c>
      <c r="G28" s="563">
        <v>9</v>
      </c>
      <c r="H28" s="563">
        <v>94</v>
      </c>
      <c r="I28" s="563">
        <v>95</v>
      </c>
      <c r="J28" s="563">
        <v>1201</v>
      </c>
      <c r="K28" s="563">
        <v>1907</v>
      </c>
      <c r="L28" s="563">
        <v>562</v>
      </c>
      <c r="M28" s="563">
        <v>300</v>
      </c>
      <c r="N28" s="563">
        <v>357</v>
      </c>
      <c r="O28" s="563">
        <v>92</v>
      </c>
    </row>
    <row r="29" spans="1:15" ht="20.25" customHeight="1">
      <c r="A29" s="876"/>
      <c r="B29" s="874"/>
      <c r="C29" s="610" t="s">
        <v>672</v>
      </c>
      <c r="D29" s="562">
        <v>13157</v>
      </c>
      <c r="E29" s="563">
        <v>13143</v>
      </c>
      <c r="F29" s="563">
        <v>1</v>
      </c>
      <c r="G29" s="563">
        <v>4</v>
      </c>
      <c r="H29" s="563">
        <v>45</v>
      </c>
      <c r="I29" s="563">
        <v>45</v>
      </c>
      <c r="J29" s="563">
        <v>675</v>
      </c>
      <c r="K29" s="563">
        <v>1156</v>
      </c>
      <c r="L29" s="563">
        <v>301</v>
      </c>
      <c r="M29" s="563">
        <v>176</v>
      </c>
      <c r="N29" s="563">
        <v>188</v>
      </c>
      <c r="O29" s="563">
        <v>49</v>
      </c>
    </row>
    <row r="30" spans="1:15" ht="20.25" customHeight="1">
      <c r="A30" s="876"/>
      <c r="B30" s="874"/>
      <c r="C30" s="610" t="s">
        <v>674</v>
      </c>
      <c r="D30" s="562">
        <v>9548</v>
      </c>
      <c r="E30" s="563">
        <v>9541</v>
      </c>
      <c r="F30" s="563">
        <v>2</v>
      </c>
      <c r="G30" s="563">
        <v>5</v>
      </c>
      <c r="H30" s="563">
        <v>49</v>
      </c>
      <c r="I30" s="563">
        <v>50</v>
      </c>
      <c r="J30" s="563">
        <v>526</v>
      </c>
      <c r="K30" s="563">
        <v>751</v>
      </c>
      <c r="L30" s="563">
        <v>261</v>
      </c>
      <c r="M30" s="563">
        <v>124</v>
      </c>
      <c r="N30" s="563">
        <v>169</v>
      </c>
      <c r="O30" s="563">
        <v>43</v>
      </c>
    </row>
    <row r="31" spans="1:15" ht="20.25" customHeight="1">
      <c r="A31" s="876"/>
      <c r="B31" s="877" t="s">
        <v>602</v>
      </c>
      <c r="C31" s="610" t="s">
        <v>671</v>
      </c>
      <c r="D31" s="562">
        <v>25689</v>
      </c>
      <c r="E31" s="563">
        <v>25594</v>
      </c>
      <c r="F31" s="563">
        <v>3</v>
      </c>
      <c r="G31" s="563">
        <v>5</v>
      </c>
      <c r="H31" s="563">
        <v>75</v>
      </c>
      <c r="I31" s="563">
        <v>77</v>
      </c>
      <c r="J31" s="563">
        <v>1655</v>
      </c>
      <c r="K31" s="563">
        <v>1939</v>
      </c>
      <c r="L31" s="563">
        <v>573</v>
      </c>
      <c r="M31" s="563">
        <v>279</v>
      </c>
      <c r="N31" s="563">
        <v>637</v>
      </c>
      <c r="O31" s="563">
        <v>84</v>
      </c>
    </row>
    <row r="32" spans="1:15" ht="20.25" customHeight="1">
      <c r="A32" s="876"/>
      <c r="B32" s="877"/>
      <c r="C32" s="610" t="s">
        <v>672</v>
      </c>
      <c r="D32" s="562">
        <v>13906</v>
      </c>
      <c r="E32" s="563">
        <v>13840</v>
      </c>
      <c r="F32" s="566">
        <v>2</v>
      </c>
      <c r="G32" s="566" t="s">
        <v>147</v>
      </c>
      <c r="H32" s="566">
        <v>35</v>
      </c>
      <c r="I32" s="566">
        <v>37</v>
      </c>
      <c r="J32" s="566">
        <v>885</v>
      </c>
      <c r="K32" s="566">
        <v>1085</v>
      </c>
      <c r="L32" s="566">
        <v>330</v>
      </c>
      <c r="M32" s="566">
        <v>157</v>
      </c>
      <c r="N32" s="566">
        <v>304</v>
      </c>
      <c r="O32" s="566">
        <v>43</v>
      </c>
    </row>
    <row r="33" spans="1:15" ht="20.25" customHeight="1" thickBot="1">
      <c r="A33" s="876"/>
      <c r="B33" s="877"/>
      <c r="C33" s="616" t="s">
        <v>674</v>
      </c>
      <c r="D33" s="569">
        <v>11783</v>
      </c>
      <c r="E33" s="569">
        <v>11754</v>
      </c>
      <c r="F33" s="570">
        <v>1</v>
      </c>
      <c r="G33" s="570">
        <v>5</v>
      </c>
      <c r="H33" s="570">
        <v>40</v>
      </c>
      <c r="I33" s="570">
        <v>40</v>
      </c>
      <c r="J33" s="570">
        <v>770</v>
      </c>
      <c r="K33" s="570">
        <v>854</v>
      </c>
      <c r="L33" s="570">
        <v>243</v>
      </c>
      <c r="M33" s="570">
        <v>122</v>
      </c>
      <c r="N33" s="571">
        <v>333</v>
      </c>
      <c r="O33" s="570">
        <v>41</v>
      </c>
    </row>
    <row r="34" spans="1:3" s="124" customFormat="1" ht="12.75" customHeight="1">
      <c r="A34" s="509"/>
      <c r="B34" s="509"/>
      <c r="C34" s="509"/>
    </row>
    <row r="35" spans="2:13" ht="13.5">
      <c r="B35" s="511"/>
      <c r="C35" s="513"/>
      <c r="D35" s="123"/>
      <c r="E35" s="123"/>
      <c r="F35" s="123"/>
      <c r="G35" s="123"/>
      <c r="H35" s="123"/>
      <c r="I35" s="123"/>
      <c r="K35" s="123"/>
      <c r="L35" s="123"/>
      <c r="M35" s="123"/>
    </row>
    <row r="36" spans="2:15" ht="13.5">
      <c r="B36" s="509"/>
      <c r="C36" s="509"/>
      <c r="D36" s="515"/>
      <c r="E36" s="515"/>
      <c r="F36" s="515"/>
      <c r="G36" s="515"/>
      <c r="H36" s="515"/>
      <c r="I36" s="515"/>
      <c r="J36" s="515"/>
      <c r="K36" s="515"/>
      <c r="L36" s="515"/>
      <c r="M36" s="515"/>
      <c r="N36" s="515"/>
      <c r="O36" s="515"/>
    </row>
    <row r="37" spans="4:15" ht="13.5">
      <c r="D37" s="516"/>
      <c r="E37" s="515"/>
      <c r="F37" s="516"/>
      <c r="G37" s="516"/>
      <c r="H37" s="516"/>
      <c r="I37" s="516"/>
      <c r="J37" s="516"/>
      <c r="K37" s="516"/>
      <c r="L37" s="516"/>
      <c r="M37" s="516"/>
      <c r="N37" s="516"/>
      <c r="O37" s="516"/>
    </row>
    <row r="38" spans="4:15" ht="13.5">
      <c r="D38" s="516"/>
      <c r="E38" s="515"/>
      <c r="F38" s="516"/>
      <c r="G38" s="516"/>
      <c r="H38" s="516"/>
      <c r="I38" s="516"/>
      <c r="J38" s="516"/>
      <c r="K38" s="516"/>
      <c r="L38" s="516"/>
      <c r="M38" s="516"/>
      <c r="N38" s="516"/>
      <c r="O38" s="516"/>
    </row>
    <row r="39" spans="4:15" ht="13.5">
      <c r="D39" s="516"/>
      <c r="E39" s="515"/>
      <c r="F39" s="516"/>
      <c r="G39" s="516"/>
      <c r="H39" s="516"/>
      <c r="I39" s="516"/>
      <c r="J39" s="516"/>
      <c r="K39" s="516"/>
      <c r="L39" s="516"/>
      <c r="M39" s="516"/>
      <c r="N39" s="516"/>
      <c r="O39" s="516"/>
    </row>
    <row r="40" ht="13.5">
      <c r="E40" s="515"/>
    </row>
  </sheetData>
  <sheetProtection selectLockedCells="1" selectUnlockedCells="1"/>
  <mergeCells count="37">
    <mergeCell ref="A2:G2"/>
    <mergeCell ref="H2:O2"/>
    <mergeCell ref="E4:G4"/>
    <mergeCell ref="H4:O4"/>
    <mergeCell ref="A5:A6"/>
    <mergeCell ref="C5:C6"/>
    <mergeCell ref="D5:D6"/>
    <mergeCell ref="E5:E6"/>
    <mergeCell ref="F5:G6"/>
    <mergeCell ref="H5:I6"/>
    <mergeCell ref="J5:K6"/>
    <mergeCell ref="L5:M6"/>
    <mergeCell ref="N5:O6"/>
    <mergeCell ref="A7:A8"/>
    <mergeCell ref="D7:D9"/>
    <mergeCell ref="F7:F8"/>
    <mergeCell ref="G7:G8"/>
    <mergeCell ref="H7:H8"/>
    <mergeCell ref="I7:I8"/>
    <mergeCell ref="J7:J8"/>
    <mergeCell ref="K7:K8"/>
    <mergeCell ref="L7:L8"/>
    <mergeCell ref="M7:M8"/>
    <mergeCell ref="N7:N8"/>
    <mergeCell ref="O8:O9"/>
    <mergeCell ref="A28:A33"/>
    <mergeCell ref="B28:B30"/>
    <mergeCell ref="B31:B33"/>
    <mergeCell ref="A10:A15"/>
    <mergeCell ref="B10:B12"/>
    <mergeCell ref="B13:B15"/>
    <mergeCell ref="A16:A21"/>
    <mergeCell ref="B16:B18"/>
    <mergeCell ref="B19:B21"/>
    <mergeCell ref="A22:A27"/>
    <mergeCell ref="B22:B24"/>
    <mergeCell ref="B25:B27"/>
  </mergeCells>
  <printOptions horizontalCentered="1"/>
  <pageMargins left="1.1811023622047245" right="1.1811023622047245" top="1.5748031496062993" bottom="1.535433070866142" header="0.5118110236220472" footer="0.9055118110236221"/>
  <pageSetup firstPageNumber="62" useFirstPageNumber="1" horizontalDpi="300" verticalDpi="300" orientation="portrait" paperSize="9" r:id="rId1"/>
  <headerFooter alignWithMargins="0">
    <oddFooter>&amp;C&amp;"華康中圓體,標準"&amp;11‧&amp;"Times New Roman,標準"&amp;P&amp;"華康中圓體,標準"‧</oddFooter>
  </headerFooter>
</worksheet>
</file>

<file path=xl/worksheets/sheet21.xml><?xml version="1.0" encoding="utf-8"?>
<worksheet xmlns="http://schemas.openxmlformats.org/spreadsheetml/2006/main" xmlns:r="http://schemas.openxmlformats.org/officeDocument/2006/relationships">
  <dimension ref="A1:N38"/>
  <sheetViews>
    <sheetView showGridLines="0" zoomScale="120" zoomScaleNormal="120" zoomScaleSheetLayoutView="100" zoomScalePageLayoutView="0" workbookViewId="0" topLeftCell="A1">
      <selection activeCell="A1" sqref="A1"/>
    </sheetView>
  </sheetViews>
  <sheetFormatPr defaultColWidth="9.00390625" defaultRowHeight="16.5"/>
  <cols>
    <col min="1" max="1" width="11.125" style="512" customWidth="1"/>
    <col min="2" max="2" width="6.125" style="512" customWidth="1"/>
    <col min="3" max="3" width="15.625" style="512" customWidth="1"/>
    <col min="4" max="4" width="10.625" style="514" customWidth="1"/>
    <col min="5" max="8" width="8.125" style="514" customWidth="1"/>
    <col min="9" max="10" width="13.625" style="514" customWidth="1"/>
    <col min="11" max="12" width="12.125" style="514" customWidth="1"/>
    <col min="13" max="14" width="12.625" style="514" customWidth="1"/>
    <col min="15" max="16384" width="9.00390625" style="514" customWidth="1"/>
  </cols>
  <sheetData>
    <row r="1" spans="1:14" s="504" customFormat="1" ht="18" customHeight="1">
      <c r="A1" s="281" t="s">
        <v>261</v>
      </c>
      <c r="B1" s="502"/>
      <c r="C1" s="502"/>
      <c r="D1" s="503"/>
      <c r="E1" s="503"/>
      <c r="F1" s="503"/>
      <c r="G1" s="503"/>
      <c r="H1" s="503"/>
      <c r="I1" s="503"/>
      <c r="J1" s="503"/>
      <c r="N1" s="122" t="s">
        <v>0</v>
      </c>
    </row>
    <row r="2" spans="1:14" s="517" customFormat="1" ht="34.5" customHeight="1">
      <c r="A2" s="850" t="s">
        <v>687</v>
      </c>
      <c r="B2" s="850"/>
      <c r="C2" s="850"/>
      <c r="D2" s="850"/>
      <c r="E2" s="850"/>
      <c r="F2" s="850"/>
      <c r="G2" s="850"/>
      <c r="H2" s="850"/>
      <c r="I2" s="821" t="s">
        <v>248</v>
      </c>
      <c r="J2" s="821"/>
      <c r="K2" s="821"/>
      <c r="L2" s="821"/>
      <c r="M2" s="821"/>
      <c r="N2" s="821"/>
    </row>
    <row r="3" spans="1:14" s="512" customFormat="1" ht="15" customHeight="1" thickBot="1">
      <c r="A3" s="534"/>
      <c r="B3" s="534"/>
      <c r="C3" s="535"/>
      <c r="D3" s="590"/>
      <c r="E3" s="590"/>
      <c r="F3" s="591"/>
      <c r="G3" s="592"/>
      <c r="H3" s="537" t="s">
        <v>635</v>
      </c>
      <c r="K3" s="593"/>
      <c r="L3" s="593"/>
      <c r="M3" s="593"/>
      <c r="N3" s="15" t="s">
        <v>12</v>
      </c>
    </row>
    <row r="4" spans="1:14" s="404" customFormat="1" ht="15" customHeight="1" thickBot="1">
      <c r="A4" s="539"/>
      <c r="B4" s="540"/>
      <c r="C4" s="573"/>
      <c r="D4" s="885" t="s">
        <v>636</v>
      </c>
      <c r="E4" s="885"/>
      <c r="F4" s="885"/>
      <c r="G4" s="885"/>
      <c r="H4" s="885"/>
      <c r="I4" s="886" t="s">
        <v>101</v>
      </c>
      <c r="J4" s="886"/>
      <c r="K4" s="886"/>
      <c r="L4" s="886"/>
      <c r="M4" s="886"/>
      <c r="N4" s="887" t="s">
        <v>679</v>
      </c>
    </row>
    <row r="5" spans="1:14" s="404" customFormat="1" ht="15" customHeight="1">
      <c r="A5" s="878" t="s">
        <v>669</v>
      </c>
      <c r="B5" s="882" t="s">
        <v>369</v>
      </c>
      <c r="C5" s="879" t="s">
        <v>613</v>
      </c>
      <c r="D5" s="884" t="s">
        <v>143</v>
      </c>
      <c r="E5" s="829" t="s">
        <v>682</v>
      </c>
      <c r="F5" s="829"/>
      <c r="G5" s="829" t="s">
        <v>683</v>
      </c>
      <c r="H5" s="829"/>
      <c r="I5" s="830" t="s">
        <v>684</v>
      </c>
      <c r="J5" s="830"/>
      <c r="K5" s="829" t="s">
        <v>685</v>
      </c>
      <c r="L5" s="829"/>
      <c r="M5" s="835" t="s">
        <v>680</v>
      </c>
      <c r="N5" s="887"/>
    </row>
    <row r="6" spans="1:14" s="404" customFormat="1" ht="15" customHeight="1">
      <c r="A6" s="878"/>
      <c r="B6" s="882"/>
      <c r="C6" s="879"/>
      <c r="D6" s="884"/>
      <c r="E6" s="829"/>
      <c r="F6" s="829"/>
      <c r="G6" s="829"/>
      <c r="H6" s="829"/>
      <c r="I6" s="830"/>
      <c r="J6" s="830"/>
      <c r="K6" s="829"/>
      <c r="L6" s="829"/>
      <c r="M6" s="835"/>
      <c r="N6" s="887"/>
    </row>
    <row r="7" spans="1:14" s="404" customFormat="1" ht="15" customHeight="1">
      <c r="A7" s="833" t="s">
        <v>228</v>
      </c>
      <c r="B7" s="882" t="s">
        <v>251</v>
      </c>
      <c r="C7" s="888" t="s">
        <v>144</v>
      </c>
      <c r="D7" s="617" t="s">
        <v>681</v>
      </c>
      <c r="E7" s="835" t="s">
        <v>642</v>
      </c>
      <c r="F7" s="835" t="s">
        <v>643</v>
      </c>
      <c r="G7" s="835" t="s">
        <v>642</v>
      </c>
      <c r="H7" s="835" t="s">
        <v>643</v>
      </c>
      <c r="I7" s="849" t="s">
        <v>642</v>
      </c>
      <c r="J7" s="835" t="s">
        <v>643</v>
      </c>
      <c r="K7" s="835" t="s">
        <v>642</v>
      </c>
      <c r="L7" s="835" t="s">
        <v>643</v>
      </c>
      <c r="M7" s="835"/>
      <c r="N7" s="887"/>
    </row>
    <row r="8" spans="1:14" s="404" customFormat="1" ht="15" customHeight="1" thickBot="1">
      <c r="A8" s="833"/>
      <c r="B8" s="882"/>
      <c r="C8" s="888"/>
      <c r="D8" s="880" t="s">
        <v>145</v>
      </c>
      <c r="E8" s="835"/>
      <c r="F8" s="835"/>
      <c r="G8" s="835"/>
      <c r="H8" s="835"/>
      <c r="I8" s="849"/>
      <c r="J8" s="835"/>
      <c r="K8" s="835"/>
      <c r="L8" s="835"/>
      <c r="M8" s="880" t="s">
        <v>109</v>
      </c>
      <c r="N8" s="618"/>
    </row>
    <row r="9" spans="1:14" s="404" customFormat="1" ht="15" customHeight="1" thickBot="1">
      <c r="A9" s="548"/>
      <c r="B9" s="400"/>
      <c r="C9" s="549"/>
      <c r="D9" s="880"/>
      <c r="E9" s="619" t="s">
        <v>104</v>
      </c>
      <c r="F9" s="619" t="s">
        <v>106</v>
      </c>
      <c r="G9" s="619" t="s">
        <v>104</v>
      </c>
      <c r="H9" s="620" t="s">
        <v>106</v>
      </c>
      <c r="I9" s="619" t="s">
        <v>104</v>
      </c>
      <c r="J9" s="619" t="s">
        <v>106</v>
      </c>
      <c r="K9" s="619" t="s">
        <v>104</v>
      </c>
      <c r="L9" s="619" t="s">
        <v>106</v>
      </c>
      <c r="M9" s="880"/>
      <c r="N9" s="621" t="s">
        <v>110</v>
      </c>
    </row>
    <row r="10" spans="1:14" ht="19.5" customHeight="1" thickBot="1">
      <c r="A10" s="875" t="s">
        <v>670</v>
      </c>
      <c r="B10" s="874" t="s">
        <v>598</v>
      </c>
      <c r="C10" s="610" t="s">
        <v>671</v>
      </c>
      <c r="D10" s="612">
        <v>34</v>
      </c>
      <c r="E10" s="612">
        <v>1489</v>
      </c>
      <c r="F10" s="612">
        <v>1199</v>
      </c>
      <c r="G10" s="612">
        <v>3829</v>
      </c>
      <c r="H10" s="612">
        <v>2683</v>
      </c>
      <c r="I10" s="612">
        <v>4230</v>
      </c>
      <c r="J10" s="612">
        <v>1162</v>
      </c>
      <c r="K10" s="612">
        <v>1862</v>
      </c>
      <c r="L10" s="612">
        <v>392</v>
      </c>
      <c r="M10" s="612">
        <v>15</v>
      </c>
      <c r="N10" s="615">
        <v>22</v>
      </c>
    </row>
    <row r="11" spans="1:14" ht="19.5" customHeight="1" thickBot="1">
      <c r="A11" s="875"/>
      <c r="B11" s="881"/>
      <c r="C11" s="610" t="s">
        <v>672</v>
      </c>
      <c r="D11" s="612">
        <v>15</v>
      </c>
      <c r="E11" s="612">
        <v>827</v>
      </c>
      <c r="F11" s="612">
        <v>692</v>
      </c>
      <c r="G11" s="612">
        <v>2209</v>
      </c>
      <c r="H11" s="612">
        <v>1557</v>
      </c>
      <c r="I11" s="612">
        <v>2586</v>
      </c>
      <c r="J11" s="612">
        <v>639</v>
      </c>
      <c r="K11" s="612">
        <v>1142</v>
      </c>
      <c r="L11" s="612">
        <v>236</v>
      </c>
      <c r="M11" s="612">
        <v>11</v>
      </c>
      <c r="N11" s="615">
        <v>16</v>
      </c>
    </row>
    <row r="12" spans="1:14" ht="19.5" customHeight="1">
      <c r="A12" s="875"/>
      <c r="B12" s="881"/>
      <c r="C12" s="610" t="s">
        <v>674</v>
      </c>
      <c r="D12" s="612">
        <v>19</v>
      </c>
      <c r="E12" s="612">
        <v>662</v>
      </c>
      <c r="F12" s="612">
        <v>507</v>
      </c>
      <c r="G12" s="612">
        <v>1620</v>
      </c>
      <c r="H12" s="612">
        <v>1126</v>
      </c>
      <c r="I12" s="612">
        <v>1644</v>
      </c>
      <c r="J12" s="612">
        <v>523</v>
      </c>
      <c r="K12" s="612">
        <v>720</v>
      </c>
      <c r="L12" s="612">
        <v>156</v>
      </c>
      <c r="M12" s="612">
        <v>4</v>
      </c>
      <c r="N12" s="612">
        <v>6</v>
      </c>
    </row>
    <row r="13" spans="1:14" ht="19.5" customHeight="1">
      <c r="A13" s="875"/>
      <c r="B13" s="874" t="s">
        <v>602</v>
      </c>
      <c r="C13" s="610" t="s">
        <v>671</v>
      </c>
      <c r="D13" s="612">
        <v>345</v>
      </c>
      <c r="E13" s="612">
        <v>1508</v>
      </c>
      <c r="F13" s="612">
        <v>1188</v>
      </c>
      <c r="G13" s="612">
        <v>3937</v>
      </c>
      <c r="H13" s="612">
        <v>2310</v>
      </c>
      <c r="I13" s="612">
        <v>4683</v>
      </c>
      <c r="J13" s="612">
        <v>996</v>
      </c>
      <c r="K13" s="612">
        <v>3587</v>
      </c>
      <c r="L13" s="612">
        <v>567</v>
      </c>
      <c r="M13" s="612">
        <v>29</v>
      </c>
      <c r="N13" s="615">
        <v>99</v>
      </c>
    </row>
    <row r="14" spans="1:14" ht="19.5" customHeight="1">
      <c r="A14" s="875"/>
      <c r="B14" s="874"/>
      <c r="C14" s="610" t="s">
        <v>672</v>
      </c>
      <c r="D14" s="615">
        <v>173</v>
      </c>
      <c r="E14" s="615">
        <v>893</v>
      </c>
      <c r="F14" s="615">
        <v>647</v>
      </c>
      <c r="G14" s="615">
        <v>2258</v>
      </c>
      <c r="H14" s="615">
        <v>1263</v>
      </c>
      <c r="I14" s="615">
        <v>2495</v>
      </c>
      <c r="J14" s="615">
        <v>532</v>
      </c>
      <c r="K14" s="615">
        <v>1708</v>
      </c>
      <c r="L14" s="615">
        <v>320</v>
      </c>
      <c r="M14" s="615">
        <v>20</v>
      </c>
      <c r="N14" s="615">
        <v>67</v>
      </c>
    </row>
    <row r="15" spans="1:14" ht="19.5" customHeight="1">
      <c r="A15" s="875"/>
      <c r="B15" s="874"/>
      <c r="C15" s="610" t="s">
        <v>674</v>
      </c>
      <c r="D15" s="615">
        <v>172</v>
      </c>
      <c r="E15" s="615">
        <v>615</v>
      </c>
      <c r="F15" s="615">
        <v>541</v>
      </c>
      <c r="G15" s="615">
        <v>1679</v>
      </c>
      <c r="H15" s="615">
        <v>1047</v>
      </c>
      <c r="I15" s="615">
        <v>2188</v>
      </c>
      <c r="J15" s="615">
        <v>464</v>
      </c>
      <c r="K15" s="615">
        <v>1879</v>
      </c>
      <c r="L15" s="615">
        <v>247</v>
      </c>
      <c r="M15" s="615">
        <v>9</v>
      </c>
      <c r="N15" s="612">
        <v>32</v>
      </c>
    </row>
    <row r="16" spans="1:14" ht="19.5" customHeight="1">
      <c r="A16" s="875" t="s">
        <v>675</v>
      </c>
      <c r="B16" s="874" t="s">
        <v>598</v>
      </c>
      <c r="C16" s="610" t="s">
        <v>671</v>
      </c>
      <c r="D16" s="612">
        <v>37</v>
      </c>
      <c r="E16" s="612">
        <v>1541</v>
      </c>
      <c r="F16" s="612">
        <v>1199</v>
      </c>
      <c r="G16" s="612">
        <v>3986</v>
      </c>
      <c r="H16" s="612">
        <v>2769</v>
      </c>
      <c r="I16" s="612">
        <v>4723</v>
      </c>
      <c r="J16" s="612">
        <v>1225</v>
      </c>
      <c r="K16" s="612">
        <v>1843</v>
      </c>
      <c r="L16" s="612">
        <v>382</v>
      </c>
      <c r="M16" s="612">
        <v>14</v>
      </c>
      <c r="N16" s="615">
        <v>24</v>
      </c>
    </row>
    <row r="17" spans="1:14" ht="19.5" customHeight="1">
      <c r="A17" s="875"/>
      <c r="B17" s="874"/>
      <c r="C17" s="610" t="s">
        <v>672</v>
      </c>
      <c r="D17" s="612">
        <v>18</v>
      </c>
      <c r="E17" s="612">
        <v>858</v>
      </c>
      <c r="F17" s="612">
        <v>689</v>
      </c>
      <c r="G17" s="612">
        <v>2275</v>
      </c>
      <c r="H17" s="612">
        <v>1588</v>
      </c>
      <c r="I17" s="612">
        <v>2903</v>
      </c>
      <c r="J17" s="612">
        <v>655</v>
      </c>
      <c r="K17" s="612">
        <v>1132</v>
      </c>
      <c r="L17" s="612">
        <v>240</v>
      </c>
      <c r="M17" s="612">
        <v>10</v>
      </c>
      <c r="N17" s="615">
        <v>16</v>
      </c>
    </row>
    <row r="18" spans="1:14" ht="19.5" customHeight="1">
      <c r="A18" s="875"/>
      <c r="B18" s="874"/>
      <c r="C18" s="610" t="s">
        <v>674</v>
      </c>
      <c r="D18" s="612">
        <v>19</v>
      </c>
      <c r="E18" s="612">
        <v>683</v>
      </c>
      <c r="F18" s="612">
        <v>510</v>
      </c>
      <c r="G18" s="612">
        <v>1711</v>
      </c>
      <c r="H18" s="612">
        <v>1181</v>
      </c>
      <c r="I18" s="612">
        <v>1820</v>
      </c>
      <c r="J18" s="612">
        <v>570</v>
      </c>
      <c r="K18" s="612">
        <v>711</v>
      </c>
      <c r="L18" s="612">
        <v>142</v>
      </c>
      <c r="M18" s="612">
        <v>4</v>
      </c>
      <c r="N18" s="612">
        <v>8</v>
      </c>
    </row>
    <row r="19" spans="1:14" ht="19.5" customHeight="1">
      <c r="A19" s="875"/>
      <c r="B19" s="874" t="s">
        <v>602</v>
      </c>
      <c r="C19" s="610" t="s">
        <v>671</v>
      </c>
      <c r="D19" s="612">
        <v>369</v>
      </c>
      <c r="E19" s="612">
        <v>1575</v>
      </c>
      <c r="F19" s="612">
        <v>1175</v>
      </c>
      <c r="G19" s="612">
        <v>4136</v>
      </c>
      <c r="H19" s="612">
        <v>2388</v>
      </c>
      <c r="I19" s="612">
        <v>5203</v>
      </c>
      <c r="J19" s="612">
        <v>1052</v>
      </c>
      <c r="K19" s="612">
        <v>3572</v>
      </c>
      <c r="L19" s="612">
        <v>549</v>
      </c>
      <c r="M19" s="612">
        <v>28</v>
      </c>
      <c r="N19" s="615">
        <v>100</v>
      </c>
    </row>
    <row r="20" spans="1:14" ht="19.5" customHeight="1">
      <c r="A20" s="875"/>
      <c r="B20" s="874"/>
      <c r="C20" s="610" t="s">
        <v>672</v>
      </c>
      <c r="D20" s="615">
        <v>178</v>
      </c>
      <c r="E20" s="615">
        <v>924</v>
      </c>
      <c r="F20" s="615">
        <v>639</v>
      </c>
      <c r="G20" s="615">
        <v>2385</v>
      </c>
      <c r="H20" s="615">
        <v>1298</v>
      </c>
      <c r="I20" s="615">
        <v>2819</v>
      </c>
      <c r="J20" s="615">
        <v>545</v>
      </c>
      <c r="K20" s="615">
        <v>1706</v>
      </c>
      <c r="L20" s="615">
        <v>314</v>
      </c>
      <c r="M20" s="615">
        <v>19</v>
      </c>
      <c r="N20" s="615">
        <v>66</v>
      </c>
    </row>
    <row r="21" spans="1:14" ht="19.5" customHeight="1">
      <c r="A21" s="875"/>
      <c r="B21" s="874"/>
      <c r="C21" s="610" t="s">
        <v>674</v>
      </c>
      <c r="D21" s="615">
        <v>191</v>
      </c>
      <c r="E21" s="615">
        <v>651</v>
      </c>
      <c r="F21" s="615">
        <v>536</v>
      </c>
      <c r="G21" s="615">
        <v>1751</v>
      </c>
      <c r="H21" s="615">
        <v>1090</v>
      </c>
      <c r="I21" s="615">
        <v>2384</v>
      </c>
      <c r="J21" s="615">
        <v>507</v>
      </c>
      <c r="K21" s="615">
        <v>1866</v>
      </c>
      <c r="L21" s="615">
        <v>235</v>
      </c>
      <c r="M21" s="615">
        <v>9</v>
      </c>
      <c r="N21" s="612">
        <v>34</v>
      </c>
    </row>
    <row r="22" spans="1:14" ht="19.5" customHeight="1">
      <c r="A22" s="875" t="s">
        <v>676</v>
      </c>
      <c r="B22" s="874" t="s">
        <v>598</v>
      </c>
      <c r="C22" s="610" t="s">
        <v>671</v>
      </c>
      <c r="D22" s="612">
        <v>51</v>
      </c>
      <c r="E22" s="612">
        <v>1556</v>
      </c>
      <c r="F22" s="612">
        <v>1217</v>
      </c>
      <c r="G22" s="612">
        <v>4239</v>
      </c>
      <c r="H22" s="612">
        <v>3045</v>
      </c>
      <c r="I22" s="612">
        <v>4344</v>
      </c>
      <c r="J22" s="612">
        <v>1180</v>
      </c>
      <c r="K22" s="612">
        <v>1820</v>
      </c>
      <c r="L22" s="612">
        <v>368</v>
      </c>
      <c r="M22" s="612">
        <v>13</v>
      </c>
      <c r="N22" s="615">
        <v>24</v>
      </c>
    </row>
    <row r="23" spans="1:14" ht="19.5" customHeight="1">
      <c r="A23" s="875"/>
      <c r="B23" s="874"/>
      <c r="C23" s="610" t="s">
        <v>672</v>
      </c>
      <c r="D23" s="612">
        <v>26</v>
      </c>
      <c r="E23" s="612">
        <v>865</v>
      </c>
      <c r="F23" s="612">
        <v>677</v>
      </c>
      <c r="G23" s="612">
        <v>2420</v>
      </c>
      <c r="H23" s="612">
        <v>1740</v>
      </c>
      <c r="I23" s="612">
        <v>2649</v>
      </c>
      <c r="J23" s="612">
        <v>658</v>
      </c>
      <c r="K23" s="612">
        <v>1116</v>
      </c>
      <c r="L23" s="612">
        <v>229</v>
      </c>
      <c r="M23" s="612">
        <v>9</v>
      </c>
      <c r="N23" s="615">
        <v>16</v>
      </c>
    </row>
    <row r="24" spans="1:14" ht="19.5" customHeight="1">
      <c r="A24" s="875"/>
      <c r="B24" s="874"/>
      <c r="C24" s="610" t="s">
        <v>674</v>
      </c>
      <c r="D24" s="612">
        <v>25</v>
      </c>
      <c r="E24" s="612">
        <v>691</v>
      </c>
      <c r="F24" s="612">
        <v>540</v>
      </c>
      <c r="G24" s="612">
        <v>1819</v>
      </c>
      <c r="H24" s="612">
        <v>1305</v>
      </c>
      <c r="I24" s="612">
        <v>1695</v>
      </c>
      <c r="J24" s="612">
        <v>522</v>
      </c>
      <c r="K24" s="612">
        <v>704</v>
      </c>
      <c r="L24" s="612">
        <v>139</v>
      </c>
      <c r="M24" s="612">
        <v>4</v>
      </c>
      <c r="N24" s="612">
        <v>8</v>
      </c>
    </row>
    <row r="25" spans="1:14" ht="19.5" customHeight="1">
      <c r="A25" s="875"/>
      <c r="B25" s="874" t="s">
        <v>602</v>
      </c>
      <c r="C25" s="610" t="s">
        <v>671</v>
      </c>
      <c r="D25" s="612">
        <v>451</v>
      </c>
      <c r="E25" s="612">
        <v>1601</v>
      </c>
      <c r="F25" s="612">
        <v>1106</v>
      </c>
      <c r="G25" s="612">
        <v>4354</v>
      </c>
      <c r="H25" s="612">
        <v>2507</v>
      </c>
      <c r="I25" s="612">
        <v>4868</v>
      </c>
      <c r="J25" s="612">
        <v>1078</v>
      </c>
      <c r="K25" s="612">
        <v>3559</v>
      </c>
      <c r="L25" s="612">
        <v>526</v>
      </c>
      <c r="M25" s="612">
        <v>36</v>
      </c>
      <c r="N25" s="615">
        <v>84</v>
      </c>
    </row>
    <row r="26" spans="1:14" ht="19.5" customHeight="1">
      <c r="A26" s="875"/>
      <c r="B26" s="874"/>
      <c r="C26" s="610" t="s">
        <v>672</v>
      </c>
      <c r="D26" s="615">
        <v>214</v>
      </c>
      <c r="E26" s="615">
        <v>946</v>
      </c>
      <c r="F26" s="615">
        <v>616</v>
      </c>
      <c r="G26" s="615">
        <v>2499</v>
      </c>
      <c r="H26" s="615">
        <v>1368</v>
      </c>
      <c r="I26" s="615">
        <v>2593</v>
      </c>
      <c r="J26" s="615">
        <v>557</v>
      </c>
      <c r="K26" s="615">
        <v>1709</v>
      </c>
      <c r="L26" s="615">
        <v>310</v>
      </c>
      <c r="M26" s="615">
        <v>27</v>
      </c>
      <c r="N26" s="615">
        <v>55</v>
      </c>
    </row>
    <row r="27" spans="1:14" ht="19.5" customHeight="1">
      <c r="A27" s="875"/>
      <c r="B27" s="874"/>
      <c r="C27" s="610" t="s">
        <v>674</v>
      </c>
      <c r="D27" s="615">
        <v>237</v>
      </c>
      <c r="E27" s="615">
        <v>655</v>
      </c>
      <c r="F27" s="615">
        <v>490</v>
      </c>
      <c r="G27" s="615">
        <v>1855</v>
      </c>
      <c r="H27" s="615">
        <v>1139</v>
      </c>
      <c r="I27" s="615">
        <v>2275</v>
      </c>
      <c r="J27" s="615">
        <v>521</v>
      </c>
      <c r="K27" s="615">
        <v>1850</v>
      </c>
      <c r="L27" s="615">
        <v>216</v>
      </c>
      <c r="M27" s="615">
        <v>9</v>
      </c>
      <c r="N27" s="612">
        <v>29</v>
      </c>
    </row>
    <row r="28" spans="1:14" ht="19.5" customHeight="1" thickBot="1">
      <c r="A28" s="876" t="s">
        <v>686</v>
      </c>
      <c r="B28" s="883" t="s">
        <v>598</v>
      </c>
      <c r="C28" s="610" t="s">
        <v>671</v>
      </c>
      <c r="D28" s="563">
        <v>64</v>
      </c>
      <c r="E28" s="563">
        <v>1607</v>
      </c>
      <c r="F28" s="563">
        <v>1262</v>
      </c>
      <c r="G28" s="563">
        <v>4423</v>
      </c>
      <c r="H28" s="563">
        <v>3087</v>
      </c>
      <c r="I28" s="563">
        <v>4356</v>
      </c>
      <c r="J28" s="563">
        <v>1142</v>
      </c>
      <c r="K28" s="563">
        <v>1755</v>
      </c>
      <c r="L28" s="563">
        <v>355</v>
      </c>
      <c r="M28" s="563">
        <v>13</v>
      </c>
      <c r="N28" s="563">
        <v>21</v>
      </c>
    </row>
    <row r="29" spans="1:14" ht="19.5" customHeight="1">
      <c r="A29" s="876"/>
      <c r="B29" s="883"/>
      <c r="C29" s="610" t="s">
        <v>672</v>
      </c>
      <c r="D29" s="563">
        <v>32</v>
      </c>
      <c r="E29" s="563">
        <v>906</v>
      </c>
      <c r="F29" s="563">
        <v>688</v>
      </c>
      <c r="G29" s="563">
        <v>2536</v>
      </c>
      <c r="H29" s="563">
        <v>1733</v>
      </c>
      <c r="I29" s="563">
        <v>2662</v>
      </c>
      <c r="J29" s="563">
        <v>639</v>
      </c>
      <c r="K29" s="563">
        <v>1084</v>
      </c>
      <c r="L29" s="563">
        <v>214</v>
      </c>
      <c r="M29" s="563">
        <v>9</v>
      </c>
      <c r="N29" s="622">
        <v>14</v>
      </c>
    </row>
    <row r="30" spans="1:14" ht="19.5" customHeight="1">
      <c r="A30" s="876"/>
      <c r="B30" s="883"/>
      <c r="C30" s="610" t="s">
        <v>674</v>
      </c>
      <c r="D30" s="563">
        <v>32</v>
      </c>
      <c r="E30" s="563">
        <v>701</v>
      </c>
      <c r="F30" s="563">
        <v>574</v>
      </c>
      <c r="G30" s="563">
        <v>1887</v>
      </c>
      <c r="H30" s="563">
        <v>1354</v>
      </c>
      <c r="I30" s="563">
        <v>1694</v>
      </c>
      <c r="J30" s="563">
        <v>503</v>
      </c>
      <c r="K30" s="563">
        <v>671</v>
      </c>
      <c r="L30" s="563">
        <v>141</v>
      </c>
      <c r="M30" s="563">
        <v>4</v>
      </c>
      <c r="N30" s="563">
        <v>7</v>
      </c>
    </row>
    <row r="31" spans="1:14" ht="19.5" customHeight="1">
      <c r="A31" s="876"/>
      <c r="B31" s="877" t="s">
        <v>602</v>
      </c>
      <c r="C31" s="610" t="s">
        <v>671</v>
      </c>
      <c r="D31" s="563">
        <v>512</v>
      </c>
      <c r="E31" s="563">
        <v>1624</v>
      </c>
      <c r="F31" s="563">
        <v>1081</v>
      </c>
      <c r="G31" s="563">
        <v>4496</v>
      </c>
      <c r="H31" s="563">
        <v>2559</v>
      </c>
      <c r="I31" s="563">
        <v>4891</v>
      </c>
      <c r="J31" s="563">
        <v>1029</v>
      </c>
      <c r="K31" s="563">
        <v>3509</v>
      </c>
      <c r="L31" s="563">
        <v>539</v>
      </c>
      <c r="M31" s="563">
        <v>27</v>
      </c>
      <c r="N31" s="563">
        <v>95</v>
      </c>
    </row>
    <row r="32" spans="1:14" ht="19.5" customHeight="1">
      <c r="A32" s="876"/>
      <c r="B32" s="877"/>
      <c r="C32" s="610" t="s">
        <v>672</v>
      </c>
      <c r="D32" s="566">
        <v>231</v>
      </c>
      <c r="E32" s="566">
        <v>956</v>
      </c>
      <c r="F32" s="566">
        <v>598</v>
      </c>
      <c r="G32" s="566">
        <v>2604</v>
      </c>
      <c r="H32" s="566">
        <v>1396</v>
      </c>
      <c r="I32" s="566">
        <v>2613</v>
      </c>
      <c r="J32" s="622">
        <v>525</v>
      </c>
      <c r="K32" s="566">
        <v>1707</v>
      </c>
      <c r="L32" s="566">
        <v>314</v>
      </c>
      <c r="M32" s="566">
        <v>18</v>
      </c>
      <c r="N32" s="622">
        <v>66</v>
      </c>
    </row>
    <row r="33" spans="1:14" ht="19.5" customHeight="1">
      <c r="A33" s="876"/>
      <c r="B33" s="877"/>
      <c r="C33" s="616" t="s">
        <v>674</v>
      </c>
      <c r="D33" s="570">
        <v>281</v>
      </c>
      <c r="E33" s="570">
        <v>668</v>
      </c>
      <c r="F33" s="570">
        <v>483</v>
      </c>
      <c r="G33" s="570">
        <v>1892</v>
      </c>
      <c r="H33" s="570">
        <v>1163</v>
      </c>
      <c r="I33" s="570">
        <v>2278</v>
      </c>
      <c r="J33" s="570">
        <v>504</v>
      </c>
      <c r="K33" s="569">
        <v>1802</v>
      </c>
      <c r="L33" s="570">
        <v>225</v>
      </c>
      <c r="M33" s="570">
        <v>9</v>
      </c>
      <c r="N33" s="570">
        <v>29</v>
      </c>
    </row>
    <row r="35" spans="4:14" ht="13.5">
      <c r="D35" s="516"/>
      <c r="E35" s="516"/>
      <c r="F35" s="516"/>
      <c r="G35" s="516"/>
      <c r="H35" s="516"/>
      <c r="I35" s="516"/>
      <c r="J35" s="516"/>
      <c r="K35" s="516"/>
      <c r="L35" s="516"/>
      <c r="M35" s="516"/>
      <c r="N35" s="516"/>
    </row>
    <row r="36" spans="4:14" ht="13.5">
      <c r="D36" s="516"/>
      <c r="E36" s="516"/>
      <c r="F36" s="516"/>
      <c r="G36" s="516"/>
      <c r="H36" s="516"/>
      <c r="I36" s="516"/>
      <c r="J36" s="516"/>
      <c r="K36" s="516"/>
      <c r="L36" s="516"/>
      <c r="M36" s="516"/>
      <c r="N36" s="516"/>
    </row>
    <row r="37" spans="4:14" ht="13.5">
      <c r="D37" s="516"/>
      <c r="E37" s="516"/>
      <c r="F37" s="516"/>
      <c r="G37" s="516"/>
      <c r="H37" s="516"/>
      <c r="I37" s="516"/>
      <c r="J37" s="516"/>
      <c r="K37" s="516"/>
      <c r="L37" s="516"/>
      <c r="M37" s="516"/>
      <c r="N37" s="516"/>
    </row>
    <row r="38" spans="4:14" ht="13.5">
      <c r="D38" s="516"/>
      <c r="E38" s="516"/>
      <c r="F38" s="516"/>
      <c r="G38" s="516"/>
      <c r="H38" s="516"/>
      <c r="I38" s="516"/>
      <c r="J38" s="516"/>
      <c r="K38" s="516"/>
      <c r="L38" s="516"/>
      <c r="M38" s="516"/>
      <c r="N38" s="516"/>
    </row>
  </sheetData>
  <sheetProtection selectLockedCells="1" selectUnlockedCells="1"/>
  <mergeCells count="39">
    <mergeCell ref="I5:J6"/>
    <mergeCell ref="C7:C8"/>
    <mergeCell ref="E5:F6"/>
    <mergeCell ref="K7:K8"/>
    <mergeCell ref="L7:L8"/>
    <mergeCell ref="D8:D9"/>
    <mergeCell ref="E7:E8"/>
    <mergeCell ref="F7:F8"/>
    <mergeCell ref="G7:G8"/>
    <mergeCell ref="G5:H6"/>
    <mergeCell ref="K5:L6"/>
    <mergeCell ref="D5:D6"/>
    <mergeCell ref="A2:H2"/>
    <mergeCell ref="I2:N2"/>
    <mergeCell ref="D4:H4"/>
    <mergeCell ref="I4:M4"/>
    <mergeCell ref="N4:N7"/>
    <mergeCell ref="A5:A6"/>
    <mergeCell ref="B5:B6"/>
    <mergeCell ref="A7:A8"/>
    <mergeCell ref="B7:B8"/>
    <mergeCell ref="A28:A33"/>
    <mergeCell ref="B28:B30"/>
    <mergeCell ref="B31:B33"/>
    <mergeCell ref="A16:A21"/>
    <mergeCell ref="B16:B18"/>
    <mergeCell ref="B19:B21"/>
    <mergeCell ref="A22:A27"/>
    <mergeCell ref="B22:B24"/>
    <mergeCell ref="C5:C6"/>
    <mergeCell ref="B25:B27"/>
    <mergeCell ref="M8:M9"/>
    <mergeCell ref="A10:A15"/>
    <mergeCell ref="B10:B12"/>
    <mergeCell ref="B13:B15"/>
    <mergeCell ref="H7:H8"/>
    <mergeCell ref="I7:I8"/>
    <mergeCell ref="J7:J8"/>
    <mergeCell ref="M5:M7"/>
  </mergeCells>
  <printOptions horizontalCentered="1"/>
  <pageMargins left="1.1811023622047245" right="1.1811023622047245" top="1.5748031496062993" bottom="1.5748031496062993" header="0.5118110236220472" footer="0.9055118110236221"/>
  <pageSetup firstPageNumber="64" useFirstPageNumber="1" horizontalDpi="300" verticalDpi="300" orientation="portrait" paperSize="9" r:id="rId1"/>
  <headerFooter alignWithMargins="0">
    <oddFooter>&amp;C&amp;"華康中圓體,標準"&amp;11‧&amp;"Times New Roman,標準"&amp;P&amp;"華康中圓體,標準"‧</oddFooter>
  </headerFooter>
  <colBreaks count="1" manualBreakCount="1">
    <brk id="8" max="65535" man="1"/>
  </colBreaks>
</worksheet>
</file>

<file path=xl/worksheets/sheet22.xml><?xml version="1.0" encoding="utf-8"?>
<worksheet xmlns="http://schemas.openxmlformats.org/spreadsheetml/2006/main" xmlns:r="http://schemas.openxmlformats.org/officeDocument/2006/relationships">
  <dimension ref="A1:AD52"/>
  <sheetViews>
    <sheetView showGridLines="0" zoomScale="120" zoomScaleNormal="120" zoomScaleSheetLayoutView="100" zoomScalePageLayoutView="0" workbookViewId="0" topLeftCell="A1">
      <selection activeCell="A1" sqref="A1"/>
    </sheetView>
  </sheetViews>
  <sheetFormatPr defaultColWidth="9.00390625" defaultRowHeight="16.5"/>
  <cols>
    <col min="1" max="1" width="10.125" style="655" customWidth="1"/>
    <col min="2" max="2" width="5.125" style="655" customWidth="1"/>
    <col min="3" max="3" width="13.125" style="655" customWidth="1"/>
    <col min="4" max="4" width="6.375" style="656" customWidth="1"/>
    <col min="5" max="5" width="5.625" style="656" customWidth="1"/>
    <col min="6" max="6" width="4.625" style="656" customWidth="1"/>
    <col min="7" max="7" width="4.875" style="656" customWidth="1"/>
    <col min="8" max="8" width="4.625" style="656" customWidth="1"/>
    <col min="9" max="9" width="4.875" style="656" customWidth="1"/>
    <col min="10" max="10" width="4.625" style="656" customWidth="1"/>
    <col min="11" max="11" width="4.875" style="656" customWidth="1"/>
    <col min="12" max="12" width="4.625" style="656" customWidth="1"/>
    <col min="13" max="13" width="4.875" style="656" customWidth="1"/>
    <col min="14" max="14" width="5.125" style="656" customWidth="1"/>
    <col min="15" max="16" width="7.625" style="656" customWidth="1"/>
    <col min="17" max="20" width="5.625" style="656" customWidth="1"/>
    <col min="21" max="21" width="6.875" style="656" customWidth="1"/>
    <col min="22" max="22" width="7.375" style="656" customWidth="1"/>
    <col min="23" max="24" width="5.125" style="656" customWidth="1"/>
    <col min="25" max="25" width="5.625" style="656" customWidth="1"/>
    <col min="26" max="26" width="5.125" style="656" customWidth="1"/>
    <col min="27" max="16384" width="9.00390625" style="656" customWidth="1"/>
  </cols>
  <sheetData>
    <row r="1" spans="1:26" s="504" customFormat="1" ht="18" customHeight="1">
      <c r="A1" s="281" t="s">
        <v>261</v>
      </c>
      <c r="B1" s="502"/>
      <c r="C1" s="502"/>
      <c r="D1" s="503"/>
      <c r="E1" s="503"/>
      <c r="F1" s="503"/>
      <c r="G1" s="503"/>
      <c r="H1" s="503"/>
      <c r="I1" s="503"/>
      <c r="J1" s="503"/>
      <c r="K1" s="503"/>
      <c r="L1" s="503"/>
      <c r="M1" s="503"/>
      <c r="N1" s="503"/>
      <c r="O1" s="503"/>
      <c r="P1" s="503"/>
      <c r="Q1" s="503"/>
      <c r="R1" s="503"/>
      <c r="S1" s="503"/>
      <c r="T1" s="503"/>
      <c r="U1" s="503"/>
      <c r="V1" s="503"/>
      <c r="Z1" s="122" t="s">
        <v>0</v>
      </c>
    </row>
    <row r="2" spans="1:26" s="657" customFormat="1" ht="30" customHeight="1">
      <c r="A2" s="850" t="s">
        <v>716</v>
      </c>
      <c r="B2" s="850"/>
      <c r="C2" s="850"/>
      <c r="D2" s="850"/>
      <c r="E2" s="850"/>
      <c r="F2" s="850"/>
      <c r="G2" s="850"/>
      <c r="H2" s="850"/>
      <c r="I2" s="850"/>
      <c r="J2" s="850"/>
      <c r="K2" s="850"/>
      <c r="L2" s="850"/>
      <c r="M2" s="850"/>
      <c r="N2" s="821" t="s">
        <v>250</v>
      </c>
      <c r="O2" s="821"/>
      <c r="P2" s="821"/>
      <c r="Q2" s="821"/>
      <c r="R2" s="821"/>
      <c r="S2" s="821"/>
      <c r="T2" s="821"/>
      <c r="U2" s="821"/>
      <c r="V2" s="821"/>
      <c r="W2" s="821"/>
      <c r="X2" s="821"/>
      <c r="Y2" s="821"/>
      <c r="Z2" s="821"/>
    </row>
    <row r="3" spans="1:26" s="509" customFormat="1" ht="12" customHeight="1">
      <c r="A3" s="505"/>
      <c r="B3" s="505"/>
      <c r="C3" s="506"/>
      <c r="D3" s="507"/>
      <c r="E3" s="508"/>
      <c r="K3" s="623"/>
      <c r="M3" s="508" t="s">
        <v>623</v>
      </c>
      <c r="N3" s="510"/>
      <c r="P3" s="624"/>
      <c r="Q3" s="624"/>
      <c r="R3" s="625"/>
      <c r="S3" s="626"/>
      <c r="T3" s="627"/>
      <c r="W3" s="628"/>
      <c r="X3" s="628"/>
      <c r="Y3" s="628"/>
      <c r="Z3" s="125" t="s">
        <v>12</v>
      </c>
    </row>
    <row r="4" spans="1:26" s="634" customFormat="1" ht="12.75" customHeight="1">
      <c r="A4" s="629"/>
      <c r="B4" s="630"/>
      <c r="C4" s="631"/>
      <c r="D4" s="632"/>
      <c r="E4" s="907" t="s">
        <v>438</v>
      </c>
      <c r="F4" s="908"/>
      <c r="G4" s="908"/>
      <c r="H4" s="908"/>
      <c r="I4" s="908"/>
      <c r="J4" s="908"/>
      <c r="K4" s="908"/>
      <c r="L4" s="908"/>
      <c r="M4" s="908"/>
      <c r="N4" s="909" t="s">
        <v>101</v>
      </c>
      <c r="O4" s="909"/>
      <c r="P4" s="909"/>
      <c r="Q4" s="909"/>
      <c r="R4" s="909"/>
      <c r="S4" s="909"/>
      <c r="T4" s="909"/>
      <c r="U4" s="909"/>
      <c r="V4" s="909"/>
      <c r="W4" s="909"/>
      <c r="X4" s="909"/>
      <c r="Y4" s="909"/>
      <c r="Z4" s="633"/>
    </row>
    <row r="5" spans="1:26" s="634" customFormat="1" ht="13.5" customHeight="1">
      <c r="A5" s="910" t="s">
        <v>688</v>
      </c>
      <c r="B5" s="902" t="s">
        <v>689</v>
      </c>
      <c r="C5" s="911" t="s">
        <v>690</v>
      </c>
      <c r="D5" s="912" t="s">
        <v>691</v>
      </c>
      <c r="E5" s="889" t="s">
        <v>692</v>
      </c>
      <c r="F5" s="899" t="s">
        <v>693</v>
      </c>
      <c r="G5" s="899"/>
      <c r="H5" s="899" t="s">
        <v>694</v>
      </c>
      <c r="I5" s="899"/>
      <c r="J5" s="899" t="s">
        <v>695</v>
      </c>
      <c r="K5" s="899"/>
      <c r="L5" s="899" t="s">
        <v>696</v>
      </c>
      <c r="M5" s="899"/>
      <c r="N5" s="906" t="s">
        <v>697</v>
      </c>
      <c r="O5" s="906"/>
      <c r="P5" s="906"/>
      <c r="Q5" s="899" t="s">
        <v>698</v>
      </c>
      <c r="R5" s="899"/>
      <c r="S5" s="899" t="s">
        <v>699</v>
      </c>
      <c r="T5" s="899"/>
      <c r="U5" s="899" t="s">
        <v>700</v>
      </c>
      <c r="V5" s="899"/>
      <c r="W5" s="899" t="s">
        <v>701</v>
      </c>
      <c r="X5" s="899"/>
      <c r="Y5" s="889" t="s">
        <v>702</v>
      </c>
      <c r="Z5" s="900" t="s">
        <v>703</v>
      </c>
    </row>
    <row r="6" spans="1:26" s="634" customFormat="1" ht="20.25" customHeight="1">
      <c r="A6" s="910"/>
      <c r="B6" s="902"/>
      <c r="C6" s="911"/>
      <c r="D6" s="912"/>
      <c r="E6" s="889"/>
      <c r="F6" s="899"/>
      <c r="G6" s="899"/>
      <c r="H6" s="899"/>
      <c r="I6" s="899"/>
      <c r="J6" s="899"/>
      <c r="K6" s="899"/>
      <c r="L6" s="899"/>
      <c r="M6" s="899"/>
      <c r="N6" s="906"/>
      <c r="O6" s="906"/>
      <c r="P6" s="906"/>
      <c r="Q6" s="899"/>
      <c r="R6" s="899"/>
      <c r="S6" s="899"/>
      <c r="T6" s="899"/>
      <c r="U6" s="899"/>
      <c r="V6" s="899"/>
      <c r="W6" s="899"/>
      <c r="X6" s="899"/>
      <c r="Y6" s="890"/>
      <c r="Z6" s="900"/>
    </row>
    <row r="7" spans="1:26" s="634" customFormat="1" ht="21" customHeight="1">
      <c r="A7" s="901" t="s">
        <v>138</v>
      </c>
      <c r="B7" s="902" t="s">
        <v>66</v>
      </c>
      <c r="C7" s="903" t="s">
        <v>144</v>
      </c>
      <c r="D7" s="904" t="s">
        <v>67</v>
      </c>
      <c r="E7" s="905" t="s">
        <v>16</v>
      </c>
      <c r="F7" s="635" t="s">
        <v>704</v>
      </c>
      <c r="G7" s="635" t="s">
        <v>705</v>
      </c>
      <c r="H7" s="635" t="s">
        <v>704</v>
      </c>
      <c r="I7" s="635" t="s">
        <v>705</v>
      </c>
      <c r="J7" s="635" t="s">
        <v>704</v>
      </c>
      <c r="K7" s="635" t="s">
        <v>705</v>
      </c>
      <c r="L7" s="635" t="s">
        <v>704</v>
      </c>
      <c r="M7" s="635" t="s">
        <v>705</v>
      </c>
      <c r="N7" s="636" t="s">
        <v>704</v>
      </c>
      <c r="O7" s="637" t="s">
        <v>706</v>
      </c>
      <c r="P7" s="638" t="s">
        <v>707</v>
      </c>
      <c r="Q7" s="635" t="s">
        <v>704</v>
      </c>
      <c r="R7" s="635" t="s">
        <v>705</v>
      </c>
      <c r="S7" s="635" t="s">
        <v>704</v>
      </c>
      <c r="T7" s="635" t="s">
        <v>705</v>
      </c>
      <c r="U7" s="635" t="s">
        <v>704</v>
      </c>
      <c r="V7" s="635" t="s">
        <v>705</v>
      </c>
      <c r="W7" s="635" t="s">
        <v>704</v>
      </c>
      <c r="X7" s="635" t="s">
        <v>705</v>
      </c>
      <c r="Y7" s="639"/>
      <c r="Z7" s="900"/>
    </row>
    <row r="8" spans="1:26" s="634" customFormat="1" ht="6.75" customHeight="1" thickBot="1">
      <c r="A8" s="901"/>
      <c r="B8" s="902"/>
      <c r="C8" s="903"/>
      <c r="D8" s="904"/>
      <c r="E8" s="905"/>
      <c r="F8" s="895" t="s">
        <v>107</v>
      </c>
      <c r="G8" s="895" t="s">
        <v>105</v>
      </c>
      <c r="H8" s="895" t="s">
        <v>107</v>
      </c>
      <c r="I8" s="895" t="s">
        <v>105</v>
      </c>
      <c r="J8" s="895" t="s">
        <v>107</v>
      </c>
      <c r="K8" s="895" t="s">
        <v>105</v>
      </c>
      <c r="L8" s="895" t="s">
        <v>107</v>
      </c>
      <c r="M8" s="895" t="s">
        <v>105</v>
      </c>
      <c r="N8" s="898" t="s">
        <v>107</v>
      </c>
      <c r="O8" s="895" t="s">
        <v>141</v>
      </c>
      <c r="P8" s="895" t="s">
        <v>145</v>
      </c>
      <c r="Q8" s="895" t="s">
        <v>107</v>
      </c>
      <c r="R8" s="895" t="s">
        <v>105</v>
      </c>
      <c r="S8" s="895" t="s">
        <v>107</v>
      </c>
      <c r="T8" s="895" t="s">
        <v>105</v>
      </c>
      <c r="U8" s="895" t="s">
        <v>104</v>
      </c>
      <c r="V8" s="895" t="s">
        <v>106</v>
      </c>
      <c r="W8" s="895" t="s">
        <v>107</v>
      </c>
      <c r="X8" s="895" t="s">
        <v>105</v>
      </c>
      <c r="Y8" s="895" t="s">
        <v>146</v>
      </c>
      <c r="Z8" s="640"/>
    </row>
    <row r="9" spans="1:26" s="634" customFormat="1" ht="18" customHeight="1" thickBot="1">
      <c r="A9" s="419"/>
      <c r="B9" s="641"/>
      <c r="C9" s="642"/>
      <c r="D9" s="904"/>
      <c r="E9" s="905"/>
      <c r="F9" s="895"/>
      <c r="G9" s="895"/>
      <c r="H9" s="895"/>
      <c r="I9" s="895"/>
      <c r="J9" s="895"/>
      <c r="K9" s="895"/>
      <c r="L9" s="895"/>
      <c r="M9" s="895"/>
      <c r="N9" s="898"/>
      <c r="O9" s="895"/>
      <c r="P9" s="895"/>
      <c r="Q9" s="895"/>
      <c r="R9" s="895"/>
      <c r="S9" s="895"/>
      <c r="T9" s="895"/>
      <c r="U9" s="895"/>
      <c r="V9" s="895"/>
      <c r="W9" s="895"/>
      <c r="X9" s="895"/>
      <c r="Y9" s="895"/>
      <c r="Z9" s="658" t="s">
        <v>110</v>
      </c>
    </row>
    <row r="10" spans="1:26" s="644" customFormat="1" ht="12" customHeight="1" thickBot="1">
      <c r="A10" s="896" t="s">
        <v>708</v>
      </c>
      <c r="B10" s="897" t="s">
        <v>709</v>
      </c>
      <c r="C10" s="643" t="s">
        <v>710</v>
      </c>
      <c r="D10" s="188">
        <f>SUM(E10,Z10)</f>
        <v>23226</v>
      </c>
      <c r="E10" s="188">
        <f aca="true" t="shared" si="0" ref="E10:E16">SUM(F10:Y10)</f>
        <v>23207</v>
      </c>
      <c r="F10" s="188">
        <f>SUM(F16,F22,F28,F34,F40,F46,'2-11 續5完'!F10,'2-11 續5完'!F16,'2-11 續5完'!F22,'2-11 續5完'!F28,'2-11 續5完'!F34,'2-11 續5完'!F40,'2-11 續5完'!F46)</f>
        <v>5</v>
      </c>
      <c r="G10" s="188">
        <f>SUM(G16,G22,G28,G34,G40,G46,'2-11 續5完'!G10,'2-11 續5完'!G16,'2-11 續5完'!G22,'2-11 續5完'!G28,'2-11 續5完'!G34,'2-11 續5完'!G40,'2-11 續5完'!G46)</f>
        <v>9</v>
      </c>
      <c r="H10" s="188">
        <f>SUM(H16,H22,H28,H34,H40,H46,'2-11 續5完'!H10,'2-11 續5完'!H16,'2-11 續5完'!H22,'2-11 續5完'!H28,'2-11 續5完'!H34,'2-11 續5完'!H40,'2-11 續5完'!H46)</f>
        <v>109</v>
      </c>
      <c r="I10" s="188">
        <f>SUM(I16,I22,I28,I34,I40,I46,'2-11 續5完'!I10,'2-11 續5完'!I16,'2-11 續5完'!I22,'2-11 續5完'!I28,'2-11 續5完'!I34,'2-11 續5完'!I40,'2-11 續5完'!I46)</f>
        <v>112</v>
      </c>
      <c r="J10" s="188">
        <f>SUM(J16,J22,J28,J34,J40,J46,'2-11 續5完'!J10,'2-11 續5完'!J16,'2-11 續5完'!J22,'2-11 續5完'!J28,'2-11 續5完'!J34,'2-11 續5完'!J40,'2-11 續5完'!J46)</f>
        <v>1372</v>
      </c>
      <c r="K10" s="188">
        <f>SUM(K16,K22,K28,K34,K40,K46,'2-11 續5完'!K10,'2-11 續5完'!K16,'2-11 續5完'!K22,'2-11 續5完'!K28,'2-11 續5完'!K34,'2-11 續5完'!K40,'2-11 續5完'!K46)</f>
        <v>2064</v>
      </c>
      <c r="L10" s="188">
        <f>SUM(L16,L22,L28,L34,L40,L46,'2-11 續5完'!L10,'2-11 續5完'!L16,'2-11 續5完'!L22,'2-11 續5完'!L28,'2-11 續5完'!L34,'2-11 續5完'!L40,'2-11 續5完'!L46)</f>
        <v>583</v>
      </c>
      <c r="M10" s="188">
        <f>SUM(M16,M22,M28,M34,M40,M46,'2-11 續5完'!M10,'2-11 續5完'!M16,'2-11 續5完'!M22,'2-11 續5完'!M28,'2-11 續5完'!M34,'2-11 續5完'!M40,'2-11 續5完'!M46)</f>
        <v>327</v>
      </c>
      <c r="N10" s="188">
        <f>SUM(N16,N22,N28,N34,N40,N46,'2-11 續5完'!N10,'2-11 續5完'!N16,'2-11 續5完'!N22,'2-11 續5完'!N28,'2-11 續5完'!N34,'2-11 續5完'!N40,'2-11 續5完'!N46)</f>
        <v>353</v>
      </c>
      <c r="O10" s="188">
        <f>SUM(O16,O22,O28,O34,O40,O46,'2-11 續5完'!O10,'2-11 續5完'!O16,'2-11 續5完'!O22,'2-11 續5完'!O28,'2-11 續5完'!O34,'2-11 續5完'!O40,'2-11 續5完'!O46)</f>
        <v>92</v>
      </c>
      <c r="P10" s="188">
        <f>SUM(P16,P22,P28,P34,P40,P46,'2-11 續5完'!P10,'2-11 續5完'!P16,'2-11 續5完'!P22,'2-11 續5完'!P28,'2-11 續5完'!P34,'2-11 續5完'!P40,'2-11 續5完'!P46)</f>
        <v>67</v>
      </c>
      <c r="Q10" s="188">
        <f>SUM(Q16,Q22,Q28,Q34,Q40,Q46,'2-11 續5完'!Q10,'2-11 續5完'!Q16,'2-11 續5完'!Q22,'2-11 續5完'!Q28,'2-11 續5完'!Q34,'2-11 續5完'!Q40,'2-11 續5完'!Q46)</f>
        <v>1626</v>
      </c>
      <c r="R10" s="188">
        <f>SUM(R16,R22,R28,R34,R40,R46,'2-11 續5完'!R10,'2-11 續5完'!R16,'2-11 續5完'!R22,'2-11 續5完'!R28,'2-11 續5完'!R34,'2-11 續5完'!R40,'2-11 續5完'!R46)</f>
        <v>1267</v>
      </c>
      <c r="S10" s="188">
        <f>SUM(S16,S22,S28,S34,S40,S46,'2-11 續5完'!S10,'2-11 續5完'!S16,'2-11 續5完'!S22,'2-11 續5完'!S28,'2-11 續5完'!S34,'2-11 續5完'!S40,'2-11 續5完'!S46)</f>
        <v>4558</v>
      </c>
      <c r="T10" s="188">
        <f>SUM(T16,T22,T28,T34,T40,T46,'2-11 續5完'!T10,'2-11 續5完'!T16,'2-11 續5完'!T22,'2-11 續5完'!T28,'2-11 續5完'!T34,'2-11 續5完'!T40,'2-11 續5完'!T46)</f>
        <v>3127</v>
      </c>
      <c r="U10" s="188">
        <f>SUM(U16,U22,U28,U34,U40,U46,'2-11 續5完'!U10,'2-11 續5完'!U16,'2-11 續5完'!U22,'2-11 續5完'!U28,'2-11 續5完'!U34,'2-11 續5完'!U40,'2-11 續5完'!U46)</f>
        <v>4321</v>
      </c>
      <c r="V10" s="188">
        <f>SUM(V16,V22,V28,V34,V40,V46,'2-11 續5完'!V10,'2-11 續5完'!V16,'2-11 續5完'!V22,'2-11 續5完'!V28,'2-11 續5完'!V34,'2-11 續5完'!V40,'2-11 續5完'!V46)</f>
        <v>1148</v>
      </c>
      <c r="W10" s="188">
        <f>SUM(W16,W22,W28,W34,W40,W46,'2-11 續5完'!W10,'2-11 續5完'!W16,'2-11 續5完'!W22,'2-11 續5完'!W28,'2-11 續5完'!W34,'2-11 續5完'!W40,'2-11 續5完'!W46)</f>
        <v>1711</v>
      </c>
      <c r="X10" s="188">
        <f>SUM(X16,X22,X28,X34,X40,X46,'2-11 續5完'!X10,'2-11 續5完'!X16,'2-11 續5完'!X22,'2-11 續5完'!X28,'2-11 續5完'!X34,'2-11 續5完'!X40,'2-11 續5完'!X46)</f>
        <v>343</v>
      </c>
      <c r="Y10" s="188">
        <f>SUM(Y16,Y22,Y28,Y34,Y40,Y46,'2-11 續5完'!Y10,'2-11 續5完'!Y16,'2-11 續5完'!Y22,'2-11 續5完'!Y28,'2-11 續5完'!Y34,'2-11 續5完'!Y40,'2-11 續5完'!Y46)</f>
        <v>13</v>
      </c>
      <c r="Z10" s="188">
        <f>SUM(Z16,Z22,Z28,Z34,Z40,Z46,'2-11 續5完'!Z10,'2-11 續5完'!Z16,'2-11 續5完'!Z22,'2-11 續5完'!Z28,'2-11 續5完'!Z34,'2-11 續5完'!Z40,'2-11 續5完'!Z46)</f>
        <v>19</v>
      </c>
    </row>
    <row r="11" spans="1:30" s="644" customFormat="1" ht="12" customHeight="1">
      <c r="A11" s="894"/>
      <c r="B11" s="897"/>
      <c r="C11" s="643" t="s">
        <v>711</v>
      </c>
      <c r="D11" s="188">
        <f aca="true" t="shared" si="1" ref="D11:D51">SUM(E11,Z11)</f>
        <v>13436</v>
      </c>
      <c r="E11" s="188">
        <f t="shared" si="0"/>
        <v>13424</v>
      </c>
      <c r="F11" s="188">
        <f>SUM(F17,F23,F29,F35,F41,F47,'2-11 續5完'!F11,'2-11 續5完'!F17,'2-11 續5完'!F23,'2-11 續5完'!F29,'2-11 續5完'!F35,'2-11 續5完'!F41,'2-11 續5完'!F47)</f>
        <v>3</v>
      </c>
      <c r="G11" s="188">
        <f>SUM(G17,G23,G29,G35,G41,G47,'2-11 續5完'!G11,'2-11 續5完'!G17,'2-11 續5完'!G23,'2-11 續5完'!G29,'2-11 續5完'!G35,'2-11 續5完'!G41,'2-11 續5完'!G47)</f>
        <v>3</v>
      </c>
      <c r="H11" s="188">
        <f>SUM(H17,H23,H29,H35,H41,H47,'2-11 續5完'!H11,'2-11 續5完'!H17,'2-11 續5完'!H23,'2-11 續5完'!H29,'2-11 續5完'!H35,'2-11 續5完'!H41,'2-11 續5完'!H47)</f>
        <v>54</v>
      </c>
      <c r="I11" s="188">
        <f>SUM(I17,I23,I29,I35,I41,I47,'2-11 續5完'!I11,'2-11 續5完'!I17,'2-11 續5完'!I23,'2-11 續5完'!I29,'2-11 續5完'!I35,'2-11 續5完'!I41,'2-11 續5完'!I47)</f>
        <v>51</v>
      </c>
      <c r="J11" s="188">
        <f>SUM(J17,J23,J29,J35,J41,J47,'2-11 續5完'!J11,'2-11 續5完'!J17,'2-11 續5完'!J23,'2-11 續5完'!J29,'2-11 續5完'!J35,'2-11 續5完'!J41,'2-11 續5完'!J47)</f>
        <v>761</v>
      </c>
      <c r="K11" s="188">
        <f>SUM(K17,K23,K29,K35,K41,K47,'2-11 續5完'!K11,'2-11 續5完'!K17,'2-11 續5完'!K23,'2-11 續5完'!K29,'2-11 續5完'!K35,'2-11 續5完'!K41,'2-11 續5完'!K47)</f>
        <v>1240</v>
      </c>
      <c r="L11" s="188">
        <f>SUM(L17,L23,L29,L35,L41,L47,'2-11 續5完'!L11,'2-11 續5完'!L17,'2-11 續5完'!L23,'2-11 續5完'!L29,'2-11 續5完'!L35,'2-11 續5完'!L41,'2-11 續5完'!L47)</f>
        <v>316</v>
      </c>
      <c r="M11" s="188">
        <f>SUM(M17,M23,M29,M35,M41,M47,'2-11 續5完'!M11,'2-11 續5完'!M17,'2-11 續5完'!M23,'2-11 續5完'!M29,'2-11 續5完'!M35,'2-11 續5完'!M41,'2-11 續5完'!M47)</f>
        <v>194</v>
      </c>
      <c r="N11" s="188">
        <f>SUM(N17,N23,N29,N35,N41,N47,'2-11 續5完'!N11,'2-11 續5完'!N17,'2-11 續5完'!N23,'2-11 續5完'!N29,'2-11 續5完'!N35,'2-11 續5完'!N41,'2-11 續5完'!N47)</f>
        <v>181</v>
      </c>
      <c r="O11" s="188">
        <f>SUM(O17,O23,O29,O35,O41,O47,'2-11 續5完'!O11,'2-11 續5完'!O17,'2-11 續5完'!O23,'2-11 續5完'!O29,'2-11 續5完'!O35,'2-11 續5完'!O41,'2-11 續5完'!O47)</f>
        <v>49</v>
      </c>
      <c r="P11" s="188">
        <f>SUM(P17,P23,P29,P35,P41,P47,'2-11 續5完'!P11,'2-11 續5完'!P17,'2-11 續5完'!P23,'2-11 續5完'!P29,'2-11 續5完'!P35,'2-11 續5完'!P41,'2-11 續5完'!P47)</f>
        <v>33</v>
      </c>
      <c r="Q11" s="188">
        <f>SUM(Q17,Q23,Q29,Q35,Q41,Q47,'2-11 續5完'!Q11,'2-11 續5完'!Q17,'2-11 續5完'!Q23,'2-11 續5完'!Q29,'2-11 續5完'!Q35,'2-11 續5完'!Q41,'2-11 續5完'!Q47)</f>
        <v>930</v>
      </c>
      <c r="R11" s="188">
        <f>SUM(R17,R23,R29,R35,R41,R47,'2-11 續5完'!R11,'2-11 續5完'!R17,'2-11 續5完'!R23,'2-11 續5完'!R29,'2-11 續5完'!R35,'2-11 續5完'!R41,'2-11 續5完'!R47)</f>
        <v>689</v>
      </c>
      <c r="S11" s="188">
        <f>SUM(S17,S23,S29,S35,S41,S47,'2-11 續5完'!S11,'2-11 續5完'!S17,'2-11 續5完'!S23,'2-11 續5完'!S29,'2-11 續5完'!S35,'2-11 續5完'!S41,'2-11 續5完'!S47)</f>
        <v>2611</v>
      </c>
      <c r="T11" s="188">
        <f>SUM(T17,T23,T29,T35,T41,T47,'2-11 續5完'!T11,'2-11 續5完'!T17,'2-11 續5完'!T23,'2-11 續5完'!T29,'2-11 續5完'!T35,'2-11 續5完'!T41,'2-11 續5完'!T47)</f>
        <v>1736</v>
      </c>
      <c r="U11" s="188">
        <f>SUM(U17,U23,U29,U35,U41,U47,'2-11 續5完'!U11,'2-11 續5完'!U17,'2-11 續5完'!U23,'2-11 續5完'!U29,'2-11 續5完'!U35,'2-11 續5完'!U41,'2-11 續5完'!U47)</f>
        <v>2632</v>
      </c>
      <c r="V11" s="188">
        <f>SUM(V17,V23,V29,V35,V41,V47,'2-11 續5完'!V11,'2-11 續5完'!V17,'2-11 續5完'!V23,'2-11 續5完'!V29,'2-11 續5完'!V35,'2-11 續5完'!V41,'2-11 續5完'!V47)</f>
        <v>658</v>
      </c>
      <c r="W11" s="188">
        <f>SUM(W17,W23,W29,W35,W41,W47,'2-11 續5完'!W11,'2-11 續5完'!W17,'2-11 續5完'!W23,'2-11 續5完'!W29,'2-11 續5完'!W35,'2-11 續5完'!W41,'2-11 續5完'!W47)</f>
        <v>1064</v>
      </c>
      <c r="X11" s="188">
        <f>SUM(X17,X23,X29,X35,X41,X47,'2-11 續5完'!X11,'2-11 續5完'!X17,'2-11 續5完'!X23,'2-11 續5完'!X29,'2-11 續5完'!X35,'2-11 續5完'!X41,'2-11 續5完'!X47)</f>
        <v>210</v>
      </c>
      <c r="Y11" s="188">
        <f>SUM(Y17,Y23,Y29,Y35,Y41,Y47,'2-11 續5完'!Y11,'2-11 續5完'!Y17,'2-11 續5完'!Y23,'2-11 續5完'!Y29,'2-11 續5完'!Y35,'2-11 續5完'!Y41,'2-11 續5完'!Y47)</f>
        <v>9</v>
      </c>
      <c r="Z11" s="188">
        <f>SUM(Z17,Z23,Z29,Z35,Z41,Z47,'2-11 續5完'!Z11,'2-11 續5完'!Z17,'2-11 續5完'!Z23,'2-11 續5完'!Z29,'2-11 續5完'!Z35,'2-11 續5完'!Z41,'2-11 續5完'!Z47)</f>
        <v>12</v>
      </c>
      <c r="AA11" s="645"/>
      <c r="AB11" s="645"/>
      <c r="AC11" s="645"/>
      <c r="AD11" s="645"/>
    </row>
    <row r="12" spans="1:30" s="647" customFormat="1" ht="12" customHeight="1">
      <c r="A12" s="894"/>
      <c r="B12" s="897"/>
      <c r="C12" s="643" t="s">
        <v>712</v>
      </c>
      <c r="D12" s="189">
        <f t="shared" si="1"/>
        <v>9790</v>
      </c>
      <c r="E12" s="189">
        <f t="shared" si="0"/>
        <v>9783</v>
      </c>
      <c r="F12" s="188">
        <f>SUM(F18,F24,F30,F36,F42,F48,'2-11 續5完'!F12,'2-11 續5完'!F18,'2-11 續5完'!F24,'2-11 續5完'!F30,'2-11 續5完'!F36,'2-11 續5完'!F42,'2-11 續5完'!F48)</f>
        <v>2</v>
      </c>
      <c r="G12" s="188">
        <f>SUM(G18,G24,G30,G36,G42,G48,'2-11 續5完'!G12,'2-11 續5完'!G18,'2-11 續5完'!G24,'2-11 續5完'!G30,'2-11 續5完'!G36,'2-11 續5完'!G42,'2-11 續5完'!G48)</f>
        <v>6</v>
      </c>
      <c r="H12" s="188">
        <f>SUM(H18,H24,H30,H36,H42,H48,'2-11 續5完'!H12,'2-11 續5完'!H18,'2-11 續5完'!H24,'2-11 續5完'!H30,'2-11 續5完'!H36,'2-11 續5完'!H42,'2-11 續5完'!H48)</f>
        <v>55</v>
      </c>
      <c r="I12" s="188">
        <f>SUM(I18,I24,I30,I36,I42,I48,'2-11 續5完'!I12,'2-11 續5完'!I18,'2-11 續5完'!I24,'2-11 續5完'!I30,'2-11 續5完'!I36,'2-11 續5完'!I42,'2-11 續5完'!I48)</f>
        <v>61</v>
      </c>
      <c r="J12" s="188">
        <f>SUM(J18,J24,J30,J36,J42,J48,'2-11 續5完'!J12,'2-11 續5完'!J18,'2-11 續5完'!J24,'2-11 續5完'!J30,'2-11 續5完'!J36,'2-11 續5完'!J42,'2-11 續5完'!J48)</f>
        <v>611</v>
      </c>
      <c r="K12" s="188">
        <f>SUM(K18,K24,K30,K36,K42,K48,'2-11 續5完'!K12,'2-11 續5完'!K18,'2-11 續5完'!K24,'2-11 續5完'!K30,'2-11 續5完'!K36,'2-11 續5完'!K42,'2-11 續5完'!K48)</f>
        <v>824</v>
      </c>
      <c r="L12" s="188">
        <f>SUM(L18,L24,L30,L36,L42,L48,'2-11 續5完'!L12,'2-11 續5完'!L18,'2-11 續5完'!L24,'2-11 續5完'!L30,'2-11 續5完'!L36,'2-11 續5完'!L42,'2-11 續5完'!L48)</f>
        <v>267</v>
      </c>
      <c r="M12" s="188">
        <f>SUM(M18,M24,M30,M36,M42,M48,'2-11 續5完'!M12,'2-11 續5完'!M18,'2-11 續5完'!M24,'2-11 續5完'!M30,'2-11 續5完'!M36,'2-11 續5完'!M42,'2-11 續5完'!M48)</f>
        <v>133</v>
      </c>
      <c r="N12" s="188">
        <f>SUM(N18,N24,N30,N36,N42,N48,'2-11 續5完'!N12,'2-11 續5完'!N18,'2-11 續5完'!N24,'2-11 續5完'!N30,'2-11 續5完'!N36,'2-11 續5完'!N42,'2-11 續5完'!N48)</f>
        <v>172</v>
      </c>
      <c r="O12" s="188">
        <f>SUM(O18,O24,O30,O36,O42,O48,'2-11 續5完'!O12,'2-11 續5完'!O18,'2-11 續5完'!O24,'2-11 續5完'!O30,'2-11 續5完'!O36,'2-11 續5完'!O42,'2-11 續5完'!O48)</f>
        <v>43</v>
      </c>
      <c r="P12" s="188">
        <f>SUM(P18,P24,P30,P36,P42,P48,'2-11 續5完'!P12,'2-11 續5完'!P18,'2-11 續5完'!P24,'2-11 續5完'!P30,'2-11 續5完'!P36,'2-11 續5完'!P42,'2-11 續5完'!P48)</f>
        <v>34</v>
      </c>
      <c r="Q12" s="188">
        <f>SUM(Q18,Q24,Q30,Q36,Q42,Q48,'2-11 續5完'!Q12,'2-11 續5完'!Q18,'2-11 續5完'!Q24,'2-11 續5完'!Q30,'2-11 續5完'!Q36,'2-11 續5完'!Q42,'2-11 續5完'!Q48)</f>
        <v>696</v>
      </c>
      <c r="R12" s="188">
        <f>SUM(R18,R24,R30,R36,R42,R48,'2-11 續5完'!R12,'2-11 續5完'!R18,'2-11 續5完'!R24,'2-11 續5完'!R30,'2-11 續5完'!R36,'2-11 續5完'!R42,'2-11 續5完'!R48)</f>
        <v>578</v>
      </c>
      <c r="S12" s="188">
        <f>SUM(S18,S24,S30,S36,S42,S48,'2-11 續5完'!S12,'2-11 續5完'!S18,'2-11 續5完'!S24,'2-11 續5完'!S30,'2-11 續5完'!S36,'2-11 續5完'!S42,'2-11 續5完'!S48)</f>
        <v>1947</v>
      </c>
      <c r="T12" s="188">
        <f>SUM(T18,T24,T30,T36,T42,T48,'2-11 續5完'!T12,'2-11 續5完'!T18,'2-11 續5完'!T24,'2-11 續5完'!T30,'2-11 續5完'!T36,'2-11 續5完'!T42,'2-11 續5完'!T48)</f>
        <v>1391</v>
      </c>
      <c r="U12" s="188">
        <f>SUM(U18,U24,U30,U36,U42,U48,'2-11 續5完'!U12,'2-11 續5完'!U18,'2-11 續5完'!U24,'2-11 續5完'!U30,'2-11 續5完'!U36,'2-11 續5完'!U42,'2-11 續5完'!U48)</f>
        <v>1689</v>
      </c>
      <c r="V12" s="188">
        <f>SUM(V18,V24,V30,V36,V42,V48,'2-11 續5完'!V12,'2-11 續5完'!V18,'2-11 續5完'!V24,'2-11 續5完'!V30,'2-11 續5完'!V36,'2-11 續5完'!V42,'2-11 續5完'!V48)</f>
        <v>490</v>
      </c>
      <c r="W12" s="188">
        <f>SUM(W18,W24,W30,W36,W42,W48,'2-11 續5完'!W12,'2-11 續5完'!W18,'2-11 續5完'!W24,'2-11 續5完'!W30,'2-11 續5完'!W36,'2-11 續5完'!W42,'2-11 續5完'!W48)</f>
        <v>647</v>
      </c>
      <c r="X12" s="188">
        <f>SUM(X18,X24,X30,X36,X42,X48,'2-11 續5完'!X12,'2-11 續5完'!X18,'2-11 續5完'!X24,'2-11 續5完'!X30,'2-11 續5完'!X36,'2-11 續5完'!X42,'2-11 續5完'!X48)</f>
        <v>133</v>
      </c>
      <c r="Y12" s="188">
        <f>SUM(Y18,Y24,Y30,Y36,Y42,Y48,'2-11 續5完'!Y12,'2-11 續5完'!Y18,'2-11 續5完'!Y24,'2-11 續5完'!Y30,'2-11 續5完'!Y36,'2-11 續5完'!Y42,'2-11 續5完'!Y48)</f>
        <v>4</v>
      </c>
      <c r="Z12" s="188">
        <f>SUM(Z18,Z24,Z30,Z36,Z42,Z48,'2-11 續5完'!Z12,'2-11 續5完'!Z18,'2-11 續5完'!Z24,'2-11 續5完'!Z30,'2-11 續5完'!Z36,'2-11 續5完'!Z42,'2-11 續5完'!Z48)</f>
        <v>7</v>
      </c>
      <c r="AA12" s="646"/>
      <c r="AB12" s="645"/>
      <c r="AC12" s="645"/>
      <c r="AD12" s="645"/>
    </row>
    <row r="13" spans="1:26" s="648" customFormat="1" ht="12" customHeight="1">
      <c r="A13" s="894"/>
      <c r="B13" s="892" t="s">
        <v>713</v>
      </c>
      <c r="C13" s="643" t="s">
        <v>710</v>
      </c>
      <c r="D13" s="189">
        <f t="shared" si="1"/>
        <v>26316</v>
      </c>
      <c r="E13" s="189">
        <f t="shared" si="0"/>
        <v>26222</v>
      </c>
      <c r="F13" s="188">
        <f>SUM(F19,F25,F31,F37,F43,F49,'2-11 續5完'!F13,'2-11 續5完'!F19,'2-11 續5完'!F25,'2-11 續5完'!F31,'2-11 續5完'!F37,'2-11 續5完'!F43,'2-11 續5完'!F49)</f>
        <v>3</v>
      </c>
      <c r="G13" s="188">
        <f>SUM(G19,G25,G31,G37,G43,G49,'2-11 續5完'!G13,'2-11 續5完'!G19,'2-11 續5完'!G25,'2-11 續5完'!G31,'2-11 續5完'!G37,'2-11 續5完'!G43,'2-11 續5完'!G49)</f>
        <v>6</v>
      </c>
      <c r="H13" s="188">
        <f>SUM(H19,H25,H31,H37,H43,H49,'2-11 續5完'!H13,'2-11 續5完'!H19,'2-11 續5完'!H25,'2-11 續5完'!H31,'2-11 續5完'!H37,'2-11 續5完'!H43,'2-11 續5完'!H49)</f>
        <v>87</v>
      </c>
      <c r="I13" s="188">
        <f>SUM(I19,I25,I31,I37,I43,I49,'2-11 續5完'!I13,'2-11 續5完'!I19,'2-11 續5完'!I25,'2-11 續5完'!I31,'2-11 續5完'!I37,'2-11 續5完'!I43,'2-11 續5完'!I49)</f>
        <v>105</v>
      </c>
      <c r="J13" s="188">
        <f>SUM(J19,J25,J31,J37,J43,J49,'2-11 續5完'!J13,'2-11 續5完'!J19,'2-11 續5完'!J25,'2-11 續5完'!J31,'2-11 續5完'!J37,'2-11 續5完'!J43,'2-11 續5完'!J49)</f>
        <v>1904</v>
      </c>
      <c r="K13" s="188">
        <f>SUM(K19,K25,K31,K37,K43,K49,'2-11 續5完'!K13,'2-11 續5完'!K19,'2-11 續5完'!K25,'2-11 續5完'!K31,'2-11 續5完'!K37,'2-11 續5完'!K43,'2-11 續5完'!K49)</f>
        <v>2050</v>
      </c>
      <c r="L13" s="188">
        <f>SUM(L19,L25,L31,L37,L43,L49,'2-11 續5完'!L13,'2-11 續5完'!L19,'2-11 續5完'!L25,'2-11 續5完'!L31,'2-11 續5完'!L37,'2-11 續5完'!L43,'2-11 續5完'!L49)</f>
        <v>586</v>
      </c>
      <c r="M13" s="188">
        <f>SUM(M19,M25,M31,M37,M43,M49,'2-11 續5完'!M13,'2-11 續5完'!M19,'2-11 續5完'!M25,'2-11 續5完'!M31,'2-11 續5完'!M37,'2-11 續5完'!M43,'2-11 續5完'!M49)</f>
        <v>296</v>
      </c>
      <c r="N13" s="188">
        <f>SUM(N19,N25,N31,N37,N43,N49,'2-11 續5完'!N13,'2-11 續5完'!N19,'2-11 續5完'!N25,'2-11 續5完'!N31,'2-11 續5完'!N37,'2-11 續5完'!N43,'2-11 續5完'!N49)</f>
        <v>666</v>
      </c>
      <c r="O13" s="188">
        <f>SUM(O19,O25,O31,O37,O43,O49,'2-11 續5完'!O13,'2-11 續5完'!O19,'2-11 續5完'!O25,'2-11 續5完'!O31,'2-11 續5完'!O37,'2-11 續5完'!O43,'2-11 續5完'!O49)</f>
        <v>81</v>
      </c>
      <c r="P13" s="188">
        <f>SUM(P19,P25,P31,P37,P43,P49,'2-11 續5完'!P13,'2-11 續5完'!P19,'2-11 續5完'!P25,'2-11 續5完'!P31,'2-11 續5完'!P37,'2-11 續5完'!P43,'2-11 續5完'!P49)</f>
        <v>556</v>
      </c>
      <c r="Q13" s="188">
        <f>SUM(Q19,Q25,Q31,Q37,Q43,Q49,'2-11 續5完'!Q13,'2-11 續5完'!Q19,'2-11 續5完'!Q25,'2-11 續5完'!Q31,'2-11 續5完'!Q37,'2-11 續5完'!Q43,'2-11 續5完'!Q49)</f>
        <v>1634</v>
      </c>
      <c r="R13" s="188">
        <f>SUM(R19,R25,R31,R37,R43,R49,'2-11 續5完'!R13,'2-11 續5完'!R19,'2-11 續5完'!R25,'2-11 續5完'!R31,'2-11 續5完'!R37,'2-11 續5完'!R43,'2-11 續5完'!R49)</f>
        <v>1069</v>
      </c>
      <c r="S13" s="188">
        <f>SUM(S19,S25,S31,S37,S43,S49,'2-11 續5完'!S13,'2-11 續5完'!S19,'2-11 續5完'!S25,'2-11 續5完'!S31,'2-11 續5完'!S37,'2-11 續5完'!S43,'2-11 續5完'!S49)</f>
        <v>4589</v>
      </c>
      <c r="T13" s="188">
        <f>SUM(T19,T25,T31,T37,T43,T49,'2-11 續5完'!T13,'2-11 續5完'!T19,'2-11 續5完'!T25,'2-11 續5完'!T31,'2-11 續5完'!T37,'2-11 續5完'!T43,'2-11 續5完'!T49)</f>
        <v>2686</v>
      </c>
      <c r="U13" s="189">
        <f>SUM(U19,U25,U31,U37,U43,U49,'2-11 續5完'!U13,'2-11 續5完'!U19,'2-11 續5完'!U25,'2-11 續5完'!U31,'2-11 續5完'!U37,'2-11 續5完'!U43,'2-11 續5完'!U49)</f>
        <v>4874</v>
      </c>
      <c r="V13" s="189">
        <f>SUM(V19,V25,V31,V37,V43,V49,'2-11 續5完'!V13,'2-11 續5完'!V19,'2-11 續5完'!V25,'2-11 續5完'!V31,'2-11 續5完'!V37,'2-11 續5完'!V43,'2-11 續5完'!V49)</f>
        <v>1011</v>
      </c>
      <c r="W13" s="189">
        <f>SUM(W19,W25,W31,W37,W43,W49,'2-11 續5完'!W13,'2-11 續5完'!W19,'2-11 續5完'!W25,'2-11 續5完'!W31,'2-11 續5完'!W37,'2-11 續5完'!W43,'2-11 續5完'!W49)</f>
        <v>3470</v>
      </c>
      <c r="X13" s="189">
        <f>SUM(X19,X25,X31,X37,X43,X49,'2-11 續5完'!X13,'2-11 續5完'!X19,'2-11 續5完'!X25,'2-11 續5完'!X31,'2-11 續5完'!X37,'2-11 續5完'!X43,'2-11 續5完'!X49)</f>
        <v>521</v>
      </c>
      <c r="Y13" s="189">
        <f>SUM(Y19,Y25,Y31,Y37,Y43,Y49,'2-11 續5完'!Y13,'2-11 續5完'!Y19,'2-11 續5完'!Y25,'2-11 續5完'!Y31,'2-11 續5完'!Y37,'2-11 續5完'!Y43,'2-11 續5完'!Y49)</f>
        <v>28</v>
      </c>
      <c r="Z13" s="189">
        <f>SUM(Z19,Z25,Z31,Z37,Z43,Z49,'2-11 續5完'!Z13,'2-11 續5完'!Z19,'2-11 續5完'!Z25,'2-11 續5完'!Z31,'2-11 續5完'!Z37,'2-11 續5完'!Z43,'2-11 續5完'!Z49)</f>
        <v>94</v>
      </c>
    </row>
    <row r="14" spans="1:26" s="649" customFormat="1" ht="12" customHeight="1">
      <c r="A14" s="894"/>
      <c r="B14" s="892"/>
      <c r="C14" s="643" t="s">
        <v>711</v>
      </c>
      <c r="D14" s="188">
        <f t="shared" si="1"/>
        <v>14280</v>
      </c>
      <c r="E14" s="188">
        <f t="shared" si="0"/>
        <v>14215</v>
      </c>
      <c r="F14" s="188">
        <f>SUM(F20,F26,F32,F38,F44,F50,'2-11 續5完'!F14,'2-11 續5完'!F20,'2-11 續5完'!F26,'2-11 續5完'!F32,'2-11 續5完'!F38,'2-11 續5完'!F44,'2-11 續5完'!F50)</f>
        <v>2</v>
      </c>
      <c r="G14" s="188">
        <f>SUM(G20,G26,G32,G38,G44,G50,'2-11 續5完'!G14,'2-11 續5完'!G20,'2-11 續5完'!G26,'2-11 續5完'!G32,'2-11 續5完'!G38,'2-11 續5完'!G44,'2-11 續5完'!G50)</f>
        <v>0</v>
      </c>
      <c r="H14" s="188">
        <f>SUM(H20,H26,H32,H38,H44,H50,'2-11 續5完'!H14,'2-11 續5完'!H20,'2-11 續5完'!H26,'2-11 續5完'!H32,'2-11 續5完'!H38,'2-11 續5完'!H44,'2-11 續5完'!H50)</f>
        <v>42</v>
      </c>
      <c r="I14" s="188">
        <f>SUM(I20,I26,I32,I38,I44,I50,'2-11 續5完'!I14,'2-11 續5完'!I20,'2-11 續5完'!I26,'2-11 續5完'!I32,'2-11 續5完'!I38,'2-11 續5完'!I44,'2-11 續5完'!I50)</f>
        <v>52</v>
      </c>
      <c r="J14" s="188">
        <f>SUM(J20,J26,J32,J38,J44,J50,'2-11 續5完'!J14,'2-11 續5完'!J20,'2-11 續5完'!J26,'2-11 續5完'!J32,'2-11 續5完'!J38,'2-11 續5完'!J44,'2-11 續5完'!J50)</f>
        <v>1015</v>
      </c>
      <c r="K14" s="188">
        <f>SUM(K20,K26,K32,K38,K44,K50,'2-11 續5完'!K14,'2-11 續5完'!K20,'2-11 續5完'!K26,'2-11 續5完'!K32,'2-11 續5完'!K38,'2-11 續5完'!K44,'2-11 續5完'!K50)</f>
        <v>1168</v>
      </c>
      <c r="L14" s="188">
        <f>SUM(L20,L26,L32,L38,L44,L50,'2-11 續5完'!L14,'2-11 續5完'!L20,'2-11 續5完'!L26,'2-11 續5完'!L32,'2-11 續5完'!L38,'2-11 續5完'!L44,'2-11 續5完'!L50)</f>
        <v>333</v>
      </c>
      <c r="M14" s="188">
        <f>SUM(M20,M26,M32,M38,M44,M50,'2-11 續5完'!M14,'2-11 續5完'!M20,'2-11 續5完'!M26,'2-11 續5完'!M32,'2-11 續5完'!M38,'2-11 續5完'!M44,'2-11 續5完'!M50)</f>
        <v>174</v>
      </c>
      <c r="N14" s="188">
        <f>SUM(N20,N26,N32,N38,N44,N50,'2-11 續5完'!N14,'2-11 續5完'!N20,'2-11 續5完'!N26,'2-11 續5完'!N32,'2-11 續5完'!N38,'2-11 續5完'!N44,'2-11 續5完'!N50)</f>
        <v>323</v>
      </c>
      <c r="O14" s="188">
        <f>SUM(O20,O26,O32,O38,O44,O50,'2-11 續5完'!O14,'2-11 續5完'!O20,'2-11 續5完'!O26,'2-11 續5完'!O32,'2-11 續5完'!O38,'2-11 續5完'!O44,'2-11 續5完'!O50)</f>
        <v>43</v>
      </c>
      <c r="P14" s="188">
        <f>SUM(P20,P26,P32,P38,P44,P50,'2-11 續5完'!P14,'2-11 續5完'!P20,'2-11 續5完'!P26,'2-11 續5完'!P32,'2-11 續5完'!P38,'2-11 續5完'!P44,'2-11 續5完'!P50)</f>
        <v>241</v>
      </c>
      <c r="Q14" s="188">
        <f>SUM(Q20,Q26,Q32,Q38,Q44,Q50,'2-11 續5完'!Q14,'2-11 續5完'!Q20,'2-11 續5完'!Q26,'2-11 續5完'!Q32,'2-11 續5完'!Q38,'2-11 續5完'!Q44,'2-11 續5完'!Q50)</f>
        <v>949</v>
      </c>
      <c r="R14" s="188">
        <f>SUM(R20,R26,R32,R38,R44,R50,'2-11 續5完'!R14,'2-11 續5完'!R20,'2-11 續5完'!R26,'2-11 續5完'!R32,'2-11 續5完'!R38,'2-11 續5完'!R44,'2-11 續5完'!R50)</f>
        <v>566</v>
      </c>
      <c r="S14" s="188">
        <f>SUM(S20,S26,S32,S38,S44,S50,'2-11 續5完'!S14,'2-11 續5完'!S20,'2-11 續5完'!S26,'2-11 續5完'!S32,'2-11 續5完'!S38,'2-11 續5完'!S44,'2-11 續5完'!S50)</f>
        <v>2654</v>
      </c>
      <c r="T14" s="188">
        <f>SUM(T20,T26,T32,T38,T44,T50,'2-11 續5完'!T14,'2-11 續5完'!T20,'2-11 續5完'!T26,'2-11 續5完'!T32,'2-11 續5完'!T38,'2-11 續5完'!T44,'2-11 續5完'!T50)</f>
        <v>1473</v>
      </c>
      <c r="U14" s="188">
        <f>SUM(U20,U26,U32,U38,U44,U50,'2-11 續5完'!U14,'2-11 續5完'!U20,'2-11 續5完'!U26,'2-11 續5完'!U32,'2-11 續5完'!U38,'2-11 續5完'!U44,'2-11 續5完'!U50)</f>
        <v>2631</v>
      </c>
      <c r="V14" s="188">
        <f>SUM(V20,V26,V32,V38,V44,V50,'2-11 續5完'!V14,'2-11 續5完'!V20,'2-11 續5完'!V26,'2-11 續5完'!V32,'2-11 續5完'!V38,'2-11 續5完'!V44,'2-11 續5完'!V50)</f>
        <v>529</v>
      </c>
      <c r="W14" s="188">
        <f>SUM(W20,W26,W32,W38,W44,W50,'2-11 續5完'!W14,'2-11 續5完'!W20,'2-11 續5完'!W26,'2-11 續5完'!W32,'2-11 續5完'!W38,'2-11 續5完'!W44,'2-11 續5完'!W50)</f>
        <v>1692</v>
      </c>
      <c r="X14" s="188">
        <f>SUM(X20,X26,X32,X38,X44,X50,'2-11 續5完'!X14,'2-11 續5完'!X20,'2-11 續5完'!X26,'2-11 續5完'!X32,'2-11 續5完'!X38,'2-11 續5完'!X44,'2-11 續5完'!X50)</f>
        <v>309</v>
      </c>
      <c r="Y14" s="188">
        <f>SUM(Y20,Y26,Y32,Y38,Y44,Y50,'2-11 續5完'!Y14,'2-11 續5完'!Y20,'2-11 續5完'!Y26,'2-11 續5完'!Y32,'2-11 續5完'!Y38,'2-11 續5完'!Y44,'2-11 續5完'!Y50)</f>
        <v>19</v>
      </c>
      <c r="Z14" s="188">
        <f>SUM(Z20,Z26,Z32,Z38,Z44,Z50,'2-11 續5完'!Z14,'2-11 續5完'!Z20,'2-11 續5完'!Z26,'2-11 續5完'!Z32,'2-11 續5完'!Z38,'2-11 續5完'!Z44,'2-11 續5完'!Z50)</f>
        <v>65</v>
      </c>
    </row>
    <row r="15" spans="1:26" s="650" customFormat="1" ht="12" customHeight="1">
      <c r="A15" s="894"/>
      <c r="B15" s="892"/>
      <c r="C15" s="643" t="s">
        <v>712</v>
      </c>
      <c r="D15" s="188">
        <f t="shared" si="1"/>
        <v>12036</v>
      </c>
      <c r="E15" s="188">
        <f t="shared" si="0"/>
        <v>12007</v>
      </c>
      <c r="F15" s="188">
        <f>SUM(F21,F27,F33,F39,F45,F51,'2-11 續5完'!F15,'2-11 續5完'!F21,'2-11 續5完'!F27,'2-11 續5完'!F33,'2-11 續5完'!F39,'2-11 續5完'!F45,'2-11 續5完'!F51)</f>
        <v>1</v>
      </c>
      <c r="G15" s="188">
        <f>SUM(G21,G27,G33,G39,G45,G51,'2-11 續5完'!G15,'2-11 續5完'!G21,'2-11 續5完'!G27,'2-11 續5完'!G33,'2-11 續5完'!G39,'2-11 續5完'!G45,'2-11 續5完'!G51)</f>
        <v>6</v>
      </c>
      <c r="H15" s="188">
        <f>SUM(H21,H27,H33,H39,H45,H51,'2-11 續5完'!H15,'2-11 續5完'!H21,'2-11 續5完'!H27,'2-11 續5完'!H33,'2-11 續5完'!H39,'2-11 續5完'!H45,'2-11 續5完'!H51)</f>
        <v>45</v>
      </c>
      <c r="I15" s="188">
        <f>SUM(I21,I27,I33,I39,I45,I51,'2-11 續5完'!I15,'2-11 續5完'!I21,'2-11 續5完'!I27,'2-11 續5完'!I33,'2-11 續5完'!I39,'2-11 續5完'!I45,'2-11 續5完'!I51)</f>
        <v>53</v>
      </c>
      <c r="J15" s="188">
        <f>SUM(J21,J27,J33,J39,J45,J51,'2-11 續5完'!J15,'2-11 續5完'!J21,'2-11 續5完'!J27,'2-11 續5完'!J33,'2-11 續5完'!J39,'2-11 續5完'!J45,'2-11 續5完'!J51)</f>
        <v>889</v>
      </c>
      <c r="K15" s="188">
        <f>SUM(K21,K27,K33,K39,K45,K51,'2-11 續5完'!K15,'2-11 續5完'!K21,'2-11 續5完'!K27,'2-11 續5完'!K33,'2-11 續5完'!K39,'2-11 續5完'!K45,'2-11 續5完'!K51)</f>
        <v>882</v>
      </c>
      <c r="L15" s="188">
        <f>SUM(L21,L27,L33,L39,L45,L51,'2-11 續5完'!L15,'2-11 續5完'!L21,'2-11 續5完'!L27,'2-11 續5完'!L33,'2-11 續5完'!L39,'2-11 續5完'!L45,'2-11 續5完'!L51)</f>
        <v>253</v>
      </c>
      <c r="M15" s="188">
        <f>SUM(M21,M27,M33,M39,M45,M51,'2-11 續5完'!M15,'2-11 續5完'!M21,'2-11 續5完'!M27,'2-11 續5完'!M33,'2-11 續5完'!M39,'2-11 續5完'!M45,'2-11 續5完'!M51)</f>
        <v>122</v>
      </c>
      <c r="N15" s="188">
        <f>SUM(N21,N27,N33,N39,N45,N51,'2-11 續5完'!N15,'2-11 續5完'!N21,'2-11 續5完'!N27,'2-11 續5完'!N33,'2-11 續5完'!N39,'2-11 續5完'!N45,'2-11 續5完'!N51)</f>
        <v>343</v>
      </c>
      <c r="O15" s="188">
        <f>SUM(O21,O27,O33,O39,O45,O51,'2-11 續5完'!O15,'2-11 續5完'!O21,'2-11 續5完'!O27,'2-11 續5完'!O33,'2-11 續5完'!O39,'2-11 續5完'!O45,'2-11 續5完'!O51)</f>
        <v>38</v>
      </c>
      <c r="P15" s="188">
        <f>SUM(P21,P27,P33,P39,P45,P51,'2-11 續5完'!P15,'2-11 續5完'!P21,'2-11 續5完'!P27,'2-11 續5完'!P33,'2-11 續5完'!P39,'2-11 續5完'!P45,'2-11 續5完'!P51)</f>
        <v>315</v>
      </c>
      <c r="Q15" s="188">
        <f>SUM(Q21,Q27,Q33,Q39,Q45,Q51,'2-11 續5完'!Q15,'2-11 續5完'!Q21,'2-11 續5完'!Q27,'2-11 續5完'!Q33,'2-11 續5完'!Q39,'2-11 續5完'!Q45,'2-11 續5完'!Q51)</f>
        <v>685</v>
      </c>
      <c r="R15" s="188">
        <f>SUM(R21,R27,R33,R39,R45,R51,'2-11 續5完'!R15,'2-11 續5完'!R21,'2-11 續5完'!R27,'2-11 續5完'!R33,'2-11 續5完'!R39,'2-11 續5完'!R45,'2-11 續5完'!R51)</f>
        <v>503</v>
      </c>
      <c r="S15" s="188">
        <f>SUM(S21,S27,S33,S39,S45,S51,'2-11 續5完'!S15,'2-11 續5完'!S21,'2-11 續5完'!S27,'2-11 續5完'!S33,'2-11 續5完'!S39,'2-11 續5完'!S45,'2-11 續5完'!S51)</f>
        <v>1935</v>
      </c>
      <c r="T15" s="188">
        <f>SUM(T21,T27,T33,T39,T45,T51,'2-11 續5完'!T15,'2-11 續5完'!T21,'2-11 續5完'!T27,'2-11 續5完'!T33,'2-11 續5完'!T39,'2-11 續5完'!T45,'2-11 續5完'!T51)</f>
        <v>1213</v>
      </c>
      <c r="U15" s="188">
        <f>SUM(U21,U27,U33,U39,U45,U51,'2-11 續5完'!U15,'2-11 續5完'!U21,'2-11 續5完'!U27,'2-11 續5完'!U33,'2-11 續5完'!U39,'2-11 續5完'!U45,'2-11 續5完'!U51)</f>
        <v>2243</v>
      </c>
      <c r="V15" s="188">
        <f>SUM(V21,V27,V33,V39,V45,V51,'2-11 續5完'!V15,'2-11 續5完'!V21,'2-11 續5完'!V27,'2-11 續5完'!V33,'2-11 續5完'!V39,'2-11 續5完'!V45,'2-11 續5完'!V51)</f>
        <v>482</v>
      </c>
      <c r="W15" s="188">
        <f>SUM(W21,W27,W33,W39,W45,W51,'2-11 續5完'!W15,'2-11 續5完'!W21,'2-11 續5完'!W27,'2-11 續5完'!W33,'2-11 續5完'!W39,'2-11 續5完'!W45,'2-11 續5完'!W51)</f>
        <v>1778</v>
      </c>
      <c r="X15" s="188">
        <f>SUM(X21,X27,X33,X39,X45,X51,'2-11 續5完'!X15,'2-11 續5完'!X21,'2-11 續5完'!X27,'2-11 續5完'!X33,'2-11 續5完'!X39,'2-11 續5完'!X45,'2-11 續5完'!X51)</f>
        <v>212</v>
      </c>
      <c r="Y15" s="188">
        <f>SUM(Y21,Y27,Y33,Y39,Y45,Y51,'2-11 續5完'!Y15,'2-11 續5完'!Y21,'2-11 續5完'!Y27,'2-11 續5完'!Y33,'2-11 續5完'!Y39,'2-11 續5完'!Y45,'2-11 續5完'!Y51)</f>
        <v>9</v>
      </c>
      <c r="Z15" s="188">
        <f>SUM(Z21,Z27,Z33,Z39,Z45,Z51,'2-11 續5完'!Z15,'2-11 續5完'!Z21,'2-11 續5完'!Z27,'2-11 續5完'!Z33,'2-11 續5完'!Z39,'2-11 續5完'!Z45,'2-11 續5完'!Z51)</f>
        <v>29</v>
      </c>
    </row>
    <row r="16" spans="1:26" s="648" customFormat="1" ht="12" customHeight="1">
      <c r="A16" s="894" t="s">
        <v>203</v>
      </c>
      <c r="B16" s="892" t="s">
        <v>714</v>
      </c>
      <c r="C16" s="643" t="s">
        <v>710</v>
      </c>
      <c r="D16" s="188">
        <f t="shared" si="1"/>
        <v>2175</v>
      </c>
      <c r="E16" s="190">
        <f t="shared" si="0"/>
        <v>2175</v>
      </c>
      <c r="F16" s="190">
        <f>SUM(F17:F18)</f>
        <v>4</v>
      </c>
      <c r="G16" s="190">
        <f aca="true" t="shared" si="2" ref="G16:Z16">SUM(G17:G18)</f>
        <v>0</v>
      </c>
      <c r="H16" s="190">
        <f t="shared" si="2"/>
        <v>22</v>
      </c>
      <c r="I16" s="190">
        <f t="shared" si="2"/>
        <v>14</v>
      </c>
      <c r="J16" s="190">
        <f t="shared" si="2"/>
        <v>174</v>
      </c>
      <c r="K16" s="190">
        <f t="shared" si="2"/>
        <v>256</v>
      </c>
      <c r="L16" s="190">
        <f t="shared" si="2"/>
        <v>94</v>
      </c>
      <c r="M16" s="190">
        <f t="shared" si="2"/>
        <v>30</v>
      </c>
      <c r="N16" s="190">
        <f t="shared" si="2"/>
        <v>47</v>
      </c>
      <c r="O16" s="190">
        <f t="shared" si="2"/>
        <v>10</v>
      </c>
      <c r="P16" s="190">
        <f t="shared" si="2"/>
        <v>10</v>
      </c>
      <c r="Q16" s="190">
        <f t="shared" si="2"/>
        <v>152</v>
      </c>
      <c r="R16" s="190">
        <f t="shared" si="2"/>
        <v>143</v>
      </c>
      <c r="S16" s="190">
        <f t="shared" si="2"/>
        <v>447</v>
      </c>
      <c r="T16" s="190">
        <f t="shared" si="2"/>
        <v>274</v>
      </c>
      <c r="U16" s="190">
        <f t="shared" si="2"/>
        <v>299</v>
      </c>
      <c r="V16" s="190">
        <f t="shared" si="2"/>
        <v>83</v>
      </c>
      <c r="W16" s="190">
        <f t="shared" si="2"/>
        <v>90</v>
      </c>
      <c r="X16" s="190">
        <f t="shared" si="2"/>
        <v>24</v>
      </c>
      <c r="Y16" s="190">
        <f t="shared" si="2"/>
        <v>2</v>
      </c>
      <c r="Z16" s="190">
        <f t="shared" si="2"/>
        <v>0</v>
      </c>
    </row>
    <row r="17" spans="1:26" s="649" customFormat="1" ht="12" customHeight="1">
      <c r="A17" s="894"/>
      <c r="B17" s="892"/>
      <c r="C17" s="643" t="s">
        <v>711</v>
      </c>
      <c r="D17" s="188">
        <f t="shared" si="1"/>
        <v>1541</v>
      </c>
      <c r="E17" s="190">
        <f aca="true" t="shared" si="3" ref="E17:E50">SUM(F17:Y17)</f>
        <v>1541</v>
      </c>
      <c r="F17" s="190">
        <v>2</v>
      </c>
      <c r="G17" s="188">
        <v>0</v>
      </c>
      <c r="H17" s="188">
        <v>17</v>
      </c>
      <c r="I17" s="188">
        <v>6</v>
      </c>
      <c r="J17" s="188">
        <v>124</v>
      </c>
      <c r="K17" s="188">
        <v>181</v>
      </c>
      <c r="L17" s="188">
        <v>68</v>
      </c>
      <c r="M17" s="188">
        <v>24</v>
      </c>
      <c r="N17" s="188">
        <v>35</v>
      </c>
      <c r="O17" s="188">
        <v>9</v>
      </c>
      <c r="P17" s="188">
        <v>7</v>
      </c>
      <c r="Q17" s="188">
        <v>106</v>
      </c>
      <c r="R17" s="188">
        <v>97</v>
      </c>
      <c r="S17" s="188">
        <v>305</v>
      </c>
      <c r="T17" s="188">
        <v>184</v>
      </c>
      <c r="U17" s="188">
        <v>221</v>
      </c>
      <c r="V17" s="188">
        <v>62</v>
      </c>
      <c r="W17" s="188">
        <v>76</v>
      </c>
      <c r="X17" s="188">
        <v>16</v>
      </c>
      <c r="Y17" s="188">
        <v>1</v>
      </c>
      <c r="Z17" s="188">
        <v>0</v>
      </c>
    </row>
    <row r="18" spans="1:26" s="650" customFormat="1" ht="12" customHeight="1">
      <c r="A18" s="894"/>
      <c r="B18" s="892"/>
      <c r="C18" s="643" t="s">
        <v>712</v>
      </c>
      <c r="D18" s="188">
        <f t="shared" si="1"/>
        <v>634</v>
      </c>
      <c r="E18" s="190">
        <f t="shared" si="3"/>
        <v>634</v>
      </c>
      <c r="F18" s="190">
        <v>2</v>
      </c>
      <c r="G18" s="188">
        <v>0</v>
      </c>
      <c r="H18" s="188">
        <v>5</v>
      </c>
      <c r="I18" s="188">
        <v>8</v>
      </c>
      <c r="J18" s="188">
        <v>50</v>
      </c>
      <c r="K18" s="188">
        <v>75</v>
      </c>
      <c r="L18" s="188">
        <v>26</v>
      </c>
      <c r="M18" s="188">
        <v>6</v>
      </c>
      <c r="N18" s="188">
        <v>12</v>
      </c>
      <c r="O18" s="188">
        <v>1</v>
      </c>
      <c r="P18" s="188">
        <v>3</v>
      </c>
      <c r="Q18" s="188">
        <v>46</v>
      </c>
      <c r="R18" s="188">
        <v>46</v>
      </c>
      <c r="S18" s="188">
        <v>142</v>
      </c>
      <c r="T18" s="188">
        <v>90</v>
      </c>
      <c r="U18" s="188">
        <v>78</v>
      </c>
      <c r="V18" s="189">
        <v>21</v>
      </c>
      <c r="W18" s="188">
        <v>14</v>
      </c>
      <c r="X18" s="188">
        <v>8</v>
      </c>
      <c r="Y18" s="188">
        <v>1</v>
      </c>
      <c r="Z18" s="188">
        <v>0</v>
      </c>
    </row>
    <row r="19" spans="1:26" s="648" customFormat="1" ht="12" customHeight="1">
      <c r="A19" s="894"/>
      <c r="B19" s="892" t="s">
        <v>713</v>
      </c>
      <c r="C19" s="643" t="s">
        <v>710</v>
      </c>
      <c r="D19" s="189">
        <f t="shared" si="1"/>
        <v>2827</v>
      </c>
      <c r="E19" s="190">
        <f t="shared" si="3"/>
        <v>2816</v>
      </c>
      <c r="F19" s="190">
        <f aca="true" t="shared" si="4" ref="F19:Z19">SUM(F20:F21)</f>
        <v>1</v>
      </c>
      <c r="G19" s="190">
        <f t="shared" si="4"/>
        <v>0</v>
      </c>
      <c r="H19" s="190">
        <f t="shared" si="4"/>
        <v>14</v>
      </c>
      <c r="I19" s="190">
        <f t="shared" si="4"/>
        <v>11</v>
      </c>
      <c r="J19" s="190">
        <f t="shared" si="4"/>
        <v>251</v>
      </c>
      <c r="K19" s="190">
        <f t="shared" si="4"/>
        <v>255</v>
      </c>
      <c r="L19" s="190">
        <f t="shared" si="4"/>
        <v>75</v>
      </c>
      <c r="M19" s="190">
        <f t="shared" si="4"/>
        <v>42</v>
      </c>
      <c r="N19" s="190">
        <f t="shared" si="4"/>
        <v>106</v>
      </c>
      <c r="O19" s="190">
        <f t="shared" si="4"/>
        <v>12</v>
      </c>
      <c r="P19" s="190">
        <f t="shared" si="4"/>
        <v>45</v>
      </c>
      <c r="Q19" s="190">
        <f t="shared" si="4"/>
        <v>210</v>
      </c>
      <c r="R19" s="190">
        <f t="shared" si="4"/>
        <v>121</v>
      </c>
      <c r="S19" s="190">
        <f t="shared" si="4"/>
        <v>602</v>
      </c>
      <c r="T19" s="190">
        <f t="shared" si="4"/>
        <v>290</v>
      </c>
      <c r="U19" s="190">
        <f t="shared" si="4"/>
        <v>425</v>
      </c>
      <c r="V19" s="190">
        <f t="shared" si="4"/>
        <v>89</v>
      </c>
      <c r="W19" s="190">
        <f t="shared" si="4"/>
        <v>230</v>
      </c>
      <c r="X19" s="190">
        <f t="shared" si="4"/>
        <v>37</v>
      </c>
      <c r="Y19" s="190">
        <f t="shared" si="4"/>
        <v>0</v>
      </c>
      <c r="Z19" s="190">
        <f t="shared" si="4"/>
        <v>11</v>
      </c>
    </row>
    <row r="20" spans="1:26" s="649" customFormat="1" ht="12" customHeight="1">
      <c r="A20" s="894"/>
      <c r="B20" s="892"/>
      <c r="C20" s="643" t="s">
        <v>711</v>
      </c>
      <c r="D20" s="188">
        <f t="shared" si="1"/>
        <v>1829</v>
      </c>
      <c r="E20" s="190">
        <f t="shared" si="3"/>
        <v>1820</v>
      </c>
      <c r="F20" s="190">
        <v>0</v>
      </c>
      <c r="G20" s="188">
        <v>0</v>
      </c>
      <c r="H20" s="188">
        <v>9</v>
      </c>
      <c r="I20" s="188">
        <v>10</v>
      </c>
      <c r="J20" s="188">
        <v>157</v>
      </c>
      <c r="K20" s="188">
        <v>165</v>
      </c>
      <c r="L20" s="188">
        <v>51</v>
      </c>
      <c r="M20" s="188">
        <v>26</v>
      </c>
      <c r="N20" s="188">
        <v>58</v>
      </c>
      <c r="O20" s="188">
        <v>7</v>
      </c>
      <c r="P20" s="188">
        <v>31</v>
      </c>
      <c r="Q20" s="188">
        <v>145</v>
      </c>
      <c r="R20" s="188">
        <v>72</v>
      </c>
      <c r="S20" s="188">
        <v>385</v>
      </c>
      <c r="T20" s="188">
        <v>183</v>
      </c>
      <c r="U20" s="188">
        <v>284</v>
      </c>
      <c r="V20" s="188">
        <v>60</v>
      </c>
      <c r="W20" s="188">
        <v>152</v>
      </c>
      <c r="X20" s="188">
        <v>25</v>
      </c>
      <c r="Y20" s="188">
        <v>0</v>
      </c>
      <c r="Z20" s="188">
        <v>9</v>
      </c>
    </row>
    <row r="21" spans="1:26" s="650" customFormat="1" ht="12" customHeight="1">
      <c r="A21" s="894"/>
      <c r="B21" s="892"/>
      <c r="C21" s="643" t="s">
        <v>712</v>
      </c>
      <c r="D21" s="188">
        <f t="shared" si="1"/>
        <v>998</v>
      </c>
      <c r="E21" s="190">
        <f t="shared" si="3"/>
        <v>996</v>
      </c>
      <c r="F21" s="190">
        <v>1</v>
      </c>
      <c r="G21" s="188">
        <v>0</v>
      </c>
      <c r="H21" s="188">
        <v>5</v>
      </c>
      <c r="I21" s="188">
        <v>1</v>
      </c>
      <c r="J21" s="188">
        <v>94</v>
      </c>
      <c r="K21" s="188">
        <v>90</v>
      </c>
      <c r="L21" s="188">
        <v>24</v>
      </c>
      <c r="M21" s="188">
        <v>16</v>
      </c>
      <c r="N21" s="188">
        <v>48</v>
      </c>
      <c r="O21" s="188">
        <v>5</v>
      </c>
      <c r="P21" s="188">
        <v>14</v>
      </c>
      <c r="Q21" s="188">
        <v>65</v>
      </c>
      <c r="R21" s="188">
        <v>49</v>
      </c>
      <c r="S21" s="188">
        <v>217</v>
      </c>
      <c r="T21" s="188">
        <v>107</v>
      </c>
      <c r="U21" s="188">
        <v>141</v>
      </c>
      <c r="V21" s="188">
        <v>29</v>
      </c>
      <c r="W21" s="188">
        <v>78</v>
      </c>
      <c r="X21" s="188">
        <v>12</v>
      </c>
      <c r="Y21" s="188">
        <v>0</v>
      </c>
      <c r="Z21" s="188">
        <v>2</v>
      </c>
    </row>
    <row r="22" spans="1:26" s="644" customFormat="1" ht="12" customHeight="1">
      <c r="A22" s="894" t="s">
        <v>715</v>
      </c>
      <c r="B22" s="892" t="s">
        <v>709</v>
      </c>
      <c r="C22" s="643" t="s">
        <v>710</v>
      </c>
      <c r="D22" s="188">
        <f t="shared" si="1"/>
        <v>2523</v>
      </c>
      <c r="E22" s="190">
        <f t="shared" si="3"/>
        <v>2521</v>
      </c>
      <c r="F22" s="190">
        <f aca="true" t="shared" si="5" ref="F22:Z22">SUM(F23:F24)</f>
        <v>0</v>
      </c>
      <c r="G22" s="190">
        <f t="shared" si="5"/>
        <v>0</v>
      </c>
      <c r="H22" s="190">
        <f t="shared" si="5"/>
        <v>10</v>
      </c>
      <c r="I22" s="190">
        <f t="shared" si="5"/>
        <v>18</v>
      </c>
      <c r="J22" s="190">
        <f t="shared" si="5"/>
        <v>184</v>
      </c>
      <c r="K22" s="190">
        <f t="shared" si="5"/>
        <v>299</v>
      </c>
      <c r="L22" s="190">
        <f t="shared" si="5"/>
        <v>81</v>
      </c>
      <c r="M22" s="190">
        <f t="shared" si="5"/>
        <v>45</v>
      </c>
      <c r="N22" s="190">
        <f t="shared" si="5"/>
        <v>47</v>
      </c>
      <c r="O22" s="190">
        <f t="shared" si="5"/>
        <v>10</v>
      </c>
      <c r="P22" s="190">
        <f t="shared" si="5"/>
        <v>4</v>
      </c>
      <c r="Q22" s="190">
        <f t="shared" si="5"/>
        <v>179</v>
      </c>
      <c r="R22" s="190">
        <f t="shared" si="5"/>
        <v>191</v>
      </c>
      <c r="S22" s="190">
        <f t="shared" si="5"/>
        <v>524</v>
      </c>
      <c r="T22" s="190">
        <f t="shared" si="5"/>
        <v>300</v>
      </c>
      <c r="U22" s="190">
        <f t="shared" si="5"/>
        <v>370</v>
      </c>
      <c r="V22" s="190">
        <f t="shared" si="5"/>
        <v>105</v>
      </c>
      <c r="W22" s="190">
        <f t="shared" si="5"/>
        <v>122</v>
      </c>
      <c r="X22" s="190">
        <f t="shared" si="5"/>
        <v>31</v>
      </c>
      <c r="Y22" s="190">
        <f t="shared" si="5"/>
        <v>1</v>
      </c>
      <c r="Z22" s="190">
        <f t="shared" si="5"/>
        <v>2</v>
      </c>
    </row>
    <row r="23" spans="1:26" s="644" customFormat="1" ht="12" customHeight="1">
      <c r="A23" s="894"/>
      <c r="B23" s="892"/>
      <c r="C23" s="643" t="s">
        <v>711</v>
      </c>
      <c r="D23" s="188">
        <f t="shared" si="1"/>
        <v>1580</v>
      </c>
      <c r="E23" s="190">
        <f t="shared" si="3"/>
        <v>1579</v>
      </c>
      <c r="F23" s="190">
        <v>0</v>
      </c>
      <c r="G23" s="188">
        <v>0</v>
      </c>
      <c r="H23" s="188">
        <v>6</v>
      </c>
      <c r="I23" s="188">
        <v>11</v>
      </c>
      <c r="J23" s="188">
        <v>107</v>
      </c>
      <c r="K23" s="188">
        <v>181</v>
      </c>
      <c r="L23" s="188">
        <v>48</v>
      </c>
      <c r="M23" s="188">
        <v>30</v>
      </c>
      <c r="N23" s="188">
        <v>25</v>
      </c>
      <c r="O23" s="188">
        <v>7</v>
      </c>
      <c r="P23" s="188">
        <v>1</v>
      </c>
      <c r="Q23" s="188">
        <v>106</v>
      </c>
      <c r="R23" s="188">
        <v>103</v>
      </c>
      <c r="S23" s="188">
        <v>316</v>
      </c>
      <c r="T23" s="188">
        <v>181</v>
      </c>
      <c r="U23" s="188">
        <v>260</v>
      </c>
      <c r="V23" s="188">
        <v>75</v>
      </c>
      <c r="W23" s="188">
        <v>100</v>
      </c>
      <c r="X23" s="188">
        <v>21</v>
      </c>
      <c r="Y23" s="188">
        <v>1</v>
      </c>
      <c r="Z23" s="188">
        <v>1</v>
      </c>
    </row>
    <row r="24" spans="1:26" s="647" customFormat="1" ht="12" customHeight="1">
      <c r="A24" s="894"/>
      <c r="B24" s="892"/>
      <c r="C24" s="643" t="s">
        <v>712</v>
      </c>
      <c r="D24" s="188">
        <f t="shared" si="1"/>
        <v>943</v>
      </c>
      <c r="E24" s="190">
        <f t="shared" si="3"/>
        <v>942</v>
      </c>
      <c r="F24" s="190">
        <v>0</v>
      </c>
      <c r="G24" s="188">
        <v>0</v>
      </c>
      <c r="H24" s="188">
        <v>4</v>
      </c>
      <c r="I24" s="188">
        <v>7</v>
      </c>
      <c r="J24" s="188">
        <v>77</v>
      </c>
      <c r="K24" s="188">
        <v>118</v>
      </c>
      <c r="L24" s="188">
        <v>33</v>
      </c>
      <c r="M24" s="188">
        <v>15</v>
      </c>
      <c r="N24" s="188">
        <v>22</v>
      </c>
      <c r="O24" s="188">
        <v>3</v>
      </c>
      <c r="P24" s="188">
        <v>3</v>
      </c>
      <c r="Q24" s="188">
        <v>73</v>
      </c>
      <c r="R24" s="188">
        <v>88</v>
      </c>
      <c r="S24" s="188">
        <v>208</v>
      </c>
      <c r="T24" s="188">
        <v>119</v>
      </c>
      <c r="U24" s="188">
        <v>110</v>
      </c>
      <c r="V24" s="188">
        <v>30</v>
      </c>
      <c r="W24" s="188">
        <v>22</v>
      </c>
      <c r="X24" s="188">
        <v>10</v>
      </c>
      <c r="Y24" s="188">
        <v>0</v>
      </c>
      <c r="Z24" s="188">
        <v>1</v>
      </c>
    </row>
    <row r="25" spans="1:26" s="648" customFormat="1" ht="12" customHeight="1">
      <c r="A25" s="894"/>
      <c r="B25" s="892" t="s">
        <v>713</v>
      </c>
      <c r="C25" s="643" t="s">
        <v>710</v>
      </c>
      <c r="D25" s="188">
        <f t="shared" si="1"/>
        <v>3468</v>
      </c>
      <c r="E25" s="190">
        <f t="shared" si="3"/>
        <v>3462</v>
      </c>
      <c r="F25" s="190">
        <f aca="true" t="shared" si="6" ref="F25:Z25">SUM(F26:F27)</f>
        <v>0</v>
      </c>
      <c r="G25" s="190">
        <f t="shared" si="6"/>
        <v>0</v>
      </c>
      <c r="H25" s="190">
        <f t="shared" si="6"/>
        <v>13</v>
      </c>
      <c r="I25" s="190">
        <f t="shared" si="6"/>
        <v>17</v>
      </c>
      <c r="J25" s="190">
        <f t="shared" si="6"/>
        <v>303</v>
      </c>
      <c r="K25" s="190">
        <f t="shared" si="6"/>
        <v>290</v>
      </c>
      <c r="L25" s="190">
        <f t="shared" si="6"/>
        <v>100</v>
      </c>
      <c r="M25" s="190">
        <f t="shared" si="6"/>
        <v>44</v>
      </c>
      <c r="N25" s="190">
        <f t="shared" si="6"/>
        <v>69</v>
      </c>
      <c r="O25" s="190">
        <f t="shared" si="6"/>
        <v>16</v>
      </c>
      <c r="P25" s="190">
        <f t="shared" si="6"/>
        <v>66</v>
      </c>
      <c r="Q25" s="190">
        <f t="shared" si="6"/>
        <v>243</v>
      </c>
      <c r="R25" s="190">
        <f t="shared" si="6"/>
        <v>169</v>
      </c>
      <c r="S25" s="190">
        <f t="shared" si="6"/>
        <v>656</v>
      </c>
      <c r="T25" s="190">
        <f t="shared" si="6"/>
        <v>324</v>
      </c>
      <c r="U25" s="190">
        <f t="shared" si="6"/>
        <v>580</v>
      </c>
      <c r="V25" s="190">
        <f t="shared" si="6"/>
        <v>107</v>
      </c>
      <c r="W25" s="190">
        <f t="shared" si="6"/>
        <v>407</v>
      </c>
      <c r="X25" s="190">
        <f t="shared" si="6"/>
        <v>57</v>
      </c>
      <c r="Y25" s="190">
        <f t="shared" si="6"/>
        <v>1</v>
      </c>
      <c r="Z25" s="190">
        <f t="shared" si="6"/>
        <v>6</v>
      </c>
    </row>
    <row r="26" spans="1:26" s="649" customFormat="1" ht="12" customHeight="1">
      <c r="A26" s="894"/>
      <c r="B26" s="892"/>
      <c r="C26" s="643" t="s">
        <v>711</v>
      </c>
      <c r="D26" s="188">
        <f t="shared" si="1"/>
        <v>1945</v>
      </c>
      <c r="E26" s="190">
        <f t="shared" si="3"/>
        <v>1939</v>
      </c>
      <c r="F26" s="190">
        <v>0</v>
      </c>
      <c r="G26" s="190">
        <v>0</v>
      </c>
      <c r="H26" s="188">
        <v>6</v>
      </c>
      <c r="I26" s="188">
        <v>5</v>
      </c>
      <c r="J26" s="188">
        <v>167</v>
      </c>
      <c r="K26" s="188">
        <v>161</v>
      </c>
      <c r="L26" s="188">
        <v>52</v>
      </c>
      <c r="M26" s="188">
        <v>25</v>
      </c>
      <c r="N26" s="188">
        <v>34</v>
      </c>
      <c r="O26" s="188">
        <v>9</v>
      </c>
      <c r="P26" s="188">
        <v>23</v>
      </c>
      <c r="Q26" s="188">
        <v>153</v>
      </c>
      <c r="R26" s="188">
        <v>90</v>
      </c>
      <c r="S26" s="188">
        <v>394</v>
      </c>
      <c r="T26" s="188">
        <v>185</v>
      </c>
      <c r="U26" s="188">
        <v>334</v>
      </c>
      <c r="V26" s="188">
        <v>64</v>
      </c>
      <c r="W26" s="188">
        <v>201</v>
      </c>
      <c r="X26" s="188">
        <v>36</v>
      </c>
      <c r="Y26" s="188">
        <v>0</v>
      </c>
      <c r="Z26" s="188">
        <v>6</v>
      </c>
    </row>
    <row r="27" spans="1:26" s="650" customFormat="1" ht="12" customHeight="1">
      <c r="A27" s="894"/>
      <c r="B27" s="892"/>
      <c r="C27" s="643" t="s">
        <v>712</v>
      </c>
      <c r="D27" s="188">
        <f t="shared" si="1"/>
        <v>1523</v>
      </c>
      <c r="E27" s="190">
        <f t="shared" si="3"/>
        <v>1523</v>
      </c>
      <c r="F27" s="190">
        <v>0</v>
      </c>
      <c r="G27" s="190">
        <v>0</v>
      </c>
      <c r="H27" s="188">
        <v>7</v>
      </c>
      <c r="I27" s="188">
        <v>12</v>
      </c>
      <c r="J27" s="188">
        <v>136</v>
      </c>
      <c r="K27" s="188">
        <v>129</v>
      </c>
      <c r="L27" s="188">
        <v>48</v>
      </c>
      <c r="M27" s="188">
        <v>19</v>
      </c>
      <c r="N27" s="188">
        <v>35</v>
      </c>
      <c r="O27" s="188">
        <v>7</v>
      </c>
      <c r="P27" s="188">
        <v>43</v>
      </c>
      <c r="Q27" s="188">
        <v>90</v>
      </c>
      <c r="R27" s="188">
        <v>79</v>
      </c>
      <c r="S27" s="188">
        <v>262</v>
      </c>
      <c r="T27" s="188">
        <v>139</v>
      </c>
      <c r="U27" s="188">
        <v>246</v>
      </c>
      <c r="V27" s="188">
        <v>43</v>
      </c>
      <c r="W27" s="188">
        <v>206</v>
      </c>
      <c r="X27" s="188">
        <v>21</v>
      </c>
      <c r="Y27" s="188">
        <v>1</v>
      </c>
      <c r="Z27" s="188">
        <v>0</v>
      </c>
    </row>
    <row r="28" spans="1:26" s="648" customFormat="1" ht="12" customHeight="1">
      <c r="A28" s="894" t="s">
        <v>204</v>
      </c>
      <c r="B28" s="892" t="s">
        <v>709</v>
      </c>
      <c r="C28" s="643" t="s">
        <v>710</v>
      </c>
      <c r="D28" s="188">
        <f t="shared" si="1"/>
        <v>2468</v>
      </c>
      <c r="E28" s="190">
        <f t="shared" si="3"/>
        <v>2466</v>
      </c>
      <c r="F28" s="190">
        <f aca="true" t="shared" si="7" ref="F28:Z28">SUM(F29:F30)</f>
        <v>0</v>
      </c>
      <c r="G28" s="190">
        <f t="shared" si="7"/>
        <v>3</v>
      </c>
      <c r="H28" s="190">
        <f t="shared" si="7"/>
        <v>11</v>
      </c>
      <c r="I28" s="190">
        <f t="shared" si="7"/>
        <v>9</v>
      </c>
      <c r="J28" s="190">
        <f t="shared" si="7"/>
        <v>138</v>
      </c>
      <c r="K28" s="190">
        <f t="shared" si="7"/>
        <v>201</v>
      </c>
      <c r="L28" s="190">
        <f t="shared" si="7"/>
        <v>59</v>
      </c>
      <c r="M28" s="190">
        <f t="shared" si="7"/>
        <v>34</v>
      </c>
      <c r="N28" s="190">
        <f t="shared" si="7"/>
        <v>27</v>
      </c>
      <c r="O28" s="190">
        <f t="shared" si="7"/>
        <v>8</v>
      </c>
      <c r="P28" s="190">
        <f t="shared" si="7"/>
        <v>4</v>
      </c>
      <c r="Q28" s="190">
        <f t="shared" si="7"/>
        <v>129</v>
      </c>
      <c r="R28" s="190">
        <f t="shared" si="7"/>
        <v>113</v>
      </c>
      <c r="S28" s="190">
        <f t="shared" si="7"/>
        <v>511</v>
      </c>
      <c r="T28" s="190">
        <f t="shared" si="7"/>
        <v>431</v>
      </c>
      <c r="U28" s="190">
        <f t="shared" si="7"/>
        <v>422</v>
      </c>
      <c r="V28" s="190">
        <f t="shared" si="7"/>
        <v>127</v>
      </c>
      <c r="W28" s="190">
        <f t="shared" si="7"/>
        <v>193</v>
      </c>
      <c r="X28" s="190">
        <f t="shared" si="7"/>
        <v>43</v>
      </c>
      <c r="Y28" s="190">
        <f t="shared" si="7"/>
        <v>3</v>
      </c>
      <c r="Z28" s="190">
        <f t="shared" si="7"/>
        <v>2</v>
      </c>
    </row>
    <row r="29" spans="1:26" s="649" customFormat="1" ht="12" customHeight="1">
      <c r="A29" s="894"/>
      <c r="B29" s="892"/>
      <c r="C29" s="643" t="s">
        <v>711</v>
      </c>
      <c r="D29" s="188">
        <f t="shared" si="1"/>
        <v>1413</v>
      </c>
      <c r="E29" s="190">
        <f t="shared" si="3"/>
        <v>1411</v>
      </c>
      <c r="F29" s="190">
        <v>0</v>
      </c>
      <c r="G29" s="188">
        <v>1</v>
      </c>
      <c r="H29" s="188">
        <v>3</v>
      </c>
      <c r="I29" s="188">
        <v>4</v>
      </c>
      <c r="J29" s="188">
        <v>71</v>
      </c>
      <c r="K29" s="188">
        <v>99</v>
      </c>
      <c r="L29" s="188">
        <v>19</v>
      </c>
      <c r="M29" s="188">
        <v>17</v>
      </c>
      <c r="N29" s="188">
        <v>13</v>
      </c>
      <c r="O29" s="188">
        <v>4</v>
      </c>
      <c r="P29" s="188">
        <v>3</v>
      </c>
      <c r="Q29" s="188">
        <v>87</v>
      </c>
      <c r="R29" s="188">
        <v>48</v>
      </c>
      <c r="S29" s="188">
        <v>282</v>
      </c>
      <c r="T29" s="188">
        <v>219</v>
      </c>
      <c r="U29" s="188">
        <v>275</v>
      </c>
      <c r="V29" s="188">
        <v>84</v>
      </c>
      <c r="W29" s="188">
        <v>151</v>
      </c>
      <c r="X29" s="188">
        <v>28</v>
      </c>
      <c r="Y29" s="188">
        <v>3</v>
      </c>
      <c r="Z29" s="188">
        <v>2</v>
      </c>
    </row>
    <row r="30" spans="1:26" s="650" customFormat="1" ht="12" customHeight="1">
      <c r="A30" s="894"/>
      <c r="B30" s="892"/>
      <c r="C30" s="643" t="s">
        <v>712</v>
      </c>
      <c r="D30" s="188">
        <f t="shared" si="1"/>
        <v>1055</v>
      </c>
      <c r="E30" s="190">
        <f t="shared" si="3"/>
        <v>1055</v>
      </c>
      <c r="F30" s="190">
        <v>0</v>
      </c>
      <c r="G30" s="188">
        <v>2</v>
      </c>
      <c r="H30" s="188">
        <v>8</v>
      </c>
      <c r="I30" s="188">
        <v>5</v>
      </c>
      <c r="J30" s="188">
        <v>67</v>
      </c>
      <c r="K30" s="188">
        <v>102</v>
      </c>
      <c r="L30" s="188">
        <v>40</v>
      </c>
      <c r="M30" s="188">
        <v>17</v>
      </c>
      <c r="N30" s="188">
        <v>14</v>
      </c>
      <c r="O30" s="188">
        <v>4</v>
      </c>
      <c r="P30" s="188">
        <v>1</v>
      </c>
      <c r="Q30" s="188">
        <v>42</v>
      </c>
      <c r="R30" s="188">
        <v>65</v>
      </c>
      <c r="S30" s="188">
        <v>229</v>
      </c>
      <c r="T30" s="188">
        <v>212</v>
      </c>
      <c r="U30" s="188">
        <v>147</v>
      </c>
      <c r="V30" s="188">
        <v>43</v>
      </c>
      <c r="W30" s="188">
        <v>42</v>
      </c>
      <c r="X30" s="188">
        <v>15</v>
      </c>
      <c r="Y30" s="188">
        <v>0</v>
      </c>
      <c r="Z30" s="188">
        <v>0</v>
      </c>
    </row>
    <row r="31" spans="1:26" s="648" customFormat="1" ht="12" customHeight="1">
      <c r="A31" s="894"/>
      <c r="B31" s="892" t="s">
        <v>713</v>
      </c>
      <c r="C31" s="643" t="s">
        <v>710</v>
      </c>
      <c r="D31" s="188">
        <f t="shared" si="1"/>
        <v>2720</v>
      </c>
      <c r="E31" s="190">
        <f t="shared" si="3"/>
        <v>2707</v>
      </c>
      <c r="F31" s="190">
        <f aca="true" t="shared" si="8" ref="F31:Z31">SUM(F32:F33)</f>
        <v>0</v>
      </c>
      <c r="G31" s="190">
        <f t="shared" si="8"/>
        <v>1</v>
      </c>
      <c r="H31" s="190">
        <f t="shared" si="8"/>
        <v>5</v>
      </c>
      <c r="I31" s="190">
        <f t="shared" si="8"/>
        <v>18</v>
      </c>
      <c r="J31" s="190">
        <f t="shared" si="8"/>
        <v>155</v>
      </c>
      <c r="K31" s="190">
        <f t="shared" si="8"/>
        <v>200</v>
      </c>
      <c r="L31" s="190">
        <f t="shared" si="8"/>
        <v>53</v>
      </c>
      <c r="M31" s="190">
        <f t="shared" si="8"/>
        <v>28</v>
      </c>
      <c r="N31" s="190">
        <f t="shared" si="8"/>
        <v>76</v>
      </c>
      <c r="O31" s="190">
        <f t="shared" si="8"/>
        <v>9</v>
      </c>
      <c r="P31" s="190">
        <f t="shared" si="8"/>
        <v>59</v>
      </c>
      <c r="Q31" s="190">
        <f t="shared" si="8"/>
        <v>108</v>
      </c>
      <c r="R31" s="190">
        <f t="shared" si="8"/>
        <v>99</v>
      </c>
      <c r="S31" s="190">
        <f t="shared" si="8"/>
        <v>466</v>
      </c>
      <c r="T31" s="190">
        <f t="shared" si="8"/>
        <v>337</v>
      </c>
      <c r="U31" s="190">
        <f t="shared" si="8"/>
        <v>514</v>
      </c>
      <c r="V31" s="190">
        <f t="shared" si="8"/>
        <v>121</v>
      </c>
      <c r="W31" s="190">
        <f t="shared" si="8"/>
        <v>397</v>
      </c>
      <c r="X31" s="190">
        <f t="shared" si="8"/>
        <v>58</v>
      </c>
      <c r="Y31" s="190">
        <f t="shared" si="8"/>
        <v>3</v>
      </c>
      <c r="Z31" s="190">
        <f t="shared" si="8"/>
        <v>13</v>
      </c>
    </row>
    <row r="32" spans="1:26" s="649" customFormat="1" ht="12" customHeight="1">
      <c r="A32" s="894"/>
      <c r="B32" s="892"/>
      <c r="C32" s="643" t="s">
        <v>711</v>
      </c>
      <c r="D32" s="188">
        <f t="shared" si="1"/>
        <v>1336</v>
      </c>
      <c r="E32" s="190">
        <f t="shared" si="3"/>
        <v>1326</v>
      </c>
      <c r="F32" s="190">
        <v>0</v>
      </c>
      <c r="G32" s="188">
        <v>0</v>
      </c>
      <c r="H32" s="188">
        <v>2</v>
      </c>
      <c r="I32" s="188">
        <v>7</v>
      </c>
      <c r="J32" s="188">
        <v>73</v>
      </c>
      <c r="K32" s="188">
        <v>98</v>
      </c>
      <c r="L32" s="188">
        <v>28</v>
      </c>
      <c r="M32" s="188">
        <v>16</v>
      </c>
      <c r="N32" s="188">
        <v>29</v>
      </c>
      <c r="O32" s="188">
        <v>5</v>
      </c>
      <c r="P32" s="188">
        <v>22</v>
      </c>
      <c r="Q32" s="188">
        <v>49</v>
      </c>
      <c r="R32" s="188">
        <v>55</v>
      </c>
      <c r="S32" s="188">
        <v>222</v>
      </c>
      <c r="T32" s="188">
        <v>154</v>
      </c>
      <c r="U32" s="188">
        <v>246</v>
      </c>
      <c r="V32" s="188">
        <v>46</v>
      </c>
      <c r="W32" s="188">
        <v>235</v>
      </c>
      <c r="X32" s="188">
        <v>37</v>
      </c>
      <c r="Y32" s="188">
        <v>2</v>
      </c>
      <c r="Z32" s="188">
        <v>10</v>
      </c>
    </row>
    <row r="33" spans="1:26" s="650" customFormat="1" ht="12" customHeight="1">
      <c r="A33" s="894"/>
      <c r="B33" s="892"/>
      <c r="C33" s="643" t="s">
        <v>712</v>
      </c>
      <c r="D33" s="188">
        <f t="shared" si="1"/>
        <v>1384</v>
      </c>
      <c r="E33" s="190">
        <f t="shared" si="3"/>
        <v>1381</v>
      </c>
      <c r="F33" s="190">
        <v>0</v>
      </c>
      <c r="G33" s="188">
        <v>1</v>
      </c>
      <c r="H33" s="188">
        <v>3</v>
      </c>
      <c r="I33" s="188">
        <v>11</v>
      </c>
      <c r="J33" s="188">
        <v>82</v>
      </c>
      <c r="K33" s="188">
        <v>102</v>
      </c>
      <c r="L33" s="188">
        <v>25</v>
      </c>
      <c r="M33" s="188">
        <v>12</v>
      </c>
      <c r="N33" s="188">
        <v>47</v>
      </c>
      <c r="O33" s="188">
        <v>4</v>
      </c>
      <c r="P33" s="188">
        <v>37</v>
      </c>
      <c r="Q33" s="188">
        <v>59</v>
      </c>
      <c r="R33" s="188">
        <v>44</v>
      </c>
      <c r="S33" s="188">
        <v>244</v>
      </c>
      <c r="T33" s="188">
        <v>183</v>
      </c>
      <c r="U33" s="188">
        <v>268</v>
      </c>
      <c r="V33" s="188">
        <v>75</v>
      </c>
      <c r="W33" s="188">
        <v>162</v>
      </c>
      <c r="X33" s="188">
        <v>21</v>
      </c>
      <c r="Y33" s="188">
        <v>1</v>
      </c>
      <c r="Z33" s="188">
        <v>3</v>
      </c>
    </row>
    <row r="34" spans="1:26" s="648" customFormat="1" ht="12" customHeight="1">
      <c r="A34" s="894" t="s">
        <v>206</v>
      </c>
      <c r="B34" s="892" t="s">
        <v>709</v>
      </c>
      <c r="C34" s="643" t="s">
        <v>710</v>
      </c>
      <c r="D34" s="188">
        <f t="shared" si="1"/>
        <v>1234</v>
      </c>
      <c r="E34" s="190">
        <f t="shared" si="3"/>
        <v>1233</v>
      </c>
      <c r="F34" s="190">
        <f aca="true" t="shared" si="9" ref="F34:Z34">SUM(F35:F36)</f>
        <v>0</v>
      </c>
      <c r="G34" s="190">
        <f t="shared" si="9"/>
        <v>0</v>
      </c>
      <c r="H34" s="190">
        <f t="shared" si="9"/>
        <v>9</v>
      </c>
      <c r="I34" s="190">
        <f t="shared" si="9"/>
        <v>3</v>
      </c>
      <c r="J34" s="190">
        <f t="shared" si="9"/>
        <v>72</v>
      </c>
      <c r="K34" s="190">
        <f t="shared" si="9"/>
        <v>121</v>
      </c>
      <c r="L34" s="190">
        <f t="shared" si="9"/>
        <v>44</v>
      </c>
      <c r="M34" s="190">
        <f t="shared" si="9"/>
        <v>18</v>
      </c>
      <c r="N34" s="190">
        <f t="shared" si="9"/>
        <v>21</v>
      </c>
      <c r="O34" s="190">
        <f t="shared" si="9"/>
        <v>6</v>
      </c>
      <c r="P34" s="190">
        <f t="shared" si="9"/>
        <v>2</v>
      </c>
      <c r="Q34" s="190">
        <f t="shared" si="9"/>
        <v>88</v>
      </c>
      <c r="R34" s="190">
        <f t="shared" si="9"/>
        <v>55</v>
      </c>
      <c r="S34" s="190">
        <f t="shared" si="9"/>
        <v>263</v>
      </c>
      <c r="T34" s="190">
        <f t="shared" si="9"/>
        <v>178</v>
      </c>
      <c r="U34" s="190">
        <f t="shared" si="9"/>
        <v>211</v>
      </c>
      <c r="V34" s="190">
        <f t="shared" si="9"/>
        <v>49</v>
      </c>
      <c r="W34" s="190">
        <f t="shared" si="9"/>
        <v>80</v>
      </c>
      <c r="X34" s="190">
        <f t="shared" si="9"/>
        <v>12</v>
      </c>
      <c r="Y34" s="190">
        <f t="shared" si="9"/>
        <v>1</v>
      </c>
      <c r="Z34" s="190">
        <f t="shared" si="9"/>
        <v>1</v>
      </c>
    </row>
    <row r="35" spans="1:26" s="649" customFormat="1" ht="12" customHeight="1">
      <c r="A35" s="894"/>
      <c r="B35" s="892"/>
      <c r="C35" s="643" t="s">
        <v>711</v>
      </c>
      <c r="D35" s="188">
        <f t="shared" si="1"/>
        <v>813</v>
      </c>
      <c r="E35" s="190">
        <f t="shared" si="3"/>
        <v>812</v>
      </c>
      <c r="F35" s="190">
        <v>0</v>
      </c>
      <c r="G35" s="188">
        <v>0</v>
      </c>
      <c r="H35" s="188">
        <v>4</v>
      </c>
      <c r="I35" s="188">
        <v>1</v>
      </c>
      <c r="J35" s="188">
        <v>45</v>
      </c>
      <c r="K35" s="188">
        <v>77</v>
      </c>
      <c r="L35" s="188">
        <v>27</v>
      </c>
      <c r="M35" s="188">
        <v>13</v>
      </c>
      <c r="N35" s="188">
        <v>12</v>
      </c>
      <c r="O35" s="188">
        <v>2</v>
      </c>
      <c r="P35" s="188">
        <v>1</v>
      </c>
      <c r="Q35" s="188">
        <v>59</v>
      </c>
      <c r="R35" s="188">
        <v>33</v>
      </c>
      <c r="S35" s="188">
        <v>163</v>
      </c>
      <c r="T35" s="188">
        <v>118</v>
      </c>
      <c r="U35" s="188">
        <v>152</v>
      </c>
      <c r="V35" s="188">
        <v>35</v>
      </c>
      <c r="W35" s="188">
        <v>58</v>
      </c>
      <c r="X35" s="188">
        <v>11</v>
      </c>
      <c r="Y35" s="190">
        <v>1</v>
      </c>
      <c r="Z35" s="188">
        <v>1</v>
      </c>
    </row>
    <row r="36" spans="1:26" s="650" customFormat="1" ht="12" customHeight="1">
      <c r="A36" s="894"/>
      <c r="B36" s="892"/>
      <c r="C36" s="643" t="s">
        <v>712</v>
      </c>
      <c r="D36" s="188">
        <f t="shared" si="1"/>
        <v>421</v>
      </c>
      <c r="E36" s="190">
        <f t="shared" si="3"/>
        <v>421</v>
      </c>
      <c r="F36" s="190">
        <v>0</v>
      </c>
      <c r="G36" s="188">
        <v>0</v>
      </c>
      <c r="H36" s="188">
        <v>5</v>
      </c>
      <c r="I36" s="188">
        <v>2</v>
      </c>
      <c r="J36" s="188">
        <v>27</v>
      </c>
      <c r="K36" s="188">
        <v>44</v>
      </c>
      <c r="L36" s="188">
        <v>17</v>
      </c>
      <c r="M36" s="188">
        <v>5</v>
      </c>
      <c r="N36" s="188">
        <v>9</v>
      </c>
      <c r="O36" s="188">
        <v>4</v>
      </c>
      <c r="P36" s="188">
        <v>1</v>
      </c>
      <c r="Q36" s="188">
        <v>29</v>
      </c>
      <c r="R36" s="188">
        <v>22</v>
      </c>
      <c r="S36" s="188">
        <v>100</v>
      </c>
      <c r="T36" s="188">
        <v>60</v>
      </c>
      <c r="U36" s="188">
        <v>59</v>
      </c>
      <c r="V36" s="188">
        <v>14</v>
      </c>
      <c r="W36" s="188">
        <v>22</v>
      </c>
      <c r="X36" s="188">
        <v>1</v>
      </c>
      <c r="Y36" s="190">
        <v>0</v>
      </c>
      <c r="Z36" s="188">
        <v>0</v>
      </c>
    </row>
    <row r="37" spans="1:26" s="648" customFormat="1" ht="12" customHeight="1">
      <c r="A37" s="894"/>
      <c r="B37" s="892" t="s">
        <v>713</v>
      </c>
      <c r="C37" s="643" t="s">
        <v>710</v>
      </c>
      <c r="D37" s="188">
        <f t="shared" si="1"/>
        <v>1511</v>
      </c>
      <c r="E37" s="190">
        <f t="shared" si="3"/>
        <v>1508</v>
      </c>
      <c r="F37" s="190">
        <f aca="true" t="shared" si="10" ref="F37:Z37">SUM(F38:F39)</f>
        <v>0</v>
      </c>
      <c r="G37" s="190">
        <f t="shared" si="10"/>
        <v>0</v>
      </c>
      <c r="H37" s="190">
        <f t="shared" si="10"/>
        <v>7</v>
      </c>
      <c r="I37" s="190">
        <f t="shared" si="10"/>
        <v>10</v>
      </c>
      <c r="J37" s="190">
        <f t="shared" si="10"/>
        <v>121</v>
      </c>
      <c r="K37" s="190">
        <f t="shared" si="10"/>
        <v>126</v>
      </c>
      <c r="L37" s="190">
        <f t="shared" si="10"/>
        <v>34</v>
      </c>
      <c r="M37" s="190">
        <f t="shared" si="10"/>
        <v>18</v>
      </c>
      <c r="N37" s="190">
        <f t="shared" si="10"/>
        <v>42</v>
      </c>
      <c r="O37" s="190">
        <f t="shared" si="10"/>
        <v>5</v>
      </c>
      <c r="P37" s="190">
        <f t="shared" si="10"/>
        <v>27</v>
      </c>
      <c r="Q37" s="190">
        <f t="shared" si="10"/>
        <v>121</v>
      </c>
      <c r="R37" s="190">
        <f t="shared" si="10"/>
        <v>57</v>
      </c>
      <c r="S37" s="190">
        <f t="shared" si="10"/>
        <v>294</v>
      </c>
      <c r="T37" s="190">
        <f t="shared" si="10"/>
        <v>162</v>
      </c>
      <c r="U37" s="190">
        <f t="shared" si="10"/>
        <v>280</v>
      </c>
      <c r="V37" s="190">
        <f t="shared" si="10"/>
        <v>35</v>
      </c>
      <c r="W37" s="190">
        <f t="shared" si="10"/>
        <v>146</v>
      </c>
      <c r="X37" s="190">
        <f t="shared" si="10"/>
        <v>22</v>
      </c>
      <c r="Y37" s="190">
        <f t="shared" si="10"/>
        <v>1</v>
      </c>
      <c r="Z37" s="190">
        <f t="shared" si="10"/>
        <v>3</v>
      </c>
    </row>
    <row r="38" spans="1:26" s="649" customFormat="1" ht="12" customHeight="1">
      <c r="A38" s="894"/>
      <c r="B38" s="892"/>
      <c r="C38" s="643" t="s">
        <v>711</v>
      </c>
      <c r="D38" s="188">
        <f t="shared" si="1"/>
        <v>906</v>
      </c>
      <c r="E38" s="190">
        <f t="shared" si="3"/>
        <v>904</v>
      </c>
      <c r="F38" s="190">
        <v>0</v>
      </c>
      <c r="G38" s="188">
        <v>0</v>
      </c>
      <c r="H38" s="188">
        <v>3</v>
      </c>
      <c r="I38" s="188">
        <v>7</v>
      </c>
      <c r="J38" s="188">
        <v>74</v>
      </c>
      <c r="K38" s="188">
        <v>72</v>
      </c>
      <c r="L38" s="188">
        <v>21</v>
      </c>
      <c r="M38" s="188">
        <v>10</v>
      </c>
      <c r="N38" s="188">
        <v>19</v>
      </c>
      <c r="O38" s="188">
        <v>3</v>
      </c>
      <c r="P38" s="188">
        <v>17</v>
      </c>
      <c r="Q38" s="188">
        <v>63</v>
      </c>
      <c r="R38" s="188">
        <v>31</v>
      </c>
      <c r="S38" s="188">
        <v>190</v>
      </c>
      <c r="T38" s="188">
        <v>90</v>
      </c>
      <c r="U38" s="188">
        <v>174</v>
      </c>
      <c r="V38" s="188">
        <v>22</v>
      </c>
      <c r="W38" s="188">
        <v>92</v>
      </c>
      <c r="X38" s="188">
        <v>16</v>
      </c>
      <c r="Y38" s="188">
        <v>0</v>
      </c>
      <c r="Z38" s="188">
        <v>2</v>
      </c>
    </row>
    <row r="39" spans="1:26" s="650" customFormat="1" ht="12" customHeight="1">
      <c r="A39" s="894"/>
      <c r="B39" s="892"/>
      <c r="C39" s="643" t="s">
        <v>712</v>
      </c>
      <c r="D39" s="188">
        <f t="shared" si="1"/>
        <v>605</v>
      </c>
      <c r="E39" s="190">
        <f t="shared" si="3"/>
        <v>604</v>
      </c>
      <c r="F39" s="190">
        <v>0</v>
      </c>
      <c r="G39" s="188">
        <v>0</v>
      </c>
      <c r="H39" s="188">
        <v>4</v>
      </c>
      <c r="I39" s="188">
        <v>3</v>
      </c>
      <c r="J39" s="188">
        <v>47</v>
      </c>
      <c r="K39" s="188">
        <v>54</v>
      </c>
      <c r="L39" s="188">
        <v>13</v>
      </c>
      <c r="M39" s="188">
        <v>8</v>
      </c>
      <c r="N39" s="188">
        <v>23</v>
      </c>
      <c r="O39" s="188">
        <v>2</v>
      </c>
      <c r="P39" s="188">
        <v>10</v>
      </c>
      <c r="Q39" s="188">
        <v>58</v>
      </c>
      <c r="R39" s="188">
        <v>26</v>
      </c>
      <c r="S39" s="188">
        <v>104</v>
      </c>
      <c r="T39" s="188">
        <v>72</v>
      </c>
      <c r="U39" s="188">
        <v>106</v>
      </c>
      <c r="V39" s="188">
        <v>13</v>
      </c>
      <c r="W39" s="188">
        <v>54</v>
      </c>
      <c r="X39" s="188">
        <v>6</v>
      </c>
      <c r="Y39" s="188">
        <v>1</v>
      </c>
      <c r="Z39" s="188">
        <v>1</v>
      </c>
    </row>
    <row r="40" spans="1:26" s="648" customFormat="1" ht="12" customHeight="1">
      <c r="A40" s="894" t="s">
        <v>207</v>
      </c>
      <c r="B40" s="892" t="s">
        <v>714</v>
      </c>
      <c r="C40" s="643" t="s">
        <v>710</v>
      </c>
      <c r="D40" s="188">
        <f t="shared" si="1"/>
        <v>1429</v>
      </c>
      <c r="E40" s="190">
        <f t="shared" si="3"/>
        <v>1427</v>
      </c>
      <c r="F40" s="190">
        <f aca="true" t="shared" si="11" ref="F40:Z40">SUM(F41:F42)</f>
        <v>0</v>
      </c>
      <c r="G40" s="190">
        <f t="shared" si="11"/>
        <v>1</v>
      </c>
      <c r="H40" s="190">
        <f t="shared" si="11"/>
        <v>7</v>
      </c>
      <c r="I40" s="190">
        <f t="shared" si="11"/>
        <v>7</v>
      </c>
      <c r="J40" s="190">
        <f t="shared" si="11"/>
        <v>80</v>
      </c>
      <c r="K40" s="190">
        <f t="shared" si="11"/>
        <v>102</v>
      </c>
      <c r="L40" s="190">
        <f t="shared" si="11"/>
        <v>44</v>
      </c>
      <c r="M40" s="190">
        <f t="shared" si="11"/>
        <v>19</v>
      </c>
      <c r="N40" s="190">
        <f t="shared" si="11"/>
        <v>25</v>
      </c>
      <c r="O40" s="190">
        <f t="shared" si="11"/>
        <v>6</v>
      </c>
      <c r="P40" s="190">
        <f t="shared" si="11"/>
        <v>7</v>
      </c>
      <c r="Q40" s="190">
        <f t="shared" si="11"/>
        <v>123</v>
      </c>
      <c r="R40" s="190">
        <f t="shared" si="11"/>
        <v>85</v>
      </c>
      <c r="S40" s="190">
        <f t="shared" si="11"/>
        <v>311</v>
      </c>
      <c r="T40" s="190">
        <f t="shared" si="11"/>
        <v>195</v>
      </c>
      <c r="U40" s="190">
        <f t="shared" si="11"/>
        <v>253</v>
      </c>
      <c r="V40" s="190">
        <f t="shared" si="11"/>
        <v>63</v>
      </c>
      <c r="W40" s="190">
        <f t="shared" si="11"/>
        <v>82</v>
      </c>
      <c r="X40" s="190">
        <f t="shared" si="11"/>
        <v>17</v>
      </c>
      <c r="Y40" s="190">
        <f t="shared" si="11"/>
        <v>0</v>
      </c>
      <c r="Z40" s="190">
        <f t="shared" si="11"/>
        <v>2</v>
      </c>
    </row>
    <row r="41" spans="1:26" s="649" customFormat="1" ht="12" customHeight="1">
      <c r="A41" s="894"/>
      <c r="B41" s="892"/>
      <c r="C41" s="643" t="s">
        <v>711</v>
      </c>
      <c r="D41" s="188">
        <f t="shared" si="1"/>
        <v>1085</v>
      </c>
      <c r="E41" s="190">
        <f t="shared" si="3"/>
        <v>1083</v>
      </c>
      <c r="F41" s="190">
        <v>0</v>
      </c>
      <c r="G41" s="190">
        <v>1</v>
      </c>
      <c r="H41" s="188">
        <v>6</v>
      </c>
      <c r="I41" s="188">
        <v>4</v>
      </c>
      <c r="J41" s="188">
        <v>56</v>
      </c>
      <c r="K41" s="188">
        <v>80</v>
      </c>
      <c r="L41" s="188">
        <v>33</v>
      </c>
      <c r="M41" s="188">
        <v>15</v>
      </c>
      <c r="N41" s="188">
        <v>20</v>
      </c>
      <c r="O41" s="188">
        <v>5</v>
      </c>
      <c r="P41" s="188">
        <v>6</v>
      </c>
      <c r="Q41" s="188">
        <v>99</v>
      </c>
      <c r="R41" s="188">
        <v>61</v>
      </c>
      <c r="S41" s="188">
        <v>218</v>
      </c>
      <c r="T41" s="188">
        <v>137</v>
      </c>
      <c r="U41" s="188">
        <v>206</v>
      </c>
      <c r="V41" s="188">
        <v>48</v>
      </c>
      <c r="W41" s="188">
        <v>73</v>
      </c>
      <c r="X41" s="188">
        <v>15</v>
      </c>
      <c r="Y41" s="188">
        <v>0</v>
      </c>
      <c r="Z41" s="188">
        <v>2</v>
      </c>
    </row>
    <row r="42" spans="1:26" s="650" customFormat="1" ht="12" customHeight="1">
      <c r="A42" s="894"/>
      <c r="B42" s="892"/>
      <c r="C42" s="643" t="s">
        <v>712</v>
      </c>
      <c r="D42" s="188">
        <f t="shared" si="1"/>
        <v>344</v>
      </c>
      <c r="E42" s="190">
        <f t="shared" si="3"/>
        <v>344</v>
      </c>
      <c r="F42" s="190">
        <v>0</v>
      </c>
      <c r="G42" s="190">
        <v>0</v>
      </c>
      <c r="H42" s="188">
        <v>1</v>
      </c>
      <c r="I42" s="188">
        <v>3</v>
      </c>
      <c r="J42" s="188">
        <v>24</v>
      </c>
      <c r="K42" s="188">
        <v>22</v>
      </c>
      <c r="L42" s="188">
        <v>11</v>
      </c>
      <c r="M42" s="188">
        <v>4</v>
      </c>
      <c r="N42" s="188">
        <v>5</v>
      </c>
      <c r="O42" s="188">
        <v>1</v>
      </c>
      <c r="P42" s="188">
        <v>1</v>
      </c>
      <c r="Q42" s="188">
        <v>24</v>
      </c>
      <c r="R42" s="188">
        <v>24</v>
      </c>
      <c r="S42" s="188">
        <v>93</v>
      </c>
      <c r="T42" s="188">
        <v>58</v>
      </c>
      <c r="U42" s="188">
        <v>47</v>
      </c>
      <c r="V42" s="188">
        <v>15</v>
      </c>
      <c r="W42" s="188">
        <v>9</v>
      </c>
      <c r="X42" s="188">
        <v>2</v>
      </c>
      <c r="Y42" s="188">
        <v>0</v>
      </c>
      <c r="Z42" s="188">
        <v>0</v>
      </c>
    </row>
    <row r="43" spans="1:26" s="648" customFormat="1" ht="12" customHeight="1">
      <c r="A43" s="894"/>
      <c r="B43" s="892" t="s">
        <v>713</v>
      </c>
      <c r="C43" s="643" t="s">
        <v>710</v>
      </c>
      <c r="D43" s="188">
        <f t="shared" si="1"/>
        <v>1612</v>
      </c>
      <c r="E43" s="190">
        <f>SUM(F43:Y43)</f>
        <v>1610</v>
      </c>
      <c r="F43" s="190">
        <f aca="true" t="shared" si="12" ref="F43:Z43">SUM(F44:F45)</f>
        <v>0</v>
      </c>
      <c r="G43" s="190">
        <f t="shared" si="12"/>
        <v>0</v>
      </c>
      <c r="H43" s="190">
        <f t="shared" si="12"/>
        <v>5</v>
      </c>
      <c r="I43" s="190">
        <f t="shared" si="12"/>
        <v>6</v>
      </c>
      <c r="J43" s="190">
        <f t="shared" si="12"/>
        <v>119</v>
      </c>
      <c r="K43" s="190">
        <f t="shared" si="12"/>
        <v>131</v>
      </c>
      <c r="L43" s="190">
        <f t="shared" si="12"/>
        <v>40</v>
      </c>
      <c r="M43" s="190">
        <f t="shared" si="12"/>
        <v>26</v>
      </c>
      <c r="N43" s="190">
        <f t="shared" si="12"/>
        <v>43</v>
      </c>
      <c r="O43" s="190">
        <f t="shared" si="12"/>
        <v>7</v>
      </c>
      <c r="P43" s="190">
        <f t="shared" si="12"/>
        <v>38</v>
      </c>
      <c r="Q43" s="190">
        <f t="shared" si="12"/>
        <v>127</v>
      </c>
      <c r="R43" s="190">
        <f t="shared" si="12"/>
        <v>63</v>
      </c>
      <c r="S43" s="190">
        <f t="shared" si="12"/>
        <v>336</v>
      </c>
      <c r="T43" s="190">
        <f t="shared" si="12"/>
        <v>172</v>
      </c>
      <c r="U43" s="190">
        <f t="shared" si="12"/>
        <v>290</v>
      </c>
      <c r="V43" s="190">
        <f t="shared" si="12"/>
        <v>58</v>
      </c>
      <c r="W43" s="190">
        <f t="shared" si="12"/>
        <v>130</v>
      </c>
      <c r="X43" s="190">
        <f t="shared" si="12"/>
        <v>17</v>
      </c>
      <c r="Y43" s="190">
        <f t="shared" si="12"/>
        <v>2</v>
      </c>
      <c r="Z43" s="190">
        <f t="shared" si="12"/>
        <v>2</v>
      </c>
    </row>
    <row r="44" spans="1:26" s="649" customFormat="1" ht="12" customHeight="1">
      <c r="A44" s="894"/>
      <c r="B44" s="892"/>
      <c r="C44" s="643" t="s">
        <v>711</v>
      </c>
      <c r="D44" s="188">
        <f t="shared" si="1"/>
        <v>1143</v>
      </c>
      <c r="E44" s="190">
        <f t="shared" si="3"/>
        <v>1142</v>
      </c>
      <c r="F44" s="190">
        <v>0</v>
      </c>
      <c r="G44" s="190">
        <v>0</v>
      </c>
      <c r="H44" s="188">
        <v>3</v>
      </c>
      <c r="I44" s="188">
        <v>5</v>
      </c>
      <c r="J44" s="188">
        <v>88</v>
      </c>
      <c r="K44" s="188">
        <v>103</v>
      </c>
      <c r="L44" s="188">
        <v>30</v>
      </c>
      <c r="M44" s="188">
        <v>19</v>
      </c>
      <c r="N44" s="188">
        <v>28</v>
      </c>
      <c r="O44" s="188">
        <v>5</v>
      </c>
      <c r="P44" s="188">
        <v>23</v>
      </c>
      <c r="Q44" s="188">
        <v>92</v>
      </c>
      <c r="R44" s="188">
        <v>38</v>
      </c>
      <c r="S44" s="188">
        <v>227</v>
      </c>
      <c r="T44" s="188">
        <v>120</v>
      </c>
      <c r="U44" s="188">
        <v>211</v>
      </c>
      <c r="V44" s="188">
        <v>41</v>
      </c>
      <c r="W44" s="188">
        <v>96</v>
      </c>
      <c r="X44" s="188">
        <v>11</v>
      </c>
      <c r="Y44" s="188">
        <v>2</v>
      </c>
      <c r="Z44" s="188">
        <v>1</v>
      </c>
    </row>
    <row r="45" spans="1:26" s="650" customFormat="1" ht="12" customHeight="1">
      <c r="A45" s="894"/>
      <c r="B45" s="892"/>
      <c r="C45" s="643" t="s">
        <v>712</v>
      </c>
      <c r="D45" s="188">
        <f t="shared" si="1"/>
        <v>469</v>
      </c>
      <c r="E45" s="190">
        <f t="shared" si="3"/>
        <v>468</v>
      </c>
      <c r="F45" s="190">
        <v>0</v>
      </c>
      <c r="G45" s="190">
        <v>0</v>
      </c>
      <c r="H45" s="188">
        <v>2</v>
      </c>
      <c r="I45" s="188">
        <v>1</v>
      </c>
      <c r="J45" s="188">
        <v>31</v>
      </c>
      <c r="K45" s="188">
        <v>28</v>
      </c>
      <c r="L45" s="188">
        <v>10</v>
      </c>
      <c r="M45" s="188">
        <v>7</v>
      </c>
      <c r="N45" s="188">
        <v>15</v>
      </c>
      <c r="O45" s="188">
        <v>2</v>
      </c>
      <c r="P45" s="188">
        <v>15</v>
      </c>
      <c r="Q45" s="188">
        <v>35</v>
      </c>
      <c r="R45" s="188">
        <v>25</v>
      </c>
      <c r="S45" s="188">
        <v>109</v>
      </c>
      <c r="T45" s="188">
        <v>52</v>
      </c>
      <c r="U45" s="188">
        <v>79</v>
      </c>
      <c r="V45" s="188">
        <v>17</v>
      </c>
      <c r="W45" s="188">
        <v>34</v>
      </c>
      <c r="X45" s="188">
        <v>6</v>
      </c>
      <c r="Y45" s="188">
        <v>0</v>
      </c>
      <c r="Z45" s="188">
        <v>1</v>
      </c>
    </row>
    <row r="46" spans="1:26" s="648" customFormat="1" ht="12" customHeight="1">
      <c r="A46" s="891" t="s">
        <v>208</v>
      </c>
      <c r="B46" s="892" t="s">
        <v>709</v>
      </c>
      <c r="C46" s="643" t="s">
        <v>710</v>
      </c>
      <c r="D46" s="188">
        <f t="shared" si="1"/>
        <v>1236</v>
      </c>
      <c r="E46" s="190">
        <f t="shared" si="3"/>
        <v>1234</v>
      </c>
      <c r="F46" s="190">
        <f aca="true" t="shared" si="13" ref="F46:Z46">SUM(F47:F48)</f>
        <v>0</v>
      </c>
      <c r="G46" s="190">
        <f t="shared" si="13"/>
        <v>0</v>
      </c>
      <c r="H46" s="190">
        <f t="shared" si="13"/>
        <v>1</v>
      </c>
      <c r="I46" s="190">
        <f t="shared" si="13"/>
        <v>4</v>
      </c>
      <c r="J46" s="190">
        <f t="shared" si="13"/>
        <v>55</v>
      </c>
      <c r="K46" s="190">
        <f t="shared" si="13"/>
        <v>87</v>
      </c>
      <c r="L46" s="190">
        <f t="shared" si="13"/>
        <v>19</v>
      </c>
      <c r="M46" s="190">
        <f t="shared" si="13"/>
        <v>17</v>
      </c>
      <c r="N46" s="190">
        <f t="shared" si="13"/>
        <v>9</v>
      </c>
      <c r="O46" s="190">
        <f t="shared" si="13"/>
        <v>3</v>
      </c>
      <c r="P46" s="190">
        <f t="shared" si="13"/>
        <v>1</v>
      </c>
      <c r="Q46" s="190">
        <f t="shared" si="13"/>
        <v>82</v>
      </c>
      <c r="R46" s="190">
        <f t="shared" si="13"/>
        <v>53</v>
      </c>
      <c r="S46" s="190">
        <f t="shared" si="13"/>
        <v>236</v>
      </c>
      <c r="T46" s="190">
        <f t="shared" si="13"/>
        <v>173</v>
      </c>
      <c r="U46" s="190">
        <f t="shared" si="13"/>
        <v>294</v>
      </c>
      <c r="V46" s="190">
        <f t="shared" si="13"/>
        <v>67</v>
      </c>
      <c r="W46" s="190">
        <f t="shared" si="13"/>
        <v>113</v>
      </c>
      <c r="X46" s="190">
        <f t="shared" si="13"/>
        <v>20</v>
      </c>
      <c r="Y46" s="190">
        <f t="shared" si="13"/>
        <v>0</v>
      </c>
      <c r="Z46" s="190">
        <f t="shared" si="13"/>
        <v>2</v>
      </c>
    </row>
    <row r="47" spans="1:26" s="649" customFormat="1" ht="12" customHeight="1">
      <c r="A47" s="891"/>
      <c r="B47" s="892"/>
      <c r="C47" s="643" t="s">
        <v>711</v>
      </c>
      <c r="D47" s="188">
        <f t="shared" si="1"/>
        <v>1005</v>
      </c>
      <c r="E47" s="190">
        <f t="shared" si="3"/>
        <v>1004</v>
      </c>
      <c r="F47" s="190">
        <v>0</v>
      </c>
      <c r="G47" s="191">
        <v>0</v>
      </c>
      <c r="H47" s="191">
        <v>1</v>
      </c>
      <c r="I47" s="191">
        <v>4</v>
      </c>
      <c r="J47" s="191">
        <v>46</v>
      </c>
      <c r="K47" s="191">
        <v>69</v>
      </c>
      <c r="L47" s="191">
        <v>13</v>
      </c>
      <c r="M47" s="191">
        <v>14</v>
      </c>
      <c r="N47" s="191">
        <v>9</v>
      </c>
      <c r="O47" s="191">
        <v>1</v>
      </c>
      <c r="P47" s="191">
        <v>0</v>
      </c>
      <c r="Q47" s="191">
        <v>68</v>
      </c>
      <c r="R47" s="191">
        <v>39</v>
      </c>
      <c r="S47" s="191">
        <v>185</v>
      </c>
      <c r="T47" s="191">
        <v>128</v>
      </c>
      <c r="U47" s="191">
        <v>251</v>
      </c>
      <c r="V47" s="191">
        <v>56</v>
      </c>
      <c r="W47" s="191">
        <v>102</v>
      </c>
      <c r="X47" s="191">
        <v>18</v>
      </c>
      <c r="Y47" s="191">
        <v>0</v>
      </c>
      <c r="Z47" s="191">
        <v>1</v>
      </c>
    </row>
    <row r="48" spans="1:26" s="650" customFormat="1" ht="12" customHeight="1">
      <c r="A48" s="891"/>
      <c r="B48" s="892"/>
      <c r="C48" s="643" t="s">
        <v>712</v>
      </c>
      <c r="D48" s="188">
        <f t="shared" si="1"/>
        <v>231</v>
      </c>
      <c r="E48" s="190">
        <f t="shared" si="3"/>
        <v>230</v>
      </c>
      <c r="F48" s="190">
        <v>0</v>
      </c>
      <c r="G48" s="191">
        <v>0</v>
      </c>
      <c r="H48" s="191">
        <v>0</v>
      </c>
      <c r="I48" s="191">
        <v>0</v>
      </c>
      <c r="J48" s="191">
        <v>9</v>
      </c>
      <c r="K48" s="191">
        <v>18</v>
      </c>
      <c r="L48" s="191">
        <v>6</v>
      </c>
      <c r="M48" s="191">
        <v>3</v>
      </c>
      <c r="N48" s="191">
        <v>0</v>
      </c>
      <c r="O48" s="191">
        <v>2</v>
      </c>
      <c r="P48" s="191">
        <v>1</v>
      </c>
      <c r="Q48" s="191">
        <v>14</v>
      </c>
      <c r="R48" s="191">
        <v>14</v>
      </c>
      <c r="S48" s="191">
        <v>51</v>
      </c>
      <c r="T48" s="191">
        <v>45</v>
      </c>
      <c r="U48" s="191">
        <v>43</v>
      </c>
      <c r="V48" s="191">
        <v>11</v>
      </c>
      <c r="W48" s="191">
        <v>11</v>
      </c>
      <c r="X48" s="191">
        <v>2</v>
      </c>
      <c r="Y48" s="191">
        <v>0</v>
      </c>
      <c r="Z48" s="191">
        <v>1</v>
      </c>
    </row>
    <row r="49" spans="1:26" s="648" customFormat="1" ht="12" customHeight="1">
      <c r="A49" s="891"/>
      <c r="B49" s="893" t="s">
        <v>713</v>
      </c>
      <c r="C49" s="643" t="s">
        <v>710</v>
      </c>
      <c r="D49" s="188">
        <f t="shared" si="1"/>
        <v>1243</v>
      </c>
      <c r="E49" s="190">
        <f t="shared" si="3"/>
        <v>1239</v>
      </c>
      <c r="F49" s="190">
        <f aca="true" t="shared" si="14" ref="F49:Z49">SUM(F50:F51)</f>
        <v>0</v>
      </c>
      <c r="G49" s="190">
        <f t="shared" si="14"/>
        <v>0</v>
      </c>
      <c r="H49" s="190">
        <f t="shared" si="14"/>
        <v>3</v>
      </c>
      <c r="I49" s="190">
        <f t="shared" si="14"/>
        <v>1</v>
      </c>
      <c r="J49" s="190">
        <f t="shared" si="14"/>
        <v>59</v>
      </c>
      <c r="K49" s="190">
        <f t="shared" si="14"/>
        <v>90</v>
      </c>
      <c r="L49" s="190">
        <f t="shared" si="14"/>
        <v>24</v>
      </c>
      <c r="M49" s="190">
        <f t="shared" si="14"/>
        <v>13</v>
      </c>
      <c r="N49" s="190">
        <f t="shared" si="14"/>
        <v>24</v>
      </c>
      <c r="O49" s="190">
        <f t="shared" si="14"/>
        <v>4</v>
      </c>
      <c r="P49" s="190">
        <f t="shared" si="14"/>
        <v>25</v>
      </c>
      <c r="Q49" s="190">
        <f t="shared" si="14"/>
        <v>84</v>
      </c>
      <c r="R49" s="190">
        <f t="shared" si="14"/>
        <v>51</v>
      </c>
      <c r="S49" s="190">
        <f t="shared" si="14"/>
        <v>215</v>
      </c>
      <c r="T49" s="190">
        <f t="shared" si="14"/>
        <v>138</v>
      </c>
      <c r="U49" s="190">
        <f t="shared" si="14"/>
        <v>245</v>
      </c>
      <c r="V49" s="190">
        <f t="shared" si="14"/>
        <v>59</v>
      </c>
      <c r="W49" s="190">
        <f t="shared" si="14"/>
        <v>164</v>
      </c>
      <c r="X49" s="190">
        <f t="shared" si="14"/>
        <v>38</v>
      </c>
      <c r="Y49" s="190">
        <f t="shared" si="14"/>
        <v>2</v>
      </c>
      <c r="Z49" s="190">
        <f t="shared" si="14"/>
        <v>4</v>
      </c>
    </row>
    <row r="50" spans="1:26" s="649" customFormat="1" ht="12" customHeight="1" thickBot="1">
      <c r="A50" s="891"/>
      <c r="B50" s="893"/>
      <c r="C50" s="643" t="s">
        <v>711</v>
      </c>
      <c r="D50" s="188">
        <f t="shared" si="1"/>
        <v>935</v>
      </c>
      <c r="E50" s="190">
        <f t="shared" si="3"/>
        <v>931</v>
      </c>
      <c r="F50" s="190">
        <v>0</v>
      </c>
      <c r="G50" s="191">
        <v>0</v>
      </c>
      <c r="H50" s="191">
        <v>3</v>
      </c>
      <c r="I50" s="191">
        <v>1</v>
      </c>
      <c r="J50" s="191">
        <v>48</v>
      </c>
      <c r="K50" s="191">
        <v>64</v>
      </c>
      <c r="L50" s="191">
        <v>19</v>
      </c>
      <c r="M50" s="191">
        <v>10</v>
      </c>
      <c r="N50" s="191">
        <v>15</v>
      </c>
      <c r="O50" s="191">
        <v>3</v>
      </c>
      <c r="P50" s="191">
        <v>16</v>
      </c>
      <c r="Q50" s="191">
        <v>68</v>
      </c>
      <c r="R50" s="191">
        <v>35</v>
      </c>
      <c r="S50" s="191">
        <v>164</v>
      </c>
      <c r="T50" s="191">
        <v>107</v>
      </c>
      <c r="U50" s="191">
        <v>179</v>
      </c>
      <c r="V50" s="191">
        <v>49</v>
      </c>
      <c r="W50" s="191">
        <v>119</v>
      </c>
      <c r="X50" s="191">
        <v>29</v>
      </c>
      <c r="Y50" s="191">
        <v>2</v>
      </c>
      <c r="Z50" s="191">
        <v>4</v>
      </c>
    </row>
    <row r="51" spans="1:26" s="652" customFormat="1" ht="12" customHeight="1" thickBot="1">
      <c r="A51" s="891"/>
      <c r="B51" s="893"/>
      <c r="C51" s="651" t="s">
        <v>712</v>
      </c>
      <c r="D51" s="192">
        <f t="shared" si="1"/>
        <v>308</v>
      </c>
      <c r="E51" s="193">
        <f>SUM(F51:Y51)</f>
        <v>308</v>
      </c>
      <c r="F51" s="194">
        <v>0</v>
      </c>
      <c r="G51" s="195">
        <v>0</v>
      </c>
      <c r="H51" s="195">
        <v>0</v>
      </c>
      <c r="I51" s="195">
        <v>0</v>
      </c>
      <c r="J51" s="195">
        <v>11</v>
      </c>
      <c r="K51" s="195">
        <v>26</v>
      </c>
      <c r="L51" s="195">
        <v>5</v>
      </c>
      <c r="M51" s="195">
        <v>3</v>
      </c>
      <c r="N51" s="195">
        <v>9</v>
      </c>
      <c r="O51" s="195">
        <v>1</v>
      </c>
      <c r="P51" s="195">
        <v>9</v>
      </c>
      <c r="Q51" s="195">
        <v>16</v>
      </c>
      <c r="R51" s="195">
        <v>16</v>
      </c>
      <c r="S51" s="195">
        <v>51</v>
      </c>
      <c r="T51" s="195">
        <v>31</v>
      </c>
      <c r="U51" s="195">
        <v>66</v>
      </c>
      <c r="V51" s="195">
        <v>10</v>
      </c>
      <c r="W51" s="195">
        <v>45</v>
      </c>
      <c r="X51" s="195">
        <v>9</v>
      </c>
      <c r="Y51" s="195">
        <v>0</v>
      </c>
      <c r="Z51" s="195">
        <v>0</v>
      </c>
    </row>
    <row r="52" spans="1:3" s="654" customFormat="1" ht="13.5">
      <c r="A52" s="653"/>
      <c r="B52" s="653"/>
      <c r="C52" s="653"/>
    </row>
  </sheetData>
  <sheetProtection selectLockedCells="1" selectUnlockedCells="1"/>
  <mergeCells count="66">
    <mergeCell ref="B5:B6"/>
    <mergeCell ref="C5:C6"/>
    <mergeCell ref="D5:D6"/>
    <mergeCell ref="E5:E6"/>
    <mergeCell ref="F5:G6"/>
    <mergeCell ref="J5:K6"/>
    <mergeCell ref="L5:M6"/>
    <mergeCell ref="N5:P6"/>
    <mergeCell ref="Q5:R6"/>
    <mergeCell ref="S5:T6"/>
    <mergeCell ref="A2:M2"/>
    <mergeCell ref="N2:Z2"/>
    <mergeCell ref="E4:M4"/>
    <mergeCell ref="N4:Y4"/>
    <mergeCell ref="A5:A6"/>
    <mergeCell ref="U5:V6"/>
    <mergeCell ref="W5:X6"/>
    <mergeCell ref="Z5:Z7"/>
    <mergeCell ref="A7:A8"/>
    <mergeCell ref="B7:B8"/>
    <mergeCell ref="C7:C8"/>
    <mergeCell ref="D7:D9"/>
    <mergeCell ref="E7:E9"/>
    <mergeCell ref="F8:F9"/>
    <mergeCell ref="H5:I6"/>
    <mergeCell ref="G8:G9"/>
    <mergeCell ref="H8:H9"/>
    <mergeCell ref="I8:I9"/>
    <mergeCell ref="J8:J9"/>
    <mergeCell ref="K8:K9"/>
    <mergeCell ref="L8:L9"/>
    <mergeCell ref="V8:V9"/>
    <mergeCell ref="W8:W9"/>
    <mergeCell ref="X8:X9"/>
    <mergeCell ref="M8:M9"/>
    <mergeCell ref="N8:N9"/>
    <mergeCell ref="O8:O9"/>
    <mergeCell ref="P8:P9"/>
    <mergeCell ref="Q8:Q9"/>
    <mergeCell ref="R8:R9"/>
    <mergeCell ref="Y8:Y9"/>
    <mergeCell ref="A10:A15"/>
    <mergeCell ref="B10:B12"/>
    <mergeCell ref="B13:B15"/>
    <mergeCell ref="A16:A21"/>
    <mergeCell ref="B16:B18"/>
    <mergeCell ref="B19:B21"/>
    <mergeCell ref="S8:S9"/>
    <mergeCell ref="T8:T9"/>
    <mergeCell ref="U8:U9"/>
    <mergeCell ref="A22:A27"/>
    <mergeCell ref="B22:B24"/>
    <mergeCell ref="B25:B27"/>
    <mergeCell ref="A28:A33"/>
    <mergeCell ref="B28:B30"/>
    <mergeCell ref="B31:B33"/>
    <mergeCell ref="Y5:Y6"/>
    <mergeCell ref="A46:A51"/>
    <mergeCell ref="B46:B48"/>
    <mergeCell ref="B49:B51"/>
    <mergeCell ref="A34:A39"/>
    <mergeCell ref="B34:B36"/>
    <mergeCell ref="B37:B39"/>
    <mergeCell ref="A40:A45"/>
    <mergeCell ref="B40:B42"/>
    <mergeCell ref="B43:B45"/>
  </mergeCells>
  <printOptions horizontalCentered="1"/>
  <pageMargins left="1.1023622047244095" right="1.1023622047244095" top="1.5748031496062993" bottom="1.4960629921259843" header="0.5118110236220472" footer="0.9055118110236221"/>
  <pageSetup firstPageNumber="66" useFirstPageNumber="1" horizontalDpi="300" verticalDpi="300" orientation="portrait" paperSize="9" r:id="rId1"/>
  <headerFooter alignWithMargins="0">
    <oddFooter>&amp;C&amp;"華康中圓體,標準"&amp;11‧&amp;"Times New Roman,標準"&amp;P&amp;"華康中圓體,標準"‧</oddFooter>
  </headerFooter>
</worksheet>
</file>

<file path=xl/worksheets/sheet23.xml><?xml version="1.0" encoding="utf-8"?>
<worksheet xmlns="http://schemas.openxmlformats.org/spreadsheetml/2006/main" xmlns:r="http://schemas.openxmlformats.org/officeDocument/2006/relationships">
  <dimension ref="A1:Z53"/>
  <sheetViews>
    <sheetView showGridLines="0" zoomScale="120" zoomScaleNormal="120" zoomScaleSheetLayoutView="100" zoomScalePageLayoutView="0" workbookViewId="0" topLeftCell="A1">
      <selection activeCell="A1" sqref="A1"/>
    </sheetView>
  </sheetViews>
  <sheetFormatPr defaultColWidth="9.00390625" defaultRowHeight="16.5"/>
  <cols>
    <col min="1" max="1" width="10.50390625" style="655" customWidth="1"/>
    <col min="2" max="2" width="5.125" style="655" customWidth="1"/>
    <col min="3" max="3" width="13.125" style="655" customWidth="1"/>
    <col min="4" max="4" width="6.625" style="656" customWidth="1"/>
    <col min="5" max="5" width="5.625" style="656" customWidth="1"/>
    <col min="6" max="6" width="4.625" style="656" customWidth="1"/>
    <col min="7" max="7" width="4.875" style="656" customWidth="1"/>
    <col min="8" max="8" width="4.625" style="656" customWidth="1"/>
    <col min="9" max="9" width="4.875" style="656" customWidth="1"/>
    <col min="10" max="10" width="4.625" style="656" customWidth="1"/>
    <col min="11" max="11" width="4.875" style="656" customWidth="1"/>
    <col min="12" max="12" width="4.625" style="656" customWidth="1"/>
    <col min="13" max="13" width="4.875" style="656" customWidth="1"/>
    <col min="14" max="14" width="5.125" style="656" customWidth="1"/>
    <col min="15" max="16" width="7.625" style="656" customWidth="1"/>
    <col min="17" max="20" width="5.625" style="656" customWidth="1"/>
    <col min="21" max="21" width="6.875" style="656" customWidth="1"/>
    <col min="22" max="22" width="7.375" style="656" customWidth="1"/>
    <col min="23" max="24" width="5.125" style="656" customWidth="1"/>
    <col min="25" max="26" width="5.625" style="656" customWidth="1"/>
    <col min="27" max="16384" width="9.00390625" style="656" customWidth="1"/>
  </cols>
  <sheetData>
    <row r="1" spans="1:26" s="504" customFormat="1" ht="18" customHeight="1">
      <c r="A1" s="281" t="s">
        <v>261</v>
      </c>
      <c r="B1" s="502"/>
      <c r="C1" s="502"/>
      <c r="D1" s="503"/>
      <c r="E1" s="503"/>
      <c r="F1" s="503"/>
      <c r="G1" s="503"/>
      <c r="H1" s="503"/>
      <c r="I1" s="503"/>
      <c r="J1" s="503"/>
      <c r="K1" s="503"/>
      <c r="L1" s="503"/>
      <c r="M1" s="503"/>
      <c r="N1" s="503"/>
      <c r="O1" s="503"/>
      <c r="P1" s="503"/>
      <c r="Q1" s="503"/>
      <c r="R1" s="503"/>
      <c r="S1" s="503"/>
      <c r="T1" s="503"/>
      <c r="U1" s="503"/>
      <c r="V1" s="503"/>
      <c r="Z1" s="122" t="s">
        <v>0</v>
      </c>
    </row>
    <row r="2" spans="1:26" s="657" customFormat="1" ht="29.25" customHeight="1">
      <c r="A2" s="850" t="s">
        <v>721</v>
      </c>
      <c r="B2" s="850"/>
      <c r="C2" s="850"/>
      <c r="D2" s="850"/>
      <c r="E2" s="850"/>
      <c r="F2" s="850"/>
      <c r="G2" s="850"/>
      <c r="H2" s="850"/>
      <c r="I2" s="850"/>
      <c r="J2" s="850"/>
      <c r="K2" s="850"/>
      <c r="L2" s="850"/>
      <c r="M2" s="850"/>
      <c r="N2" s="821" t="s">
        <v>258</v>
      </c>
      <c r="O2" s="821"/>
      <c r="P2" s="821"/>
      <c r="Q2" s="821"/>
      <c r="R2" s="821"/>
      <c r="S2" s="821"/>
      <c r="T2" s="821"/>
      <c r="U2" s="821"/>
      <c r="V2" s="821"/>
      <c r="W2" s="821"/>
      <c r="X2" s="821"/>
      <c r="Y2" s="821"/>
      <c r="Z2" s="821"/>
    </row>
    <row r="3" spans="1:26" s="512" customFormat="1" ht="12" customHeight="1">
      <c r="A3" s="534"/>
      <c r="B3" s="534"/>
      <c r="C3" s="535"/>
      <c r="D3" s="536"/>
      <c r="E3" s="537"/>
      <c r="K3" s="659"/>
      <c r="M3" s="537" t="s">
        <v>635</v>
      </c>
      <c r="N3" s="538"/>
      <c r="P3" s="590"/>
      <c r="Q3" s="590"/>
      <c r="R3" s="591"/>
      <c r="S3" s="592"/>
      <c r="T3" s="660"/>
      <c r="W3" s="593"/>
      <c r="X3" s="593"/>
      <c r="Y3" s="593"/>
      <c r="Z3" s="15" t="s">
        <v>12</v>
      </c>
    </row>
    <row r="4" spans="1:26" s="634" customFormat="1" ht="12.75" customHeight="1">
      <c r="A4" s="629"/>
      <c r="B4" s="630"/>
      <c r="C4" s="631"/>
      <c r="D4" s="632"/>
      <c r="E4" s="907" t="s">
        <v>438</v>
      </c>
      <c r="F4" s="908"/>
      <c r="G4" s="908"/>
      <c r="H4" s="908"/>
      <c r="I4" s="908"/>
      <c r="J4" s="908"/>
      <c r="K4" s="908"/>
      <c r="L4" s="908"/>
      <c r="M4" s="908"/>
      <c r="N4" s="909" t="s">
        <v>101</v>
      </c>
      <c r="O4" s="909"/>
      <c r="P4" s="909"/>
      <c r="Q4" s="909"/>
      <c r="R4" s="909"/>
      <c r="S4" s="909"/>
      <c r="T4" s="909"/>
      <c r="U4" s="909"/>
      <c r="V4" s="909"/>
      <c r="W4" s="909"/>
      <c r="X4" s="909"/>
      <c r="Y4" s="909"/>
      <c r="Z4" s="915" t="s">
        <v>717</v>
      </c>
    </row>
    <row r="5" spans="1:26" s="634" customFormat="1" ht="13.5" customHeight="1">
      <c r="A5" s="910" t="s">
        <v>688</v>
      </c>
      <c r="B5" s="902" t="s">
        <v>689</v>
      </c>
      <c r="C5" s="911" t="s">
        <v>690</v>
      </c>
      <c r="D5" s="912" t="s">
        <v>691</v>
      </c>
      <c r="E5" s="889" t="s">
        <v>692</v>
      </c>
      <c r="F5" s="899" t="s">
        <v>693</v>
      </c>
      <c r="G5" s="899"/>
      <c r="H5" s="899" t="s">
        <v>694</v>
      </c>
      <c r="I5" s="899"/>
      <c r="J5" s="899" t="s">
        <v>695</v>
      </c>
      <c r="K5" s="899"/>
      <c r="L5" s="899" t="s">
        <v>696</v>
      </c>
      <c r="M5" s="899"/>
      <c r="N5" s="906" t="s">
        <v>697</v>
      </c>
      <c r="O5" s="906"/>
      <c r="P5" s="906"/>
      <c r="Q5" s="899" t="s">
        <v>718</v>
      </c>
      <c r="R5" s="899"/>
      <c r="S5" s="899" t="s">
        <v>719</v>
      </c>
      <c r="T5" s="899"/>
      <c r="U5" s="899" t="s">
        <v>720</v>
      </c>
      <c r="V5" s="899"/>
      <c r="W5" s="899" t="s">
        <v>701</v>
      </c>
      <c r="X5" s="899"/>
      <c r="Y5" s="914" t="s">
        <v>702</v>
      </c>
      <c r="Z5" s="915"/>
    </row>
    <row r="6" spans="1:26" s="634" customFormat="1" ht="20.25" customHeight="1">
      <c r="A6" s="910"/>
      <c r="B6" s="902"/>
      <c r="C6" s="911"/>
      <c r="D6" s="912"/>
      <c r="E6" s="889"/>
      <c r="F6" s="899"/>
      <c r="G6" s="899"/>
      <c r="H6" s="899"/>
      <c r="I6" s="899"/>
      <c r="J6" s="899"/>
      <c r="K6" s="899"/>
      <c r="L6" s="899"/>
      <c r="M6" s="899"/>
      <c r="N6" s="906"/>
      <c r="O6" s="906"/>
      <c r="P6" s="906"/>
      <c r="Q6" s="899"/>
      <c r="R6" s="899"/>
      <c r="S6" s="899"/>
      <c r="T6" s="899"/>
      <c r="U6" s="899"/>
      <c r="V6" s="899"/>
      <c r="W6" s="899"/>
      <c r="X6" s="899"/>
      <c r="Y6" s="914"/>
      <c r="Z6" s="915"/>
    </row>
    <row r="7" spans="1:26" s="634" customFormat="1" ht="21" customHeight="1">
      <c r="A7" s="901" t="s">
        <v>138</v>
      </c>
      <c r="B7" s="902" t="s">
        <v>66</v>
      </c>
      <c r="C7" s="903" t="s">
        <v>144</v>
      </c>
      <c r="D7" s="904" t="s">
        <v>67</v>
      </c>
      <c r="E7" s="661"/>
      <c r="F7" s="635" t="s">
        <v>704</v>
      </c>
      <c r="G7" s="635" t="s">
        <v>705</v>
      </c>
      <c r="H7" s="635" t="s">
        <v>704</v>
      </c>
      <c r="I7" s="635" t="s">
        <v>705</v>
      </c>
      <c r="J7" s="635" t="s">
        <v>704</v>
      </c>
      <c r="K7" s="635" t="s">
        <v>705</v>
      </c>
      <c r="L7" s="635" t="s">
        <v>704</v>
      </c>
      <c r="M7" s="635" t="s">
        <v>705</v>
      </c>
      <c r="N7" s="662" t="s">
        <v>704</v>
      </c>
      <c r="O7" s="126" t="s">
        <v>723</v>
      </c>
      <c r="P7" s="128" t="s">
        <v>722</v>
      </c>
      <c r="Q7" s="635" t="s">
        <v>704</v>
      </c>
      <c r="R7" s="635" t="s">
        <v>705</v>
      </c>
      <c r="S7" s="635" t="s">
        <v>704</v>
      </c>
      <c r="T7" s="635" t="s">
        <v>705</v>
      </c>
      <c r="U7" s="635" t="s">
        <v>704</v>
      </c>
      <c r="V7" s="635" t="s">
        <v>705</v>
      </c>
      <c r="W7" s="635" t="s">
        <v>704</v>
      </c>
      <c r="X7" s="635" t="s">
        <v>705</v>
      </c>
      <c r="Y7" s="914"/>
      <c r="Z7" s="915"/>
    </row>
    <row r="8" spans="1:26" s="634" customFormat="1" ht="6.75" customHeight="1">
      <c r="A8" s="901"/>
      <c r="B8" s="902"/>
      <c r="C8" s="903"/>
      <c r="D8" s="904"/>
      <c r="E8" s="661"/>
      <c r="F8" s="895" t="s">
        <v>107</v>
      </c>
      <c r="G8" s="913" t="s">
        <v>105</v>
      </c>
      <c r="H8" s="895" t="s">
        <v>107</v>
      </c>
      <c r="I8" s="913" t="s">
        <v>105</v>
      </c>
      <c r="J8" s="895" t="s">
        <v>107</v>
      </c>
      <c r="K8" s="913" t="s">
        <v>105</v>
      </c>
      <c r="L8" s="895" t="s">
        <v>107</v>
      </c>
      <c r="M8" s="913" t="s">
        <v>105</v>
      </c>
      <c r="N8" s="898" t="s">
        <v>107</v>
      </c>
      <c r="O8" s="895" t="s">
        <v>141</v>
      </c>
      <c r="P8" s="895" t="s">
        <v>145</v>
      </c>
      <c r="Q8" s="895" t="s">
        <v>231</v>
      </c>
      <c r="R8" s="913" t="s">
        <v>105</v>
      </c>
      <c r="S8" s="895" t="s">
        <v>107</v>
      </c>
      <c r="T8" s="913" t="s">
        <v>105</v>
      </c>
      <c r="U8" s="895" t="s">
        <v>104</v>
      </c>
      <c r="V8" s="913" t="s">
        <v>106</v>
      </c>
      <c r="W8" s="895" t="s">
        <v>107</v>
      </c>
      <c r="X8" s="913" t="s">
        <v>105</v>
      </c>
      <c r="Y8" s="895" t="s">
        <v>109</v>
      </c>
      <c r="Z8" s="640"/>
    </row>
    <row r="9" spans="1:26" s="634" customFormat="1" ht="18" customHeight="1" thickBot="1">
      <c r="A9" s="419"/>
      <c r="B9" s="641"/>
      <c r="C9" s="642"/>
      <c r="D9" s="904"/>
      <c r="E9" s="127" t="s">
        <v>16</v>
      </c>
      <c r="F9" s="895"/>
      <c r="G9" s="895"/>
      <c r="H9" s="895"/>
      <c r="I9" s="895"/>
      <c r="J9" s="895"/>
      <c r="K9" s="895"/>
      <c r="L9" s="895"/>
      <c r="M9" s="895"/>
      <c r="N9" s="898"/>
      <c r="O9" s="895"/>
      <c r="P9" s="895"/>
      <c r="Q9" s="895"/>
      <c r="R9" s="895"/>
      <c r="S9" s="895"/>
      <c r="T9" s="895"/>
      <c r="U9" s="895"/>
      <c r="V9" s="895"/>
      <c r="W9" s="895"/>
      <c r="X9" s="895"/>
      <c r="Y9" s="895"/>
      <c r="Z9" s="658" t="s">
        <v>110</v>
      </c>
    </row>
    <row r="10" spans="1:26" s="663" customFormat="1" ht="12" customHeight="1" thickBot="1">
      <c r="A10" s="896" t="s">
        <v>205</v>
      </c>
      <c r="B10" s="897" t="s">
        <v>709</v>
      </c>
      <c r="C10" s="643" t="s">
        <v>710</v>
      </c>
      <c r="D10" s="196">
        <f>SUM(E10,Z10)</f>
        <v>2357</v>
      </c>
      <c r="E10" s="197">
        <f>SUM(F10:Y10)</f>
        <v>2357</v>
      </c>
      <c r="F10" s="197">
        <f>SUM(F11:F12)</f>
        <v>0</v>
      </c>
      <c r="G10" s="197">
        <f aca="true" t="shared" si="0" ref="G10:Z10">SUM(G11:G12)</f>
        <v>1</v>
      </c>
      <c r="H10" s="197">
        <f t="shared" si="0"/>
        <v>5</v>
      </c>
      <c r="I10" s="197">
        <f t="shared" si="0"/>
        <v>8</v>
      </c>
      <c r="J10" s="197">
        <f t="shared" si="0"/>
        <v>119</v>
      </c>
      <c r="K10" s="197">
        <f t="shared" si="0"/>
        <v>205</v>
      </c>
      <c r="L10" s="197">
        <f t="shared" si="0"/>
        <v>34</v>
      </c>
      <c r="M10" s="197">
        <f t="shared" si="0"/>
        <v>41</v>
      </c>
      <c r="N10" s="197">
        <f t="shared" si="0"/>
        <v>21</v>
      </c>
      <c r="O10" s="197">
        <f t="shared" si="0"/>
        <v>7</v>
      </c>
      <c r="P10" s="197">
        <f t="shared" si="0"/>
        <v>8</v>
      </c>
      <c r="Q10" s="197">
        <f t="shared" si="0"/>
        <v>157</v>
      </c>
      <c r="R10" s="197">
        <f t="shared" si="0"/>
        <v>134</v>
      </c>
      <c r="S10" s="197">
        <f t="shared" si="0"/>
        <v>429</v>
      </c>
      <c r="T10" s="197">
        <f t="shared" si="0"/>
        <v>332</v>
      </c>
      <c r="U10" s="197">
        <f t="shared" si="0"/>
        <v>513</v>
      </c>
      <c r="V10" s="197">
        <f t="shared" si="0"/>
        <v>120</v>
      </c>
      <c r="W10" s="197">
        <f t="shared" si="0"/>
        <v>175</v>
      </c>
      <c r="X10" s="197">
        <f t="shared" si="0"/>
        <v>46</v>
      </c>
      <c r="Y10" s="197">
        <f t="shared" si="0"/>
        <v>2</v>
      </c>
      <c r="Z10" s="197">
        <f t="shared" si="0"/>
        <v>0</v>
      </c>
    </row>
    <row r="11" spans="1:26" s="663" customFormat="1" ht="12" customHeight="1" thickBot="1">
      <c r="A11" s="894"/>
      <c r="B11" s="897"/>
      <c r="C11" s="643" t="s">
        <v>711</v>
      </c>
      <c r="D11" s="198">
        <f aca="true" t="shared" si="1" ref="D11:D51">SUM(E11,Z11)</f>
        <v>1858</v>
      </c>
      <c r="E11" s="190">
        <f aca="true" t="shared" si="2" ref="E11:E51">SUM(F11:Y11)</f>
        <v>1858</v>
      </c>
      <c r="F11" s="190">
        <v>0</v>
      </c>
      <c r="G11" s="190">
        <v>0</v>
      </c>
      <c r="H11" s="190">
        <v>4</v>
      </c>
      <c r="I11" s="190">
        <v>7</v>
      </c>
      <c r="J11" s="190">
        <v>80</v>
      </c>
      <c r="K11" s="190">
        <v>158</v>
      </c>
      <c r="L11" s="190">
        <v>26</v>
      </c>
      <c r="M11" s="190">
        <v>33</v>
      </c>
      <c r="N11" s="190">
        <v>18</v>
      </c>
      <c r="O11" s="190">
        <v>6</v>
      </c>
      <c r="P11" s="190">
        <v>6</v>
      </c>
      <c r="Q11" s="190">
        <v>125</v>
      </c>
      <c r="R11" s="190">
        <v>109</v>
      </c>
      <c r="S11" s="190">
        <v>330</v>
      </c>
      <c r="T11" s="190">
        <v>244</v>
      </c>
      <c r="U11" s="190">
        <v>427</v>
      </c>
      <c r="V11" s="190">
        <v>90</v>
      </c>
      <c r="W11" s="190">
        <v>153</v>
      </c>
      <c r="X11" s="190">
        <v>40</v>
      </c>
      <c r="Y11" s="190">
        <v>2</v>
      </c>
      <c r="Z11" s="190">
        <v>0</v>
      </c>
    </row>
    <row r="12" spans="1:26" s="663" customFormat="1" ht="12" customHeight="1">
      <c r="A12" s="894"/>
      <c r="B12" s="897"/>
      <c r="C12" s="643" t="s">
        <v>712</v>
      </c>
      <c r="D12" s="198">
        <f t="shared" si="1"/>
        <v>499</v>
      </c>
      <c r="E12" s="190">
        <f t="shared" si="2"/>
        <v>499</v>
      </c>
      <c r="F12" s="190">
        <v>0</v>
      </c>
      <c r="G12" s="190">
        <v>1</v>
      </c>
      <c r="H12" s="199">
        <v>1</v>
      </c>
      <c r="I12" s="199">
        <v>1</v>
      </c>
      <c r="J12" s="199">
        <v>39</v>
      </c>
      <c r="K12" s="199">
        <v>47</v>
      </c>
      <c r="L12" s="199">
        <v>8</v>
      </c>
      <c r="M12" s="199">
        <v>8</v>
      </c>
      <c r="N12" s="199">
        <v>3</v>
      </c>
      <c r="O12" s="190">
        <v>1</v>
      </c>
      <c r="P12" s="199">
        <v>2</v>
      </c>
      <c r="Q12" s="199">
        <v>32</v>
      </c>
      <c r="R12" s="199">
        <v>25</v>
      </c>
      <c r="S12" s="199">
        <v>99</v>
      </c>
      <c r="T12" s="199">
        <v>88</v>
      </c>
      <c r="U12" s="199">
        <v>86</v>
      </c>
      <c r="V12" s="199">
        <v>30</v>
      </c>
      <c r="W12" s="199">
        <v>22</v>
      </c>
      <c r="X12" s="199">
        <v>6</v>
      </c>
      <c r="Y12" s="190">
        <v>0</v>
      </c>
      <c r="Z12" s="199">
        <v>0</v>
      </c>
    </row>
    <row r="13" spans="1:26" s="664" customFormat="1" ht="12" customHeight="1">
      <c r="A13" s="894"/>
      <c r="B13" s="892" t="s">
        <v>713</v>
      </c>
      <c r="C13" s="643" t="s">
        <v>710</v>
      </c>
      <c r="D13" s="198">
        <f t="shared" si="1"/>
        <v>2584</v>
      </c>
      <c r="E13" s="190">
        <f t="shared" si="2"/>
        <v>2573</v>
      </c>
      <c r="F13" s="190">
        <f aca="true" t="shared" si="3" ref="F13:Z13">SUM(F14:F15)</f>
        <v>2</v>
      </c>
      <c r="G13" s="190">
        <f t="shared" si="3"/>
        <v>0</v>
      </c>
      <c r="H13" s="190">
        <f t="shared" si="3"/>
        <v>6</v>
      </c>
      <c r="I13" s="190">
        <f t="shared" si="3"/>
        <v>5</v>
      </c>
      <c r="J13" s="190">
        <f t="shared" si="3"/>
        <v>184</v>
      </c>
      <c r="K13" s="190">
        <f t="shared" si="3"/>
        <v>196</v>
      </c>
      <c r="L13" s="190">
        <f t="shared" si="3"/>
        <v>46</v>
      </c>
      <c r="M13" s="190">
        <f t="shared" si="3"/>
        <v>28</v>
      </c>
      <c r="N13" s="190">
        <f t="shared" si="3"/>
        <v>67</v>
      </c>
      <c r="O13" s="190">
        <f t="shared" si="3"/>
        <v>8</v>
      </c>
      <c r="P13" s="190">
        <f t="shared" si="3"/>
        <v>47</v>
      </c>
      <c r="Q13" s="190">
        <f t="shared" si="3"/>
        <v>172</v>
      </c>
      <c r="R13" s="190">
        <f t="shared" si="3"/>
        <v>102</v>
      </c>
      <c r="S13" s="190">
        <f t="shared" si="3"/>
        <v>412</v>
      </c>
      <c r="T13" s="190">
        <f t="shared" si="3"/>
        <v>271</v>
      </c>
      <c r="U13" s="190">
        <f t="shared" si="3"/>
        <v>539</v>
      </c>
      <c r="V13" s="190">
        <f t="shared" si="3"/>
        <v>109</v>
      </c>
      <c r="W13" s="190">
        <f t="shared" si="3"/>
        <v>316</v>
      </c>
      <c r="X13" s="190">
        <f t="shared" si="3"/>
        <v>57</v>
      </c>
      <c r="Y13" s="190">
        <f t="shared" si="3"/>
        <v>6</v>
      </c>
      <c r="Z13" s="190">
        <f t="shared" si="3"/>
        <v>11</v>
      </c>
    </row>
    <row r="14" spans="1:26" s="664" customFormat="1" ht="12" customHeight="1">
      <c r="A14" s="894"/>
      <c r="B14" s="892"/>
      <c r="C14" s="643" t="s">
        <v>711</v>
      </c>
      <c r="D14" s="198">
        <f t="shared" si="1"/>
        <v>1865</v>
      </c>
      <c r="E14" s="190">
        <f t="shared" si="2"/>
        <v>1855</v>
      </c>
      <c r="F14" s="190">
        <v>2</v>
      </c>
      <c r="G14" s="190">
        <v>0</v>
      </c>
      <c r="H14" s="199">
        <v>6</v>
      </c>
      <c r="I14" s="199">
        <v>4</v>
      </c>
      <c r="J14" s="199">
        <v>123</v>
      </c>
      <c r="K14" s="199">
        <v>142</v>
      </c>
      <c r="L14" s="199">
        <v>35</v>
      </c>
      <c r="M14" s="199">
        <v>19</v>
      </c>
      <c r="N14" s="199">
        <v>40</v>
      </c>
      <c r="O14" s="199">
        <v>7</v>
      </c>
      <c r="P14" s="199">
        <v>39</v>
      </c>
      <c r="Q14" s="199">
        <v>119</v>
      </c>
      <c r="R14" s="199">
        <v>70</v>
      </c>
      <c r="S14" s="199">
        <v>299</v>
      </c>
      <c r="T14" s="199">
        <v>198</v>
      </c>
      <c r="U14" s="199">
        <v>388</v>
      </c>
      <c r="V14" s="199">
        <v>76</v>
      </c>
      <c r="W14" s="199">
        <v>235</v>
      </c>
      <c r="X14" s="199">
        <v>48</v>
      </c>
      <c r="Y14" s="199">
        <v>5</v>
      </c>
      <c r="Z14" s="199">
        <v>10</v>
      </c>
    </row>
    <row r="15" spans="1:26" s="664" customFormat="1" ht="12" customHeight="1">
      <c r="A15" s="894"/>
      <c r="B15" s="892"/>
      <c r="C15" s="643" t="s">
        <v>712</v>
      </c>
      <c r="D15" s="198">
        <f t="shared" si="1"/>
        <v>719</v>
      </c>
      <c r="E15" s="190">
        <f t="shared" si="2"/>
        <v>718</v>
      </c>
      <c r="F15" s="190">
        <v>0</v>
      </c>
      <c r="G15" s="190">
        <v>0</v>
      </c>
      <c r="H15" s="199">
        <v>0</v>
      </c>
      <c r="I15" s="199">
        <v>1</v>
      </c>
      <c r="J15" s="199">
        <v>61</v>
      </c>
      <c r="K15" s="199">
        <v>54</v>
      </c>
      <c r="L15" s="199">
        <v>11</v>
      </c>
      <c r="M15" s="199">
        <v>9</v>
      </c>
      <c r="N15" s="199">
        <v>27</v>
      </c>
      <c r="O15" s="199">
        <v>1</v>
      </c>
      <c r="P15" s="199">
        <v>8</v>
      </c>
      <c r="Q15" s="199">
        <v>53</v>
      </c>
      <c r="R15" s="199">
        <v>32</v>
      </c>
      <c r="S15" s="199">
        <v>113</v>
      </c>
      <c r="T15" s="199">
        <v>73</v>
      </c>
      <c r="U15" s="199">
        <v>151</v>
      </c>
      <c r="V15" s="199">
        <v>33</v>
      </c>
      <c r="W15" s="199">
        <v>81</v>
      </c>
      <c r="X15" s="199">
        <v>9</v>
      </c>
      <c r="Y15" s="190">
        <v>1</v>
      </c>
      <c r="Z15" s="199">
        <v>1</v>
      </c>
    </row>
    <row r="16" spans="1:26" s="664" customFormat="1" ht="12" customHeight="1">
      <c r="A16" s="894" t="s">
        <v>209</v>
      </c>
      <c r="B16" s="892" t="s">
        <v>709</v>
      </c>
      <c r="C16" s="643" t="s">
        <v>710</v>
      </c>
      <c r="D16" s="198">
        <f t="shared" si="1"/>
        <v>2347</v>
      </c>
      <c r="E16" s="190">
        <f t="shared" si="2"/>
        <v>2346</v>
      </c>
      <c r="F16" s="190">
        <f aca="true" t="shared" si="4" ref="F16:Z16">SUM(F17:F18)</f>
        <v>0</v>
      </c>
      <c r="G16" s="190">
        <f t="shared" si="4"/>
        <v>0</v>
      </c>
      <c r="H16" s="190">
        <f t="shared" si="4"/>
        <v>9</v>
      </c>
      <c r="I16" s="190">
        <f t="shared" si="4"/>
        <v>15</v>
      </c>
      <c r="J16" s="190">
        <f t="shared" si="4"/>
        <v>166</v>
      </c>
      <c r="K16" s="190">
        <f t="shared" si="4"/>
        <v>244</v>
      </c>
      <c r="L16" s="190">
        <f t="shared" si="4"/>
        <v>49</v>
      </c>
      <c r="M16" s="190">
        <f t="shared" si="4"/>
        <v>31</v>
      </c>
      <c r="N16" s="190">
        <f t="shared" si="4"/>
        <v>38</v>
      </c>
      <c r="O16" s="190">
        <f t="shared" si="4"/>
        <v>5</v>
      </c>
      <c r="P16" s="190">
        <f t="shared" si="4"/>
        <v>5</v>
      </c>
      <c r="Q16" s="190">
        <f t="shared" si="4"/>
        <v>130</v>
      </c>
      <c r="R16" s="190">
        <f t="shared" si="4"/>
        <v>122</v>
      </c>
      <c r="S16" s="190">
        <f t="shared" si="4"/>
        <v>477</v>
      </c>
      <c r="T16" s="190">
        <f t="shared" si="4"/>
        <v>316</v>
      </c>
      <c r="U16" s="190">
        <f t="shared" si="4"/>
        <v>433</v>
      </c>
      <c r="V16" s="190">
        <f t="shared" si="4"/>
        <v>115</v>
      </c>
      <c r="W16" s="190">
        <f t="shared" si="4"/>
        <v>159</v>
      </c>
      <c r="X16" s="190">
        <f t="shared" si="4"/>
        <v>32</v>
      </c>
      <c r="Y16" s="190">
        <f t="shared" si="4"/>
        <v>0</v>
      </c>
      <c r="Z16" s="190">
        <f t="shared" si="4"/>
        <v>1</v>
      </c>
    </row>
    <row r="17" spans="1:26" s="664" customFormat="1" ht="12" customHeight="1">
      <c r="A17" s="894"/>
      <c r="B17" s="892"/>
      <c r="C17" s="643" t="s">
        <v>711</v>
      </c>
      <c r="D17" s="198">
        <f t="shared" si="1"/>
        <v>1709</v>
      </c>
      <c r="E17" s="190">
        <f t="shared" si="2"/>
        <v>1708</v>
      </c>
      <c r="F17" s="190">
        <v>0</v>
      </c>
      <c r="G17" s="190">
        <v>0</v>
      </c>
      <c r="H17" s="199">
        <v>3</v>
      </c>
      <c r="I17" s="199">
        <v>7</v>
      </c>
      <c r="J17" s="199">
        <v>103</v>
      </c>
      <c r="K17" s="199">
        <v>171</v>
      </c>
      <c r="L17" s="199">
        <v>32</v>
      </c>
      <c r="M17" s="199">
        <v>15</v>
      </c>
      <c r="N17" s="199">
        <v>27</v>
      </c>
      <c r="O17" s="199">
        <v>3</v>
      </c>
      <c r="P17" s="190">
        <v>3</v>
      </c>
      <c r="Q17" s="199">
        <v>96</v>
      </c>
      <c r="R17" s="199">
        <v>85</v>
      </c>
      <c r="S17" s="199">
        <v>355</v>
      </c>
      <c r="T17" s="199">
        <v>220</v>
      </c>
      <c r="U17" s="199">
        <v>336</v>
      </c>
      <c r="V17" s="199">
        <v>88</v>
      </c>
      <c r="W17" s="199">
        <v>136</v>
      </c>
      <c r="X17" s="199">
        <v>28</v>
      </c>
      <c r="Y17" s="190">
        <v>0</v>
      </c>
      <c r="Z17" s="190">
        <v>1</v>
      </c>
    </row>
    <row r="18" spans="1:26" s="664" customFormat="1" ht="12" customHeight="1">
      <c r="A18" s="894"/>
      <c r="B18" s="892"/>
      <c r="C18" s="643" t="s">
        <v>712</v>
      </c>
      <c r="D18" s="198">
        <f t="shared" si="1"/>
        <v>638</v>
      </c>
      <c r="E18" s="190">
        <f t="shared" si="2"/>
        <v>638</v>
      </c>
      <c r="F18" s="190">
        <v>0</v>
      </c>
      <c r="G18" s="190">
        <v>0</v>
      </c>
      <c r="H18" s="190">
        <v>6</v>
      </c>
      <c r="I18" s="190">
        <v>8</v>
      </c>
      <c r="J18" s="199">
        <v>63</v>
      </c>
      <c r="K18" s="199">
        <v>73</v>
      </c>
      <c r="L18" s="199">
        <v>17</v>
      </c>
      <c r="M18" s="199">
        <v>16</v>
      </c>
      <c r="N18" s="190">
        <v>11</v>
      </c>
      <c r="O18" s="199">
        <v>2</v>
      </c>
      <c r="P18" s="199">
        <v>2</v>
      </c>
      <c r="Q18" s="199">
        <v>34</v>
      </c>
      <c r="R18" s="199">
        <v>37</v>
      </c>
      <c r="S18" s="199">
        <v>122</v>
      </c>
      <c r="T18" s="199">
        <v>96</v>
      </c>
      <c r="U18" s="199">
        <v>97</v>
      </c>
      <c r="V18" s="199">
        <v>27</v>
      </c>
      <c r="W18" s="199">
        <v>23</v>
      </c>
      <c r="X18" s="199">
        <v>4</v>
      </c>
      <c r="Y18" s="190">
        <v>0</v>
      </c>
      <c r="Z18" s="190">
        <v>0</v>
      </c>
    </row>
    <row r="19" spans="1:26" s="664" customFormat="1" ht="12" customHeight="1">
      <c r="A19" s="894"/>
      <c r="B19" s="892" t="s">
        <v>713</v>
      </c>
      <c r="C19" s="643" t="s">
        <v>710</v>
      </c>
      <c r="D19" s="198">
        <f t="shared" si="1"/>
        <v>2698</v>
      </c>
      <c r="E19" s="190">
        <f t="shared" si="2"/>
        <v>2688</v>
      </c>
      <c r="F19" s="190">
        <f aca="true" t="shared" si="5" ref="F19:Z19">SUM(F20:F21)</f>
        <v>0</v>
      </c>
      <c r="G19" s="190">
        <f t="shared" si="5"/>
        <v>1</v>
      </c>
      <c r="H19" s="190">
        <f t="shared" si="5"/>
        <v>5</v>
      </c>
      <c r="I19" s="190">
        <f t="shared" si="5"/>
        <v>6</v>
      </c>
      <c r="J19" s="190">
        <f t="shared" si="5"/>
        <v>209</v>
      </c>
      <c r="K19" s="190">
        <f t="shared" si="5"/>
        <v>227</v>
      </c>
      <c r="L19" s="190">
        <f t="shared" si="5"/>
        <v>50</v>
      </c>
      <c r="M19" s="190">
        <f t="shared" si="5"/>
        <v>27</v>
      </c>
      <c r="N19" s="190">
        <f t="shared" si="5"/>
        <v>62</v>
      </c>
      <c r="O19" s="190">
        <f t="shared" si="5"/>
        <v>4</v>
      </c>
      <c r="P19" s="190">
        <f t="shared" si="5"/>
        <v>61</v>
      </c>
      <c r="Q19" s="190">
        <f t="shared" si="5"/>
        <v>163</v>
      </c>
      <c r="R19" s="190">
        <f t="shared" si="5"/>
        <v>130</v>
      </c>
      <c r="S19" s="190">
        <f t="shared" si="5"/>
        <v>449</v>
      </c>
      <c r="T19" s="190">
        <f t="shared" si="5"/>
        <v>259</v>
      </c>
      <c r="U19" s="190">
        <f t="shared" si="5"/>
        <v>474</v>
      </c>
      <c r="V19" s="190">
        <f t="shared" si="5"/>
        <v>128</v>
      </c>
      <c r="W19" s="190">
        <f t="shared" si="5"/>
        <v>370</v>
      </c>
      <c r="X19" s="190">
        <f t="shared" si="5"/>
        <v>56</v>
      </c>
      <c r="Y19" s="190">
        <f t="shared" si="5"/>
        <v>7</v>
      </c>
      <c r="Z19" s="190">
        <f t="shared" si="5"/>
        <v>10</v>
      </c>
    </row>
    <row r="20" spans="1:26" s="664" customFormat="1" ht="12" customHeight="1">
      <c r="A20" s="894"/>
      <c r="B20" s="892"/>
      <c r="C20" s="643" t="s">
        <v>711</v>
      </c>
      <c r="D20" s="198">
        <f t="shared" si="1"/>
        <v>1748</v>
      </c>
      <c r="E20" s="190">
        <f t="shared" si="2"/>
        <v>1740</v>
      </c>
      <c r="F20" s="190">
        <v>0</v>
      </c>
      <c r="G20" s="190">
        <v>0</v>
      </c>
      <c r="H20" s="199">
        <v>2</v>
      </c>
      <c r="I20" s="199">
        <v>4</v>
      </c>
      <c r="J20" s="199">
        <v>126</v>
      </c>
      <c r="K20" s="199">
        <v>152</v>
      </c>
      <c r="L20" s="199">
        <v>34</v>
      </c>
      <c r="M20" s="199">
        <v>19</v>
      </c>
      <c r="N20" s="199">
        <v>37</v>
      </c>
      <c r="O20" s="199">
        <v>1</v>
      </c>
      <c r="P20" s="199">
        <v>30</v>
      </c>
      <c r="Q20" s="199">
        <v>109</v>
      </c>
      <c r="R20" s="199">
        <v>75</v>
      </c>
      <c r="S20" s="199">
        <v>308</v>
      </c>
      <c r="T20" s="199">
        <v>182</v>
      </c>
      <c r="U20" s="199">
        <v>317</v>
      </c>
      <c r="V20" s="199">
        <v>80</v>
      </c>
      <c r="W20" s="199">
        <v>218</v>
      </c>
      <c r="X20" s="199">
        <v>41</v>
      </c>
      <c r="Y20" s="199">
        <v>5</v>
      </c>
      <c r="Z20" s="199">
        <v>8</v>
      </c>
    </row>
    <row r="21" spans="1:26" s="664" customFormat="1" ht="12" customHeight="1">
      <c r="A21" s="894"/>
      <c r="B21" s="892"/>
      <c r="C21" s="643" t="s">
        <v>712</v>
      </c>
      <c r="D21" s="198">
        <f t="shared" si="1"/>
        <v>950</v>
      </c>
      <c r="E21" s="190">
        <f t="shared" si="2"/>
        <v>948</v>
      </c>
      <c r="F21" s="190">
        <v>0</v>
      </c>
      <c r="G21" s="190">
        <v>1</v>
      </c>
      <c r="H21" s="190">
        <v>3</v>
      </c>
      <c r="I21" s="190">
        <v>2</v>
      </c>
      <c r="J21" s="199">
        <v>83</v>
      </c>
      <c r="K21" s="199">
        <v>75</v>
      </c>
      <c r="L21" s="199">
        <v>16</v>
      </c>
      <c r="M21" s="199">
        <v>8</v>
      </c>
      <c r="N21" s="199">
        <v>25</v>
      </c>
      <c r="O21" s="199">
        <v>3</v>
      </c>
      <c r="P21" s="199">
        <v>31</v>
      </c>
      <c r="Q21" s="199">
        <v>54</v>
      </c>
      <c r="R21" s="199">
        <v>55</v>
      </c>
      <c r="S21" s="199">
        <v>141</v>
      </c>
      <c r="T21" s="199">
        <v>77</v>
      </c>
      <c r="U21" s="199">
        <v>157</v>
      </c>
      <c r="V21" s="199">
        <v>48</v>
      </c>
      <c r="W21" s="199">
        <v>152</v>
      </c>
      <c r="X21" s="199">
        <v>15</v>
      </c>
      <c r="Y21" s="190">
        <v>2</v>
      </c>
      <c r="Z21" s="190">
        <v>2</v>
      </c>
    </row>
    <row r="22" spans="1:26" s="663" customFormat="1" ht="12" customHeight="1">
      <c r="A22" s="894" t="s">
        <v>210</v>
      </c>
      <c r="B22" s="892" t="s">
        <v>709</v>
      </c>
      <c r="C22" s="643" t="s">
        <v>710</v>
      </c>
      <c r="D22" s="198">
        <f t="shared" si="1"/>
        <v>1195</v>
      </c>
      <c r="E22" s="190">
        <f t="shared" si="2"/>
        <v>1192</v>
      </c>
      <c r="F22" s="190">
        <f aca="true" t="shared" si="6" ref="F22:Z22">SUM(F23:F24)</f>
        <v>1</v>
      </c>
      <c r="G22" s="190">
        <f t="shared" si="6"/>
        <v>1</v>
      </c>
      <c r="H22" s="190">
        <f t="shared" si="6"/>
        <v>11</v>
      </c>
      <c r="I22" s="190">
        <f t="shared" si="6"/>
        <v>6</v>
      </c>
      <c r="J22" s="190">
        <f t="shared" si="6"/>
        <v>74</v>
      </c>
      <c r="K22" s="190">
        <f t="shared" si="6"/>
        <v>127</v>
      </c>
      <c r="L22" s="190">
        <f t="shared" si="6"/>
        <v>31</v>
      </c>
      <c r="M22" s="190">
        <f t="shared" si="6"/>
        <v>10</v>
      </c>
      <c r="N22" s="190">
        <f t="shared" si="6"/>
        <v>21</v>
      </c>
      <c r="O22" s="190">
        <f t="shared" si="6"/>
        <v>4</v>
      </c>
      <c r="P22" s="190">
        <f t="shared" si="6"/>
        <v>4</v>
      </c>
      <c r="Q22" s="190">
        <f t="shared" si="6"/>
        <v>87</v>
      </c>
      <c r="R22" s="190">
        <f t="shared" si="6"/>
        <v>59</v>
      </c>
      <c r="S22" s="190">
        <f t="shared" si="6"/>
        <v>218</v>
      </c>
      <c r="T22" s="190">
        <f t="shared" si="6"/>
        <v>178</v>
      </c>
      <c r="U22" s="190">
        <f t="shared" si="6"/>
        <v>190</v>
      </c>
      <c r="V22" s="190">
        <f t="shared" si="6"/>
        <v>67</v>
      </c>
      <c r="W22" s="190">
        <f t="shared" si="6"/>
        <v>79</v>
      </c>
      <c r="X22" s="190">
        <f t="shared" si="6"/>
        <v>23</v>
      </c>
      <c r="Y22" s="190">
        <f t="shared" si="6"/>
        <v>1</v>
      </c>
      <c r="Z22" s="190">
        <f t="shared" si="6"/>
        <v>3</v>
      </c>
    </row>
    <row r="23" spans="1:26" s="663" customFormat="1" ht="12" customHeight="1">
      <c r="A23" s="894"/>
      <c r="B23" s="892"/>
      <c r="C23" s="643" t="s">
        <v>711</v>
      </c>
      <c r="D23" s="198">
        <f t="shared" si="1"/>
        <v>663</v>
      </c>
      <c r="E23" s="190">
        <f t="shared" si="2"/>
        <v>660</v>
      </c>
      <c r="F23" s="190">
        <v>1</v>
      </c>
      <c r="G23" s="190">
        <v>0</v>
      </c>
      <c r="H23" s="199">
        <v>5</v>
      </c>
      <c r="I23" s="199">
        <v>3</v>
      </c>
      <c r="J23" s="199">
        <v>42</v>
      </c>
      <c r="K23" s="199">
        <v>66</v>
      </c>
      <c r="L23" s="199">
        <v>16</v>
      </c>
      <c r="M23" s="199">
        <v>4</v>
      </c>
      <c r="N23" s="199">
        <v>11</v>
      </c>
      <c r="O23" s="199">
        <v>3</v>
      </c>
      <c r="P23" s="199">
        <v>2</v>
      </c>
      <c r="Q23" s="199">
        <v>43</v>
      </c>
      <c r="R23" s="199">
        <v>24</v>
      </c>
      <c r="S23" s="199">
        <v>111</v>
      </c>
      <c r="T23" s="199">
        <v>87</v>
      </c>
      <c r="U23" s="199">
        <v>121</v>
      </c>
      <c r="V23" s="199">
        <v>39</v>
      </c>
      <c r="W23" s="199">
        <v>62</v>
      </c>
      <c r="X23" s="199">
        <v>19</v>
      </c>
      <c r="Y23" s="199">
        <v>1</v>
      </c>
      <c r="Z23" s="199">
        <v>3</v>
      </c>
    </row>
    <row r="24" spans="1:26" s="663" customFormat="1" ht="12" customHeight="1">
      <c r="A24" s="894"/>
      <c r="B24" s="892"/>
      <c r="C24" s="643" t="s">
        <v>712</v>
      </c>
      <c r="D24" s="198">
        <f t="shared" si="1"/>
        <v>532</v>
      </c>
      <c r="E24" s="190">
        <f t="shared" si="2"/>
        <v>532</v>
      </c>
      <c r="F24" s="190">
        <v>0</v>
      </c>
      <c r="G24" s="190">
        <v>1</v>
      </c>
      <c r="H24" s="199">
        <v>6</v>
      </c>
      <c r="I24" s="199">
        <v>3</v>
      </c>
      <c r="J24" s="199">
        <v>32</v>
      </c>
      <c r="K24" s="199">
        <v>61</v>
      </c>
      <c r="L24" s="199">
        <v>15</v>
      </c>
      <c r="M24" s="199">
        <v>6</v>
      </c>
      <c r="N24" s="199">
        <v>10</v>
      </c>
      <c r="O24" s="199">
        <v>1</v>
      </c>
      <c r="P24" s="199">
        <v>2</v>
      </c>
      <c r="Q24" s="199">
        <v>44</v>
      </c>
      <c r="R24" s="199">
        <v>35</v>
      </c>
      <c r="S24" s="199">
        <v>107</v>
      </c>
      <c r="T24" s="199">
        <v>91</v>
      </c>
      <c r="U24" s="199">
        <v>69</v>
      </c>
      <c r="V24" s="199">
        <v>28</v>
      </c>
      <c r="W24" s="199">
        <v>17</v>
      </c>
      <c r="X24" s="199">
        <v>4</v>
      </c>
      <c r="Y24" s="190">
        <v>0</v>
      </c>
      <c r="Z24" s="190">
        <v>0</v>
      </c>
    </row>
    <row r="25" spans="1:26" s="664" customFormat="1" ht="12" customHeight="1">
      <c r="A25" s="894"/>
      <c r="B25" s="892" t="s">
        <v>713</v>
      </c>
      <c r="C25" s="643" t="s">
        <v>710</v>
      </c>
      <c r="D25" s="198">
        <f t="shared" si="1"/>
        <v>1489</v>
      </c>
      <c r="E25" s="190">
        <f t="shared" si="2"/>
        <v>1481</v>
      </c>
      <c r="F25" s="190">
        <f aca="true" t="shared" si="7" ref="F25:Z25">SUM(F26:F27)</f>
        <v>0</v>
      </c>
      <c r="G25" s="190">
        <f t="shared" si="7"/>
        <v>0</v>
      </c>
      <c r="H25" s="190">
        <f t="shared" si="7"/>
        <v>5</v>
      </c>
      <c r="I25" s="190">
        <f t="shared" si="7"/>
        <v>6</v>
      </c>
      <c r="J25" s="190">
        <f t="shared" si="7"/>
        <v>104</v>
      </c>
      <c r="K25" s="190">
        <f t="shared" si="7"/>
        <v>104</v>
      </c>
      <c r="L25" s="190">
        <f t="shared" si="7"/>
        <v>29</v>
      </c>
      <c r="M25" s="190">
        <f t="shared" si="7"/>
        <v>16</v>
      </c>
      <c r="N25" s="190">
        <f t="shared" si="7"/>
        <v>35</v>
      </c>
      <c r="O25" s="190">
        <f t="shared" si="7"/>
        <v>2</v>
      </c>
      <c r="P25" s="190">
        <f t="shared" si="7"/>
        <v>43</v>
      </c>
      <c r="Q25" s="190">
        <f t="shared" si="7"/>
        <v>96</v>
      </c>
      <c r="R25" s="190">
        <f t="shared" si="7"/>
        <v>44</v>
      </c>
      <c r="S25" s="190">
        <f t="shared" si="7"/>
        <v>227</v>
      </c>
      <c r="T25" s="190">
        <f t="shared" si="7"/>
        <v>142</v>
      </c>
      <c r="U25" s="190">
        <f t="shared" si="7"/>
        <v>278</v>
      </c>
      <c r="V25" s="190">
        <f t="shared" si="7"/>
        <v>69</v>
      </c>
      <c r="W25" s="190">
        <f t="shared" si="7"/>
        <v>236</v>
      </c>
      <c r="X25" s="190">
        <f t="shared" si="7"/>
        <v>43</v>
      </c>
      <c r="Y25" s="190">
        <f t="shared" si="7"/>
        <v>2</v>
      </c>
      <c r="Z25" s="190">
        <f t="shared" si="7"/>
        <v>8</v>
      </c>
    </row>
    <row r="26" spans="1:26" s="664" customFormat="1" ht="12" customHeight="1">
      <c r="A26" s="894"/>
      <c r="B26" s="892"/>
      <c r="C26" s="643" t="s">
        <v>711</v>
      </c>
      <c r="D26" s="198">
        <f t="shared" si="1"/>
        <v>656</v>
      </c>
      <c r="E26" s="190">
        <f t="shared" si="2"/>
        <v>649</v>
      </c>
      <c r="F26" s="190">
        <v>0</v>
      </c>
      <c r="G26" s="190">
        <v>0</v>
      </c>
      <c r="H26" s="199">
        <v>1</v>
      </c>
      <c r="I26" s="199">
        <v>4</v>
      </c>
      <c r="J26" s="199">
        <v>33</v>
      </c>
      <c r="K26" s="199">
        <v>47</v>
      </c>
      <c r="L26" s="199">
        <v>16</v>
      </c>
      <c r="M26" s="199">
        <v>9</v>
      </c>
      <c r="N26" s="199">
        <v>18</v>
      </c>
      <c r="O26" s="199">
        <v>0</v>
      </c>
      <c r="P26" s="199">
        <v>12</v>
      </c>
      <c r="Q26" s="199">
        <v>43</v>
      </c>
      <c r="R26" s="199">
        <v>18</v>
      </c>
      <c r="S26" s="199">
        <v>107</v>
      </c>
      <c r="T26" s="199">
        <v>60</v>
      </c>
      <c r="U26" s="199">
        <v>126</v>
      </c>
      <c r="V26" s="199">
        <v>28</v>
      </c>
      <c r="W26" s="199">
        <v>103</v>
      </c>
      <c r="X26" s="199">
        <v>24</v>
      </c>
      <c r="Y26" s="199">
        <v>0</v>
      </c>
      <c r="Z26" s="199">
        <v>7</v>
      </c>
    </row>
    <row r="27" spans="1:26" s="664" customFormat="1" ht="12" customHeight="1">
      <c r="A27" s="894"/>
      <c r="B27" s="892"/>
      <c r="C27" s="643" t="s">
        <v>712</v>
      </c>
      <c r="D27" s="198">
        <f t="shared" si="1"/>
        <v>833</v>
      </c>
      <c r="E27" s="190">
        <f t="shared" si="2"/>
        <v>832</v>
      </c>
      <c r="F27" s="190">
        <v>0</v>
      </c>
      <c r="G27" s="190">
        <v>0</v>
      </c>
      <c r="H27" s="199">
        <v>4</v>
      </c>
      <c r="I27" s="199">
        <v>2</v>
      </c>
      <c r="J27" s="199">
        <v>71</v>
      </c>
      <c r="K27" s="199">
        <v>57</v>
      </c>
      <c r="L27" s="199">
        <v>13</v>
      </c>
      <c r="M27" s="199">
        <v>7</v>
      </c>
      <c r="N27" s="199">
        <v>17</v>
      </c>
      <c r="O27" s="199">
        <v>2</v>
      </c>
      <c r="P27" s="199">
        <v>31</v>
      </c>
      <c r="Q27" s="199">
        <v>53</v>
      </c>
      <c r="R27" s="199">
        <v>26</v>
      </c>
      <c r="S27" s="199">
        <v>120</v>
      </c>
      <c r="T27" s="199">
        <v>82</v>
      </c>
      <c r="U27" s="199">
        <v>152</v>
      </c>
      <c r="V27" s="199">
        <v>41</v>
      </c>
      <c r="W27" s="199">
        <v>133</v>
      </c>
      <c r="X27" s="199">
        <v>19</v>
      </c>
      <c r="Y27" s="199">
        <v>2</v>
      </c>
      <c r="Z27" s="199">
        <v>1</v>
      </c>
    </row>
    <row r="28" spans="1:26" s="664" customFormat="1" ht="12" customHeight="1">
      <c r="A28" s="894" t="s">
        <v>211</v>
      </c>
      <c r="B28" s="892" t="s">
        <v>709</v>
      </c>
      <c r="C28" s="643" t="s">
        <v>710</v>
      </c>
      <c r="D28" s="198">
        <f t="shared" si="1"/>
        <v>2098</v>
      </c>
      <c r="E28" s="190">
        <f t="shared" si="2"/>
        <v>2097</v>
      </c>
      <c r="F28" s="190">
        <f aca="true" t="shared" si="8" ref="F28:Z28">SUM(F29:F30)</f>
        <v>0</v>
      </c>
      <c r="G28" s="190">
        <f t="shared" si="8"/>
        <v>1</v>
      </c>
      <c r="H28" s="190">
        <f t="shared" si="8"/>
        <v>9</v>
      </c>
      <c r="I28" s="190">
        <f t="shared" si="8"/>
        <v>13</v>
      </c>
      <c r="J28" s="190">
        <f t="shared" si="8"/>
        <v>144</v>
      </c>
      <c r="K28" s="190">
        <f t="shared" si="8"/>
        <v>205</v>
      </c>
      <c r="L28" s="190">
        <f t="shared" si="8"/>
        <v>55</v>
      </c>
      <c r="M28" s="190">
        <f t="shared" si="8"/>
        <v>35</v>
      </c>
      <c r="N28" s="190">
        <f t="shared" si="8"/>
        <v>25</v>
      </c>
      <c r="O28" s="190">
        <f t="shared" si="8"/>
        <v>10</v>
      </c>
      <c r="P28" s="190">
        <f t="shared" si="8"/>
        <v>6</v>
      </c>
      <c r="Q28" s="190">
        <f t="shared" si="8"/>
        <v>167</v>
      </c>
      <c r="R28" s="190">
        <f t="shared" si="8"/>
        <v>118</v>
      </c>
      <c r="S28" s="190">
        <f t="shared" si="8"/>
        <v>408</v>
      </c>
      <c r="T28" s="190">
        <f t="shared" si="8"/>
        <v>280</v>
      </c>
      <c r="U28" s="190">
        <f t="shared" si="8"/>
        <v>369</v>
      </c>
      <c r="V28" s="190">
        <f t="shared" si="8"/>
        <v>96</v>
      </c>
      <c r="W28" s="190">
        <f t="shared" si="8"/>
        <v>139</v>
      </c>
      <c r="X28" s="190">
        <f t="shared" si="8"/>
        <v>16</v>
      </c>
      <c r="Y28" s="190">
        <f t="shared" si="8"/>
        <v>1</v>
      </c>
      <c r="Z28" s="190">
        <f t="shared" si="8"/>
        <v>1</v>
      </c>
    </row>
    <row r="29" spans="1:26" s="664" customFormat="1" ht="12" customHeight="1">
      <c r="A29" s="894"/>
      <c r="B29" s="892"/>
      <c r="C29" s="643" t="s">
        <v>711</v>
      </c>
      <c r="D29" s="198">
        <f t="shared" si="1"/>
        <v>1279</v>
      </c>
      <c r="E29" s="190">
        <f t="shared" si="2"/>
        <v>1278</v>
      </c>
      <c r="F29" s="190">
        <v>0</v>
      </c>
      <c r="G29" s="190">
        <v>1</v>
      </c>
      <c r="H29" s="199">
        <v>5</v>
      </c>
      <c r="I29" s="199">
        <v>4</v>
      </c>
      <c r="J29" s="199">
        <v>71</v>
      </c>
      <c r="K29" s="199">
        <v>125</v>
      </c>
      <c r="L29" s="199">
        <v>28</v>
      </c>
      <c r="M29" s="199">
        <v>26</v>
      </c>
      <c r="N29" s="199">
        <v>9</v>
      </c>
      <c r="O29" s="199">
        <v>7</v>
      </c>
      <c r="P29" s="199">
        <v>2</v>
      </c>
      <c r="Q29" s="199">
        <v>105</v>
      </c>
      <c r="R29" s="199">
        <v>66</v>
      </c>
      <c r="S29" s="199">
        <v>258</v>
      </c>
      <c r="T29" s="199">
        <v>143</v>
      </c>
      <c r="U29" s="199">
        <v>251</v>
      </c>
      <c r="V29" s="199">
        <v>59</v>
      </c>
      <c r="W29" s="199">
        <v>108</v>
      </c>
      <c r="X29" s="199">
        <v>10</v>
      </c>
      <c r="Y29" s="199">
        <v>0</v>
      </c>
      <c r="Z29" s="199">
        <v>1</v>
      </c>
    </row>
    <row r="30" spans="1:26" s="664" customFormat="1" ht="12" customHeight="1">
      <c r="A30" s="894"/>
      <c r="B30" s="892"/>
      <c r="C30" s="643" t="s">
        <v>712</v>
      </c>
      <c r="D30" s="198">
        <f t="shared" si="1"/>
        <v>819</v>
      </c>
      <c r="E30" s="190">
        <f t="shared" si="2"/>
        <v>819</v>
      </c>
      <c r="F30" s="190">
        <v>0</v>
      </c>
      <c r="G30" s="199">
        <v>0</v>
      </c>
      <c r="H30" s="199">
        <v>4</v>
      </c>
      <c r="I30" s="199">
        <v>9</v>
      </c>
      <c r="J30" s="199">
        <v>73</v>
      </c>
      <c r="K30" s="199">
        <v>80</v>
      </c>
      <c r="L30" s="199">
        <v>27</v>
      </c>
      <c r="M30" s="199">
        <v>9</v>
      </c>
      <c r="N30" s="199">
        <v>16</v>
      </c>
      <c r="O30" s="199">
        <v>3</v>
      </c>
      <c r="P30" s="199">
        <v>4</v>
      </c>
      <c r="Q30" s="199">
        <v>62</v>
      </c>
      <c r="R30" s="199">
        <v>52</v>
      </c>
      <c r="S30" s="199">
        <v>150</v>
      </c>
      <c r="T30" s="199">
        <v>137</v>
      </c>
      <c r="U30" s="199">
        <v>118</v>
      </c>
      <c r="V30" s="199">
        <v>37</v>
      </c>
      <c r="W30" s="199">
        <v>31</v>
      </c>
      <c r="X30" s="199">
        <v>6</v>
      </c>
      <c r="Y30" s="190">
        <v>1</v>
      </c>
      <c r="Z30" s="190">
        <v>0</v>
      </c>
    </row>
    <row r="31" spans="1:26" s="664" customFormat="1" ht="12" customHeight="1">
      <c r="A31" s="894"/>
      <c r="B31" s="892" t="s">
        <v>713</v>
      </c>
      <c r="C31" s="643" t="s">
        <v>710</v>
      </c>
      <c r="D31" s="198">
        <f t="shared" si="1"/>
        <v>2569</v>
      </c>
      <c r="E31" s="190">
        <f t="shared" si="2"/>
        <v>2560</v>
      </c>
      <c r="F31" s="190">
        <f aca="true" t="shared" si="9" ref="F31:Z31">SUM(F32:F33)</f>
        <v>0</v>
      </c>
      <c r="G31" s="190">
        <f t="shared" si="9"/>
        <v>0</v>
      </c>
      <c r="H31" s="190">
        <f t="shared" si="9"/>
        <v>8</v>
      </c>
      <c r="I31" s="190">
        <f t="shared" si="9"/>
        <v>7</v>
      </c>
      <c r="J31" s="190">
        <f t="shared" si="9"/>
        <v>212</v>
      </c>
      <c r="K31" s="190">
        <f t="shared" si="9"/>
        <v>214</v>
      </c>
      <c r="L31" s="190">
        <f t="shared" si="9"/>
        <v>84</v>
      </c>
      <c r="M31" s="190">
        <f t="shared" si="9"/>
        <v>26</v>
      </c>
      <c r="N31" s="190">
        <f t="shared" si="9"/>
        <v>64</v>
      </c>
      <c r="O31" s="190">
        <f t="shared" si="9"/>
        <v>8</v>
      </c>
      <c r="P31" s="190">
        <f t="shared" si="9"/>
        <v>49</v>
      </c>
      <c r="Q31" s="190">
        <f t="shared" si="9"/>
        <v>155</v>
      </c>
      <c r="R31" s="190">
        <f t="shared" si="9"/>
        <v>96</v>
      </c>
      <c r="S31" s="190">
        <f t="shared" si="9"/>
        <v>433</v>
      </c>
      <c r="T31" s="190">
        <f t="shared" si="9"/>
        <v>250</v>
      </c>
      <c r="U31" s="190">
        <f t="shared" si="9"/>
        <v>463</v>
      </c>
      <c r="V31" s="190">
        <f t="shared" si="9"/>
        <v>91</v>
      </c>
      <c r="W31" s="190">
        <f t="shared" si="9"/>
        <v>355</v>
      </c>
      <c r="X31" s="190">
        <f t="shared" si="9"/>
        <v>43</v>
      </c>
      <c r="Y31" s="190">
        <f t="shared" si="9"/>
        <v>2</v>
      </c>
      <c r="Z31" s="190">
        <f t="shared" si="9"/>
        <v>9</v>
      </c>
    </row>
    <row r="32" spans="1:26" s="664" customFormat="1" ht="12" customHeight="1">
      <c r="A32" s="894"/>
      <c r="B32" s="892"/>
      <c r="C32" s="643" t="s">
        <v>711</v>
      </c>
      <c r="D32" s="198">
        <f t="shared" si="1"/>
        <v>1393</v>
      </c>
      <c r="E32" s="190">
        <f t="shared" si="2"/>
        <v>1386</v>
      </c>
      <c r="F32" s="190">
        <v>0</v>
      </c>
      <c r="G32" s="190">
        <v>0</v>
      </c>
      <c r="H32" s="199">
        <v>5</v>
      </c>
      <c r="I32" s="199">
        <v>3</v>
      </c>
      <c r="J32" s="199">
        <v>96</v>
      </c>
      <c r="K32" s="199">
        <v>123</v>
      </c>
      <c r="L32" s="199">
        <v>39</v>
      </c>
      <c r="M32" s="199">
        <v>12</v>
      </c>
      <c r="N32" s="199">
        <v>35</v>
      </c>
      <c r="O32" s="190">
        <v>1</v>
      </c>
      <c r="P32" s="199">
        <v>18</v>
      </c>
      <c r="Q32" s="199">
        <v>85</v>
      </c>
      <c r="R32" s="199">
        <v>58</v>
      </c>
      <c r="S32" s="199">
        <v>255</v>
      </c>
      <c r="T32" s="199">
        <v>130</v>
      </c>
      <c r="U32" s="199">
        <v>262</v>
      </c>
      <c r="V32" s="199">
        <v>50</v>
      </c>
      <c r="W32" s="199">
        <v>185</v>
      </c>
      <c r="X32" s="199">
        <v>28</v>
      </c>
      <c r="Y32" s="190">
        <v>1</v>
      </c>
      <c r="Z32" s="199">
        <v>7</v>
      </c>
    </row>
    <row r="33" spans="1:26" s="664" customFormat="1" ht="12" customHeight="1">
      <c r="A33" s="894"/>
      <c r="B33" s="892"/>
      <c r="C33" s="643" t="s">
        <v>712</v>
      </c>
      <c r="D33" s="198">
        <f t="shared" si="1"/>
        <v>1176</v>
      </c>
      <c r="E33" s="190">
        <f t="shared" si="2"/>
        <v>1174</v>
      </c>
      <c r="F33" s="190">
        <v>0</v>
      </c>
      <c r="G33" s="190">
        <v>0</v>
      </c>
      <c r="H33" s="199">
        <v>3</v>
      </c>
      <c r="I33" s="199">
        <v>4</v>
      </c>
      <c r="J33" s="199">
        <v>116</v>
      </c>
      <c r="K33" s="199">
        <v>91</v>
      </c>
      <c r="L33" s="199">
        <v>45</v>
      </c>
      <c r="M33" s="199">
        <v>14</v>
      </c>
      <c r="N33" s="199">
        <v>29</v>
      </c>
      <c r="O33" s="199">
        <v>7</v>
      </c>
      <c r="P33" s="199">
        <v>31</v>
      </c>
      <c r="Q33" s="199">
        <v>70</v>
      </c>
      <c r="R33" s="199">
        <v>38</v>
      </c>
      <c r="S33" s="199">
        <v>178</v>
      </c>
      <c r="T33" s="199">
        <v>120</v>
      </c>
      <c r="U33" s="199">
        <v>201</v>
      </c>
      <c r="V33" s="199">
        <v>41</v>
      </c>
      <c r="W33" s="199">
        <v>170</v>
      </c>
      <c r="X33" s="199">
        <v>15</v>
      </c>
      <c r="Y33" s="199">
        <v>1</v>
      </c>
      <c r="Z33" s="199">
        <v>2</v>
      </c>
    </row>
    <row r="34" spans="1:26" s="664" customFormat="1" ht="12" customHeight="1">
      <c r="A34" s="894" t="s">
        <v>212</v>
      </c>
      <c r="B34" s="892" t="s">
        <v>709</v>
      </c>
      <c r="C34" s="643" t="s">
        <v>710</v>
      </c>
      <c r="D34" s="198">
        <f t="shared" si="1"/>
        <v>215</v>
      </c>
      <c r="E34" s="190">
        <f t="shared" si="2"/>
        <v>214</v>
      </c>
      <c r="F34" s="190">
        <f aca="true" t="shared" si="10" ref="F34:Z34">SUM(F35:F36)</f>
        <v>0</v>
      </c>
      <c r="G34" s="190">
        <f t="shared" si="10"/>
        <v>0</v>
      </c>
      <c r="H34" s="190">
        <f t="shared" si="10"/>
        <v>1</v>
      </c>
      <c r="I34" s="190">
        <f t="shared" si="10"/>
        <v>1</v>
      </c>
      <c r="J34" s="190">
        <f t="shared" si="10"/>
        <v>7</v>
      </c>
      <c r="K34" s="190">
        <f t="shared" si="10"/>
        <v>12</v>
      </c>
      <c r="L34" s="190">
        <f t="shared" si="10"/>
        <v>5</v>
      </c>
      <c r="M34" s="190">
        <f t="shared" si="10"/>
        <v>2</v>
      </c>
      <c r="N34" s="190">
        <f t="shared" si="10"/>
        <v>1</v>
      </c>
      <c r="O34" s="190">
        <f t="shared" si="10"/>
        <v>1</v>
      </c>
      <c r="P34" s="190">
        <f t="shared" si="10"/>
        <v>1</v>
      </c>
      <c r="Q34" s="190">
        <f t="shared" si="10"/>
        <v>8</v>
      </c>
      <c r="R34" s="190">
        <f t="shared" si="10"/>
        <v>18</v>
      </c>
      <c r="S34" s="190">
        <f t="shared" si="10"/>
        <v>37</v>
      </c>
      <c r="T34" s="190">
        <f t="shared" si="10"/>
        <v>39</v>
      </c>
      <c r="U34" s="190">
        <f t="shared" si="10"/>
        <v>56</v>
      </c>
      <c r="V34" s="190">
        <f t="shared" si="10"/>
        <v>7</v>
      </c>
      <c r="W34" s="190">
        <f t="shared" si="10"/>
        <v>17</v>
      </c>
      <c r="X34" s="190">
        <f t="shared" si="10"/>
        <v>1</v>
      </c>
      <c r="Y34" s="190">
        <f t="shared" si="10"/>
        <v>0</v>
      </c>
      <c r="Z34" s="190">
        <f t="shared" si="10"/>
        <v>1</v>
      </c>
    </row>
    <row r="35" spans="1:26" s="664" customFormat="1" ht="12" customHeight="1">
      <c r="A35" s="894"/>
      <c r="B35" s="892"/>
      <c r="C35" s="643" t="s">
        <v>711</v>
      </c>
      <c r="D35" s="198">
        <f t="shared" si="1"/>
        <v>164</v>
      </c>
      <c r="E35" s="190">
        <f t="shared" si="2"/>
        <v>164</v>
      </c>
      <c r="F35" s="190">
        <v>0</v>
      </c>
      <c r="G35" s="190">
        <v>0</v>
      </c>
      <c r="H35" s="190">
        <v>0</v>
      </c>
      <c r="I35" s="190">
        <v>0</v>
      </c>
      <c r="J35" s="199">
        <v>6</v>
      </c>
      <c r="K35" s="199">
        <v>9</v>
      </c>
      <c r="L35" s="199">
        <v>3</v>
      </c>
      <c r="M35" s="199">
        <v>2</v>
      </c>
      <c r="N35" s="190">
        <v>0</v>
      </c>
      <c r="O35" s="199">
        <v>1</v>
      </c>
      <c r="P35" s="199">
        <v>1</v>
      </c>
      <c r="Q35" s="199">
        <v>8</v>
      </c>
      <c r="R35" s="199">
        <v>8</v>
      </c>
      <c r="S35" s="199">
        <v>31</v>
      </c>
      <c r="T35" s="199">
        <v>24</v>
      </c>
      <c r="U35" s="199">
        <v>50</v>
      </c>
      <c r="V35" s="199">
        <v>5</v>
      </c>
      <c r="W35" s="199">
        <v>15</v>
      </c>
      <c r="X35" s="199">
        <v>1</v>
      </c>
      <c r="Y35" s="190">
        <v>0</v>
      </c>
      <c r="Z35" s="190">
        <v>0</v>
      </c>
    </row>
    <row r="36" spans="1:26" s="664" customFormat="1" ht="12" customHeight="1">
      <c r="A36" s="894"/>
      <c r="B36" s="892"/>
      <c r="C36" s="643" t="s">
        <v>712</v>
      </c>
      <c r="D36" s="198">
        <f t="shared" si="1"/>
        <v>51</v>
      </c>
      <c r="E36" s="190">
        <f t="shared" si="2"/>
        <v>50</v>
      </c>
      <c r="F36" s="190">
        <v>0</v>
      </c>
      <c r="G36" s="190">
        <v>0</v>
      </c>
      <c r="H36" s="199">
        <v>1</v>
      </c>
      <c r="I36" s="199">
        <v>1</v>
      </c>
      <c r="J36" s="199">
        <v>1</v>
      </c>
      <c r="K36" s="199">
        <v>3</v>
      </c>
      <c r="L36" s="199">
        <v>2</v>
      </c>
      <c r="M36" s="190">
        <v>0</v>
      </c>
      <c r="N36" s="199">
        <v>1</v>
      </c>
      <c r="O36" s="190">
        <v>0</v>
      </c>
      <c r="P36" s="190">
        <v>0</v>
      </c>
      <c r="Q36" s="190">
        <v>0</v>
      </c>
      <c r="R36" s="199">
        <v>10</v>
      </c>
      <c r="S36" s="199">
        <v>6</v>
      </c>
      <c r="T36" s="199">
        <v>15</v>
      </c>
      <c r="U36" s="199">
        <v>6</v>
      </c>
      <c r="V36" s="199">
        <v>2</v>
      </c>
      <c r="W36" s="199">
        <v>2</v>
      </c>
      <c r="X36" s="190">
        <v>0</v>
      </c>
      <c r="Y36" s="190">
        <v>0</v>
      </c>
      <c r="Z36" s="199">
        <v>1</v>
      </c>
    </row>
    <row r="37" spans="1:26" s="664" customFormat="1" ht="12" customHeight="1">
      <c r="A37" s="894"/>
      <c r="B37" s="892" t="s">
        <v>713</v>
      </c>
      <c r="C37" s="643" t="s">
        <v>710</v>
      </c>
      <c r="D37" s="198">
        <f t="shared" si="1"/>
        <v>258</v>
      </c>
      <c r="E37" s="190">
        <f t="shared" si="2"/>
        <v>258</v>
      </c>
      <c r="F37" s="190">
        <f aca="true" t="shared" si="11" ref="F37:Z37">SUM(F38:F39)</f>
        <v>0</v>
      </c>
      <c r="G37" s="190">
        <f t="shared" si="11"/>
        <v>0</v>
      </c>
      <c r="H37" s="190">
        <f t="shared" si="11"/>
        <v>1</v>
      </c>
      <c r="I37" s="190">
        <f t="shared" si="11"/>
        <v>1</v>
      </c>
      <c r="J37" s="190">
        <f t="shared" si="11"/>
        <v>11</v>
      </c>
      <c r="K37" s="190">
        <f t="shared" si="11"/>
        <v>22</v>
      </c>
      <c r="L37" s="190">
        <f t="shared" si="11"/>
        <v>3</v>
      </c>
      <c r="M37" s="190">
        <f t="shared" si="11"/>
        <v>3</v>
      </c>
      <c r="N37" s="190">
        <f t="shared" si="11"/>
        <v>4</v>
      </c>
      <c r="O37" s="190">
        <f t="shared" si="11"/>
        <v>0</v>
      </c>
      <c r="P37" s="190">
        <f t="shared" si="11"/>
        <v>8</v>
      </c>
      <c r="Q37" s="190">
        <f t="shared" si="11"/>
        <v>12</v>
      </c>
      <c r="R37" s="190">
        <f t="shared" si="11"/>
        <v>7</v>
      </c>
      <c r="S37" s="190">
        <f t="shared" si="11"/>
        <v>47</v>
      </c>
      <c r="T37" s="190">
        <f t="shared" si="11"/>
        <v>35</v>
      </c>
      <c r="U37" s="190">
        <f t="shared" si="11"/>
        <v>49</v>
      </c>
      <c r="V37" s="190">
        <f t="shared" si="11"/>
        <v>11</v>
      </c>
      <c r="W37" s="190">
        <f t="shared" si="11"/>
        <v>36</v>
      </c>
      <c r="X37" s="190">
        <f t="shared" si="11"/>
        <v>7</v>
      </c>
      <c r="Y37" s="190">
        <f t="shared" si="11"/>
        <v>1</v>
      </c>
      <c r="Z37" s="190">
        <f t="shared" si="11"/>
        <v>0</v>
      </c>
    </row>
    <row r="38" spans="1:26" s="664" customFormat="1" ht="12" customHeight="1">
      <c r="A38" s="894"/>
      <c r="B38" s="892"/>
      <c r="C38" s="643" t="s">
        <v>711</v>
      </c>
      <c r="D38" s="198">
        <f t="shared" si="1"/>
        <v>171</v>
      </c>
      <c r="E38" s="190">
        <f t="shared" si="2"/>
        <v>171</v>
      </c>
      <c r="F38" s="190">
        <v>0</v>
      </c>
      <c r="G38" s="190">
        <v>0</v>
      </c>
      <c r="H38" s="190">
        <v>0</v>
      </c>
      <c r="I38" s="190">
        <v>1</v>
      </c>
      <c r="J38" s="199">
        <v>8</v>
      </c>
      <c r="K38" s="199">
        <v>15</v>
      </c>
      <c r="L38" s="199">
        <v>3</v>
      </c>
      <c r="M38" s="199">
        <v>2</v>
      </c>
      <c r="N38" s="199">
        <v>4</v>
      </c>
      <c r="O38" s="190">
        <v>0</v>
      </c>
      <c r="P38" s="199">
        <v>5</v>
      </c>
      <c r="Q38" s="199">
        <v>8</v>
      </c>
      <c r="R38" s="199">
        <v>5</v>
      </c>
      <c r="S38" s="199">
        <v>30</v>
      </c>
      <c r="T38" s="199">
        <v>22</v>
      </c>
      <c r="U38" s="199">
        <v>34</v>
      </c>
      <c r="V38" s="199">
        <v>5</v>
      </c>
      <c r="W38" s="199">
        <v>23</v>
      </c>
      <c r="X38" s="199">
        <v>5</v>
      </c>
      <c r="Y38" s="199">
        <v>1</v>
      </c>
      <c r="Z38" s="190">
        <v>0</v>
      </c>
    </row>
    <row r="39" spans="1:26" s="664" customFormat="1" ht="12" customHeight="1">
      <c r="A39" s="894"/>
      <c r="B39" s="892"/>
      <c r="C39" s="643" t="s">
        <v>712</v>
      </c>
      <c r="D39" s="198">
        <f t="shared" si="1"/>
        <v>87</v>
      </c>
      <c r="E39" s="190">
        <f t="shared" si="2"/>
        <v>87</v>
      </c>
      <c r="F39" s="190">
        <v>0</v>
      </c>
      <c r="G39" s="190">
        <v>0</v>
      </c>
      <c r="H39" s="199">
        <v>1</v>
      </c>
      <c r="I39" s="190">
        <v>0</v>
      </c>
      <c r="J39" s="199">
        <v>3</v>
      </c>
      <c r="K39" s="199">
        <v>7</v>
      </c>
      <c r="L39" s="190">
        <v>0</v>
      </c>
      <c r="M39" s="199">
        <v>1</v>
      </c>
      <c r="N39" s="190">
        <v>0</v>
      </c>
      <c r="O39" s="190">
        <v>0</v>
      </c>
      <c r="P39" s="199">
        <v>3</v>
      </c>
      <c r="Q39" s="199">
        <v>4</v>
      </c>
      <c r="R39" s="199">
        <v>2</v>
      </c>
      <c r="S39" s="199">
        <v>17</v>
      </c>
      <c r="T39" s="199">
        <v>13</v>
      </c>
      <c r="U39" s="199">
        <v>15</v>
      </c>
      <c r="V39" s="199">
        <v>6</v>
      </c>
      <c r="W39" s="199">
        <v>13</v>
      </c>
      <c r="X39" s="199">
        <v>2</v>
      </c>
      <c r="Y39" s="190">
        <v>0</v>
      </c>
      <c r="Z39" s="190">
        <v>0</v>
      </c>
    </row>
    <row r="40" spans="1:26" s="664" customFormat="1" ht="12" customHeight="1">
      <c r="A40" s="894" t="s">
        <v>213</v>
      </c>
      <c r="B40" s="892" t="s">
        <v>709</v>
      </c>
      <c r="C40" s="643" t="s">
        <v>710</v>
      </c>
      <c r="D40" s="198">
        <f t="shared" si="1"/>
        <v>483</v>
      </c>
      <c r="E40" s="190">
        <f t="shared" si="2"/>
        <v>483</v>
      </c>
      <c r="F40" s="190">
        <f aca="true" t="shared" si="12" ref="F40:Z40">SUM(F41:F42)</f>
        <v>0</v>
      </c>
      <c r="G40" s="190">
        <f t="shared" si="12"/>
        <v>0</v>
      </c>
      <c r="H40" s="190">
        <f t="shared" si="12"/>
        <v>0</v>
      </c>
      <c r="I40" s="190">
        <f t="shared" si="12"/>
        <v>0</v>
      </c>
      <c r="J40" s="190">
        <f t="shared" si="12"/>
        <v>18</v>
      </c>
      <c r="K40" s="190">
        <f t="shared" si="12"/>
        <v>41</v>
      </c>
      <c r="L40" s="190">
        <f t="shared" si="12"/>
        <v>3</v>
      </c>
      <c r="M40" s="190">
        <f t="shared" si="12"/>
        <v>4</v>
      </c>
      <c r="N40" s="190">
        <f t="shared" si="12"/>
        <v>5</v>
      </c>
      <c r="O40" s="190">
        <f t="shared" si="12"/>
        <v>2</v>
      </c>
      <c r="P40" s="190">
        <f t="shared" si="12"/>
        <v>2</v>
      </c>
      <c r="Q40" s="190">
        <f t="shared" si="12"/>
        <v>48</v>
      </c>
      <c r="R40" s="190">
        <f t="shared" si="12"/>
        <v>27</v>
      </c>
      <c r="S40" s="190">
        <f t="shared" si="12"/>
        <v>89</v>
      </c>
      <c r="T40" s="190">
        <f t="shared" si="12"/>
        <v>81</v>
      </c>
      <c r="U40" s="190">
        <f t="shared" si="12"/>
        <v>109</v>
      </c>
      <c r="V40" s="190">
        <f t="shared" si="12"/>
        <v>28</v>
      </c>
      <c r="W40" s="190">
        <f t="shared" si="12"/>
        <v>23</v>
      </c>
      <c r="X40" s="190">
        <f t="shared" si="12"/>
        <v>3</v>
      </c>
      <c r="Y40" s="190">
        <f t="shared" si="12"/>
        <v>0</v>
      </c>
      <c r="Z40" s="190">
        <f t="shared" si="12"/>
        <v>0</v>
      </c>
    </row>
    <row r="41" spans="1:26" s="664" customFormat="1" ht="12" customHeight="1">
      <c r="A41" s="894"/>
      <c r="B41" s="892"/>
      <c r="C41" s="643" t="s">
        <v>711</v>
      </c>
      <c r="D41" s="198">
        <f t="shared" si="1"/>
        <v>269</v>
      </c>
      <c r="E41" s="190">
        <f t="shared" si="2"/>
        <v>269</v>
      </c>
      <c r="F41" s="190">
        <v>0</v>
      </c>
      <c r="G41" s="190">
        <v>0</v>
      </c>
      <c r="H41" s="190">
        <v>0</v>
      </c>
      <c r="I41" s="190">
        <v>0</v>
      </c>
      <c r="J41" s="199">
        <v>10</v>
      </c>
      <c r="K41" s="199">
        <v>24</v>
      </c>
      <c r="L41" s="199">
        <v>1</v>
      </c>
      <c r="M41" s="199">
        <v>1</v>
      </c>
      <c r="N41" s="199">
        <v>2</v>
      </c>
      <c r="O41" s="199">
        <v>1</v>
      </c>
      <c r="P41" s="190">
        <v>0</v>
      </c>
      <c r="Q41" s="199">
        <v>23</v>
      </c>
      <c r="R41" s="199">
        <v>15</v>
      </c>
      <c r="S41" s="199">
        <v>41</v>
      </c>
      <c r="T41" s="199">
        <v>46</v>
      </c>
      <c r="U41" s="199">
        <v>70</v>
      </c>
      <c r="V41" s="199">
        <v>15</v>
      </c>
      <c r="W41" s="199">
        <v>17</v>
      </c>
      <c r="X41" s="199">
        <v>3</v>
      </c>
      <c r="Y41" s="190">
        <v>0</v>
      </c>
      <c r="Z41" s="190">
        <v>0</v>
      </c>
    </row>
    <row r="42" spans="1:26" s="664" customFormat="1" ht="12" customHeight="1">
      <c r="A42" s="894"/>
      <c r="B42" s="892"/>
      <c r="C42" s="643" t="s">
        <v>712</v>
      </c>
      <c r="D42" s="198">
        <f t="shared" si="1"/>
        <v>214</v>
      </c>
      <c r="E42" s="190">
        <f t="shared" si="2"/>
        <v>214</v>
      </c>
      <c r="F42" s="190">
        <v>0</v>
      </c>
      <c r="G42" s="190">
        <v>0</v>
      </c>
      <c r="H42" s="190">
        <v>0</v>
      </c>
      <c r="I42" s="190">
        <v>0</v>
      </c>
      <c r="J42" s="199">
        <v>8</v>
      </c>
      <c r="K42" s="199">
        <v>17</v>
      </c>
      <c r="L42" s="199">
        <v>2</v>
      </c>
      <c r="M42" s="199">
        <v>3</v>
      </c>
      <c r="N42" s="199">
        <v>3</v>
      </c>
      <c r="O42" s="199">
        <v>1</v>
      </c>
      <c r="P42" s="199">
        <v>2</v>
      </c>
      <c r="Q42" s="199">
        <v>25</v>
      </c>
      <c r="R42" s="199">
        <v>12</v>
      </c>
      <c r="S42" s="199">
        <v>48</v>
      </c>
      <c r="T42" s="199">
        <v>35</v>
      </c>
      <c r="U42" s="199">
        <v>39</v>
      </c>
      <c r="V42" s="199">
        <v>13</v>
      </c>
      <c r="W42" s="199">
        <v>6</v>
      </c>
      <c r="X42" s="199">
        <v>0</v>
      </c>
      <c r="Y42" s="190">
        <v>0</v>
      </c>
      <c r="Z42" s="190">
        <v>0</v>
      </c>
    </row>
    <row r="43" spans="1:26" s="664" customFormat="1" ht="12" customHeight="1">
      <c r="A43" s="894"/>
      <c r="B43" s="892" t="s">
        <v>713</v>
      </c>
      <c r="C43" s="643" t="s">
        <v>710</v>
      </c>
      <c r="D43" s="198">
        <f t="shared" si="1"/>
        <v>543</v>
      </c>
      <c r="E43" s="190">
        <f t="shared" si="2"/>
        <v>542</v>
      </c>
      <c r="F43" s="190">
        <f aca="true" t="shared" si="13" ref="F43:Z43">SUM(F44:F45)</f>
        <v>0</v>
      </c>
      <c r="G43" s="190">
        <f t="shared" si="13"/>
        <v>0</v>
      </c>
      <c r="H43" s="190">
        <f t="shared" si="13"/>
        <v>3</v>
      </c>
      <c r="I43" s="190">
        <f t="shared" si="13"/>
        <v>2</v>
      </c>
      <c r="J43" s="190">
        <f t="shared" si="13"/>
        <v>29</v>
      </c>
      <c r="K43" s="190">
        <f t="shared" si="13"/>
        <v>33</v>
      </c>
      <c r="L43" s="190">
        <f t="shared" si="13"/>
        <v>9</v>
      </c>
      <c r="M43" s="190">
        <f t="shared" si="13"/>
        <v>7</v>
      </c>
      <c r="N43" s="190">
        <f t="shared" si="13"/>
        <v>11</v>
      </c>
      <c r="O43" s="190">
        <f t="shared" si="13"/>
        <v>2</v>
      </c>
      <c r="P43" s="190">
        <f t="shared" si="13"/>
        <v>18</v>
      </c>
      <c r="Q43" s="190">
        <f t="shared" si="13"/>
        <v>28</v>
      </c>
      <c r="R43" s="190">
        <f t="shared" si="13"/>
        <v>26</v>
      </c>
      <c r="S43" s="190">
        <f t="shared" si="13"/>
        <v>100</v>
      </c>
      <c r="T43" s="190">
        <f t="shared" si="13"/>
        <v>64</v>
      </c>
      <c r="U43" s="190">
        <f t="shared" si="13"/>
        <v>110</v>
      </c>
      <c r="V43" s="190">
        <f t="shared" si="13"/>
        <v>21</v>
      </c>
      <c r="W43" s="190">
        <f t="shared" si="13"/>
        <v>62</v>
      </c>
      <c r="X43" s="190">
        <f t="shared" si="13"/>
        <v>16</v>
      </c>
      <c r="Y43" s="190">
        <f t="shared" si="13"/>
        <v>1</v>
      </c>
      <c r="Z43" s="190">
        <f t="shared" si="13"/>
        <v>1</v>
      </c>
    </row>
    <row r="44" spans="1:26" s="664" customFormat="1" ht="12" customHeight="1">
      <c r="A44" s="894"/>
      <c r="B44" s="892"/>
      <c r="C44" s="643" t="s">
        <v>711</v>
      </c>
      <c r="D44" s="198">
        <f t="shared" si="1"/>
        <v>272</v>
      </c>
      <c r="E44" s="190">
        <f t="shared" si="2"/>
        <v>271</v>
      </c>
      <c r="F44" s="190">
        <v>0</v>
      </c>
      <c r="G44" s="190">
        <v>0</v>
      </c>
      <c r="H44" s="190">
        <v>2</v>
      </c>
      <c r="I44" s="199">
        <v>1</v>
      </c>
      <c r="J44" s="199">
        <v>15</v>
      </c>
      <c r="K44" s="199">
        <v>22</v>
      </c>
      <c r="L44" s="199">
        <v>4</v>
      </c>
      <c r="M44" s="199">
        <v>6</v>
      </c>
      <c r="N44" s="199">
        <v>6</v>
      </c>
      <c r="O44" s="199">
        <v>2</v>
      </c>
      <c r="P44" s="199">
        <v>4</v>
      </c>
      <c r="Q44" s="199">
        <v>12</v>
      </c>
      <c r="R44" s="199">
        <v>15</v>
      </c>
      <c r="S44" s="199">
        <v>53</v>
      </c>
      <c r="T44" s="199">
        <v>29</v>
      </c>
      <c r="U44" s="199">
        <v>58</v>
      </c>
      <c r="V44" s="199">
        <v>6</v>
      </c>
      <c r="W44" s="199">
        <v>29</v>
      </c>
      <c r="X44" s="199">
        <v>6</v>
      </c>
      <c r="Y44" s="199">
        <v>1</v>
      </c>
      <c r="Z44" s="199">
        <v>1</v>
      </c>
    </row>
    <row r="45" spans="1:26" s="664" customFormat="1" ht="12" customHeight="1">
      <c r="A45" s="894"/>
      <c r="B45" s="892"/>
      <c r="C45" s="643" t="s">
        <v>712</v>
      </c>
      <c r="D45" s="198">
        <f t="shared" si="1"/>
        <v>271</v>
      </c>
      <c r="E45" s="190">
        <f t="shared" si="2"/>
        <v>271</v>
      </c>
      <c r="F45" s="190">
        <v>0</v>
      </c>
      <c r="G45" s="190">
        <v>0</v>
      </c>
      <c r="H45" s="199">
        <v>1</v>
      </c>
      <c r="I45" s="199">
        <v>1</v>
      </c>
      <c r="J45" s="199">
        <v>14</v>
      </c>
      <c r="K45" s="199">
        <v>11</v>
      </c>
      <c r="L45" s="199">
        <v>5</v>
      </c>
      <c r="M45" s="199">
        <v>1</v>
      </c>
      <c r="N45" s="199">
        <v>5</v>
      </c>
      <c r="O45" s="199">
        <v>0</v>
      </c>
      <c r="P45" s="199">
        <v>14</v>
      </c>
      <c r="Q45" s="199">
        <v>16</v>
      </c>
      <c r="R45" s="199">
        <v>11</v>
      </c>
      <c r="S45" s="199">
        <v>47</v>
      </c>
      <c r="T45" s="199">
        <v>35</v>
      </c>
      <c r="U45" s="199">
        <v>52</v>
      </c>
      <c r="V45" s="199">
        <v>15</v>
      </c>
      <c r="W45" s="199">
        <v>33</v>
      </c>
      <c r="X45" s="199">
        <v>10</v>
      </c>
      <c r="Y45" s="190">
        <v>0</v>
      </c>
      <c r="Z45" s="190">
        <v>0</v>
      </c>
    </row>
    <row r="46" spans="1:26" s="664" customFormat="1" ht="12" customHeight="1" thickBot="1">
      <c r="A46" s="891" t="s">
        <v>214</v>
      </c>
      <c r="B46" s="892" t="s">
        <v>709</v>
      </c>
      <c r="C46" s="643" t="s">
        <v>710</v>
      </c>
      <c r="D46" s="198">
        <f t="shared" si="1"/>
        <v>3466</v>
      </c>
      <c r="E46" s="190">
        <f t="shared" si="2"/>
        <v>3462</v>
      </c>
      <c r="F46" s="190">
        <f aca="true" t="shared" si="14" ref="F46:Z46">SUM(F47:F48)</f>
        <v>0</v>
      </c>
      <c r="G46" s="190">
        <f t="shared" si="14"/>
        <v>2</v>
      </c>
      <c r="H46" s="190">
        <f t="shared" si="14"/>
        <v>14</v>
      </c>
      <c r="I46" s="190">
        <f t="shared" si="14"/>
        <v>14</v>
      </c>
      <c r="J46" s="190">
        <f t="shared" si="14"/>
        <v>141</v>
      </c>
      <c r="K46" s="190">
        <f t="shared" si="14"/>
        <v>164</v>
      </c>
      <c r="L46" s="190">
        <f t="shared" si="14"/>
        <v>65</v>
      </c>
      <c r="M46" s="190">
        <f t="shared" si="14"/>
        <v>41</v>
      </c>
      <c r="N46" s="190">
        <f t="shared" si="14"/>
        <v>66</v>
      </c>
      <c r="O46" s="190">
        <f t="shared" si="14"/>
        <v>20</v>
      </c>
      <c r="P46" s="190">
        <f t="shared" si="14"/>
        <v>13</v>
      </c>
      <c r="Q46" s="190">
        <f t="shared" si="14"/>
        <v>276</v>
      </c>
      <c r="R46" s="190">
        <f t="shared" si="14"/>
        <v>149</v>
      </c>
      <c r="S46" s="190">
        <f t="shared" si="14"/>
        <v>608</v>
      </c>
      <c r="T46" s="190">
        <f t="shared" si="14"/>
        <v>350</v>
      </c>
      <c r="U46" s="190">
        <f t="shared" si="14"/>
        <v>802</v>
      </c>
      <c r="V46" s="190">
        <f t="shared" si="14"/>
        <v>221</v>
      </c>
      <c r="W46" s="190">
        <f t="shared" si="14"/>
        <v>439</v>
      </c>
      <c r="X46" s="190">
        <f t="shared" si="14"/>
        <v>75</v>
      </c>
      <c r="Y46" s="190">
        <f t="shared" si="14"/>
        <v>2</v>
      </c>
      <c r="Z46" s="190">
        <f t="shared" si="14"/>
        <v>4</v>
      </c>
    </row>
    <row r="47" spans="1:26" s="664" customFormat="1" ht="12" customHeight="1" thickBot="1">
      <c r="A47" s="891"/>
      <c r="B47" s="892"/>
      <c r="C47" s="643" t="s">
        <v>711</v>
      </c>
      <c r="D47" s="198">
        <f t="shared" si="1"/>
        <v>57</v>
      </c>
      <c r="E47" s="190">
        <f t="shared" si="2"/>
        <v>57</v>
      </c>
      <c r="F47" s="190">
        <v>0</v>
      </c>
      <c r="G47" s="190">
        <v>0</v>
      </c>
      <c r="H47" s="190">
        <v>0</v>
      </c>
      <c r="I47" s="190">
        <v>0</v>
      </c>
      <c r="J47" s="190">
        <v>0</v>
      </c>
      <c r="K47" s="190">
        <v>0</v>
      </c>
      <c r="L47" s="199">
        <v>2</v>
      </c>
      <c r="M47" s="199">
        <v>0</v>
      </c>
      <c r="N47" s="190">
        <v>0</v>
      </c>
      <c r="O47" s="190">
        <v>0</v>
      </c>
      <c r="P47" s="199">
        <v>1</v>
      </c>
      <c r="Q47" s="199">
        <v>5</v>
      </c>
      <c r="R47" s="199">
        <v>1</v>
      </c>
      <c r="S47" s="199">
        <v>16</v>
      </c>
      <c r="T47" s="199">
        <v>5</v>
      </c>
      <c r="U47" s="199">
        <v>12</v>
      </c>
      <c r="V47" s="199">
        <v>2</v>
      </c>
      <c r="W47" s="199">
        <v>13</v>
      </c>
      <c r="X47" s="190">
        <v>0</v>
      </c>
      <c r="Y47" s="190">
        <v>0</v>
      </c>
      <c r="Z47" s="190">
        <v>0</v>
      </c>
    </row>
    <row r="48" spans="1:26" s="664" customFormat="1" ht="12" customHeight="1" thickBot="1">
      <c r="A48" s="891"/>
      <c r="B48" s="892"/>
      <c r="C48" s="643" t="s">
        <v>712</v>
      </c>
      <c r="D48" s="198">
        <f t="shared" si="1"/>
        <v>3409</v>
      </c>
      <c r="E48" s="190">
        <f t="shared" si="2"/>
        <v>3405</v>
      </c>
      <c r="F48" s="190">
        <v>0</v>
      </c>
      <c r="G48" s="199">
        <v>2</v>
      </c>
      <c r="H48" s="199">
        <v>14</v>
      </c>
      <c r="I48" s="199">
        <v>14</v>
      </c>
      <c r="J48" s="199">
        <v>141</v>
      </c>
      <c r="K48" s="199">
        <v>164</v>
      </c>
      <c r="L48" s="199">
        <v>63</v>
      </c>
      <c r="M48" s="199">
        <v>41</v>
      </c>
      <c r="N48" s="199">
        <v>66</v>
      </c>
      <c r="O48" s="199">
        <v>20</v>
      </c>
      <c r="P48" s="199">
        <v>12</v>
      </c>
      <c r="Q48" s="199">
        <v>271</v>
      </c>
      <c r="R48" s="199">
        <v>148</v>
      </c>
      <c r="S48" s="199">
        <v>592</v>
      </c>
      <c r="T48" s="199">
        <v>345</v>
      </c>
      <c r="U48" s="199">
        <v>790</v>
      </c>
      <c r="V48" s="199">
        <v>219</v>
      </c>
      <c r="W48" s="199">
        <v>426</v>
      </c>
      <c r="X48" s="199">
        <v>75</v>
      </c>
      <c r="Y48" s="199">
        <v>2</v>
      </c>
      <c r="Z48" s="199">
        <v>4</v>
      </c>
    </row>
    <row r="49" spans="1:26" s="664" customFormat="1" ht="12" customHeight="1" thickBot="1">
      <c r="A49" s="891"/>
      <c r="B49" s="893" t="s">
        <v>713</v>
      </c>
      <c r="C49" s="643" t="s">
        <v>710</v>
      </c>
      <c r="D49" s="198">
        <f t="shared" si="1"/>
        <v>2794</v>
      </c>
      <c r="E49" s="190">
        <f t="shared" si="2"/>
        <v>2778</v>
      </c>
      <c r="F49" s="190">
        <f>SUM(F50:F51)</f>
        <v>0</v>
      </c>
      <c r="G49" s="190">
        <f aca="true" t="shared" si="15" ref="G49:Z49">SUM(G50:G51)</f>
        <v>4</v>
      </c>
      <c r="H49" s="190">
        <f t="shared" si="15"/>
        <v>12</v>
      </c>
      <c r="I49" s="190">
        <f t="shared" si="15"/>
        <v>15</v>
      </c>
      <c r="J49" s="190">
        <f t="shared" si="15"/>
        <v>147</v>
      </c>
      <c r="K49" s="190">
        <f t="shared" si="15"/>
        <v>162</v>
      </c>
      <c r="L49" s="190">
        <f t="shared" si="15"/>
        <v>39</v>
      </c>
      <c r="M49" s="190">
        <f t="shared" si="15"/>
        <v>18</v>
      </c>
      <c r="N49" s="190">
        <f t="shared" si="15"/>
        <v>63</v>
      </c>
      <c r="O49" s="190">
        <f t="shared" si="15"/>
        <v>4</v>
      </c>
      <c r="P49" s="190">
        <f t="shared" si="15"/>
        <v>70</v>
      </c>
      <c r="Q49" s="190">
        <f t="shared" si="15"/>
        <v>115</v>
      </c>
      <c r="R49" s="190">
        <f t="shared" si="15"/>
        <v>104</v>
      </c>
      <c r="S49" s="190">
        <f t="shared" si="15"/>
        <v>352</v>
      </c>
      <c r="T49" s="190">
        <f t="shared" si="15"/>
        <v>242</v>
      </c>
      <c r="U49" s="190">
        <f t="shared" si="15"/>
        <v>627</v>
      </c>
      <c r="V49" s="190">
        <f t="shared" si="15"/>
        <v>113</v>
      </c>
      <c r="W49" s="190">
        <f t="shared" si="15"/>
        <v>621</v>
      </c>
      <c r="X49" s="190">
        <f t="shared" si="15"/>
        <v>70</v>
      </c>
      <c r="Y49" s="190">
        <f t="shared" si="15"/>
        <v>0</v>
      </c>
      <c r="Z49" s="190">
        <f t="shared" si="15"/>
        <v>16</v>
      </c>
    </row>
    <row r="50" spans="1:26" s="664" customFormat="1" ht="12" customHeight="1" thickBot="1">
      <c r="A50" s="891"/>
      <c r="B50" s="893"/>
      <c r="C50" s="643" t="s">
        <v>711</v>
      </c>
      <c r="D50" s="198">
        <f t="shared" si="1"/>
        <v>81</v>
      </c>
      <c r="E50" s="190">
        <f t="shared" si="2"/>
        <v>81</v>
      </c>
      <c r="F50" s="190">
        <v>0</v>
      </c>
      <c r="G50" s="190">
        <v>0</v>
      </c>
      <c r="H50" s="190">
        <v>0</v>
      </c>
      <c r="I50" s="190">
        <v>0</v>
      </c>
      <c r="J50" s="199">
        <v>7</v>
      </c>
      <c r="K50" s="199">
        <v>4</v>
      </c>
      <c r="L50" s="199">
        <v>1</v>
      </c>
      <c r="M50" s="199">
        <v>1</v>
      </c>
      <c r="N50" s="190">
        <v>0</v>
      </c>
      <c r="O50" s="190">
        <v>0</v>
      </c>
      <c r="P50" s="190">
        <v>1</v>
      </c>
      <c r="Q50" s="199">
        <v>3</v>
      </c>
      <c r="R50" s="199">
        <v>4</v>
      </c>
      <c r="S50" s="199">
        <v>20</v>
      </c>
      <c r="T50" s="199">
        <v>13</v>
      </c>
      <c r="U50" s="199">
        <v>18</v>
      </c>
      <c r="V50" s="199">
        <v>2</v>
      </c>
      <c r="W50" s="199">
        <v>4</v>
      </c>
      <c r="X50" s="199">
        <v>3</v>
      </c>
      <c r="Y50" s="190">
        <v>0</v>
      </c>
      <c r="Z50" s="190">
        <v>0</v>
      </c>
    </row>
    <row r="51" spans="1:26" s="665" customFormat="1" ht="12" customHeight="1" thickBot="1">
      <c r="A51" s="891"/>
      <c r="B51" s="893"/>
      <c r="C51" s="651" t="s">
        <v>712</v>
      </c>
      <c r="D51" s="200">
        <f t="shared" si="1"/>
        <v>2713</v>
      </c>
      <c r="E51" s="194">
        <f t="shared" si="2"/>
        <v>2697</v>
      </c>
      <c r="F51" s="194">
        <v>0</v>
      </c>
      <c r="G51" s="201">
        <v>4</v>
      </c>
      <c r="H51" s="201">
        <v>12</v>
      </c>
      <c r="I51" s="201">
        <v>15</v>
      </c>
      <c r="J51" s="201">
        <v>140</v>
      </c>
      <c r="K51" s="201">
        <v>158</v>
      </c>
      <c r="L51" s="201">
        <v>38</v>
      </c>
      <c r="M51" s="201">
        <v>17</v>
      </c>
      <c r="N51" s="201">
        <v>63</v>
      </c>
      <c r="O51" s="201">
        <v>4</v>
      </c>
      <c r="P51" s="201">
        <v>69</v>
      </c>
      <c r="Q51" s="201">
        <v>112</v>
      </c>
      <c r="R51" s="201">
        <v>100</v>
      </c>
      <c r="S51" s="201">
        <v>332</v>
      </c>
      <c r="T51" s="201">
        <v>229</v>
      </c>
      <c r="U51" s="201">
        <v>609</v>
      </c>
      <c r="V51" s="201">
        <v>111</v>
      </c>
      <c r="W51" s="201">
        <v>617</v>
      </c>
      <c r="X51" s="201">
        <v>67</v>
      </c>
      <c r="Y51" s="194">
        <v>0</v>
      </c>
      <c r="Z51" s="201">
        <v>16</v>
      </c>
    </row>
    <row r="52" spans="1:26" s="654" customFormat="1" ht="12" customHeight="1">
      <c r="A52" s="653"/>
      <c r="B52" s="653"/>
      <c r="C52" s="666"/>
      <c r="Y52" s="667"/>
      <c r="Z52" s="667"/>
    </row>
    <row r="53" spans="1:26" s="654" customFormat="1" ht="12" customHeight="1">
      <c r="A53" s="653"/>
      <c r="B53" s="653"/>
      <c r="C53" s="666"/>
      <c r="Y53" s="667"/>
      <c r="Z53" s="667"/>
    </row>
  </sheetData>
  <sheetProtection selectLockedCells="1" selectUnlockedCells="1"/>
  <mergeCells count="65">
    <mergeCell ref="A2:M2"/>
    <mergeCell ref="N2:Z2"/>
    <mergeCell ref="E4:M4"/>
    <mergeCell ref="N4:Y4"/>
    <mergeCell ref="Z4:Z7"/>
    <mergeCell ref="A5:A6"/>
    <mergeCell ref="B5:B6"/>
    <mergeCell ref="C5:C6"/>
    <mergeCell ref="D5:D6"/>
    <mergeCell ref="E5:E6"/>
    <mergeCell ref="F5:G6"/>
    <mergeCell ref="H5:I6"/>
    <mergeCell ref="J5:K6"/>
    <mergeCell ref="L5:M6"/>
    <mergeCell ref="N5:P6"/>
    <mergeCell ref="Q5:R6"/>
    <mergeCell ref="S5:T6"/>
    <mergeCell ref="U5:V6"/>
    <mergeCell ref="W5:X6"/>
    <mergeCell ref="Y5:Y7"/>
    <mergeCell ref="A7:A8"/>
    <mergeCell ref="B7:B8"/>
    <mergeCell ref="C7:C8"/>
    <mergeCell ref="D7:D9"/>
    <mergeCell ref="F8:F9"/>
    <mergeCell ref="G8:G9"/>
    <mergeCell ref="H8:H9"/>
    <mergeCell ref="I8:I9"/>
    <mergeCell ref="J8:J9"/>
    <mergeCell ref="K8:K9"/>
    <mergeCell ref="L8:L9"/>
    <mergeCell ref="M8:M9"/>
    <mergeCell ref="N8:N9"/>
    <mergeCell ref="O8:O9"/>
    <mergeCell ref="P8:P9"/>
    <mergeCell ref="Q8:Q9"/>
    <mergeCell ref="R8:R9"/>
    <mergeCell ref="S8:S9"/>
    <mergeCell ref="T8:T9"/>
    <mergeCell ref="U8:U9"/>
    <mergeCell ref="V8:V9"/>
    <mergeCell ref="W8:W9"/>
    <mergeCell ref="X8:X9"/>
    <mergeCell ref="Y8:Y9"/>
    <mergeCell ref="A10:A15"/>
    <mergeCell ref="B10:B12"/>
    <mergeCell ref="B13:B15"/>
    <mergeCell ref="A16:A21"/>
    <mergeCell ref="B16:B18"/>
    <mergeCell ref="B19:B21"/>
    <mergeCell ref="A22:A27"/>
    <mergeCell ref="B22:B24"/>
    <mergeCell ref="B25:B27"/>
    <mergeCell ref="A28:A33"/>
    <mergeCell ref="B28:B30"/>
    <mergeCell ref="B31:B33"/>
    <mergeCell ref="A46:A51"/>
    <mergeCell ref="B46:B48"/>
    <mergeCell ref="B49:B51"/>
    <mergeCell ref="A34:A39"/>
    <mergeCell ref="B34:B36"/>
    <mergeCell ref="B37:B39"/>
    <mergeCell ref="A40:A45"/>
    <mergeCell ref="B40:B42"/>
    <mergeCell ref="B43:B45"/>
  </mergeCells>
  <printOptions horizontalCentered="1"/>
  <pageMargins left="1.1023622047244095" right="1.1023622047244095" top="1.5748031496062993" bottom="1.4960629921259843" header="0.5118110236220472" footer="0.9055118110236221"/>
  <pageSetup firstPageNumber="68" useFirstPageNumber="1" horizontalDpi="300" verticalDpi="300" orientation="portrait" paperSize="9" r:id="rId1"/>
  <headerFooter alignWithMargins="0">
    <oddFooter>&amp;C&amp;"華康中圓體,標準"&amp;11‧&amp;"Times New Roman,標準"&amp;P&amp;"華康中圓體,標準"‧</oddFooter>
  </headerFooter>
</worksheet>
</file>

<file path=xl/worksheets/sheet24.xml><?xml version="1.0" encoding="utf-8"?>
<worksheet xmlns="http://schemas.openxmlformats.org/spreadsheetml/2006/main" xmlns:r="http://schemas.openxmlformats.org/officeDocument/2006/relationships">
  <dimension ref="A1:Q52"/>
  <sheetViews>
    <sheetView showGridLines="0" zoomScale="120" zoomScaleNormal="120" zoomScalePageLayoutView="0" workbookViewId="0" topLeftCell="A1">
      <selection activeCell="A1" sqref="A1"/>
    </sheetView>
  </sheetViews>
  <sheetFormatPr defaultColWidth="9.00390625" defaultRowHeight="16.5"/>
  <cols>
    <col min="1" max="1" width="15.625" style="677" customWidth="1"/>
    <col min="2" max="2" width="16.625" style="677" customWidth="1"/>
    <col min="3" max="8" width="7.375" style="677" customWidth="1"/>
    <col min="9" max="9" width="8.125" style="677" customWidth="1"/>
    <col min="10" max="11" width="8.625" style="677" customWidth="1"/>
    <col min="12" max="12" width="8.125" style="677" customWidth="1"/>
    <col min="13" max="14" width="8.625" style="677" customWidth="1"/>
    <col min="15" max="15" width="8.125" style="677" customWidth="1"/>
    <col min="16" max="17" width="8.625" style="677" customWidth="1"/>
    <col min="18" max="16384" width="9.00390625" style="677" customWidth="1"/>
  </cols>
  <sheetData>
    <row r="1" spans="1:17" s="504" customFormat="1" ht="18" customHeight="1">
      <c r="A1" s="502" t="s">
        <v>261</v>
      </c>
      <c r="B1" s="502"/>
      <c r="C1" s="503"/>
      <c r="D1" s="503"/>
      <c r="E1" s="503"/>
      <c r="F1" s="503"/>
      <c r="G1" s="503"/>
      <c r="H1" s="503"/>
      <c r="I1" s="503"/>
      <c r="J1" s="503"/>
      <c r="K1" s="503"/>
      <c r="L1" s="503"/>
      <c r="M1" s="503"/>
      <c r="N1" s="503"/>
      <c r="O1" s="503"/>
      <c r="P1" s="503"/>
      <c r="Q1" s="122" t="s">
        <v>0</v>
      </c>
    </row>
    <row r="2" spans="1:17" s="517" customFormat="1" ht="24.75" customHeight="1">
      <c r="A2" s="850" t="s">
        <v>744</v>
      </c>
      <c r="B2" s="850"/>
      <c r="C2" s="850"/>
      <c r="D2" s="850"/>
      <c r="E2" s="850"/>
      <c r="F2" s="850"/>
      <c r="G2" s="850"/>
      <c r="H2" s="850"/>
      <c r="I2" s="850" t="s">
        <v>148</v>
      </c>
      <c r="J2" s="850"/>
      <c r="K2" s="850"/>
      <c r="L2" s="850"/>
      <c r="M2" s="850"/>
      <c r="N2" s="850"/>
      <c r="O2" s="850"/>
      <c r="P2" s="850"/>
      <c r="Q2" s="850"/>
    </row>
    <row r="3" spans="2:17" s="512" customFormat="1" ht="15" customHeight="1">
      <c r="B3" s="593"/>
      <c r="C3" s="668"/>
      <c r="D3" s="668"/>
      <c r="E3" s="668"/>
      <c r="F3" s="668"/>
      <c r="H3" s="669" t="s">
        <v>635</v>
      </c>
      <c r="I3" s="670"/>
      <c r="J3" s="669" t="s">
        <v>149</v>
      </c>
      <c r="K3" s="671"/>
      <c r="L3" s="671"/>
      <c r="M3" s="593"/>
      <c r="N3" s="671"/>
      <c r="O3" s="671"/>
      <c r="P3" s="593"/>
      <c r="Q3" s="15" t="s">
        <v>12</v>
      </c>
    </row>
    <row r="4" spans="1:17" s="512" customFormat="1" ht="18" customHeight="1">
      <c r="A4" s="919" t="s">
        <v>270</v>
      </c>
      <c r="B4" s="920" t="s">
        <v>724</v>
      </c>
      <c r="C4" s="921" t="s">
        <v>725</v>
      </c>
      <c r="D4" s="921"/>
      <c r="E4" s="921"/>
      <c r="F4" s="921" t="s">
        <v>726</v>
      </c>
      <c r="G4" s="921"/>
      <c r="H4" s="921"/>
      <c r="I4" s="922" t="s">
        <v>727</v>
      </c>
      <c r="J4" s="922"/>
      <c r="K4" s="922"/>
      <c r="L4" s="921" t="s">
        <v>728</v>
      </c>
      <c r="M4" s="921"/>
      <c r="N4" s="921"/>
      <c r="O4" s="923" t="s">
        <v>729</v>
      </c>
      <c r="P4" s="923"/>
      <c r="Q4" s="923"/>
    </row>
    <row r="5" spans="1:17" s="512" customFormat="1" ht="18" customHeight="1">
      <c r="A5" s="919"/>
      <c r="B5" s="920"/>
      <c r="C5" s="921"/>
      <c r="D5" s="921"/>
      <c r="E5" s="921"/>
      <c r="F5" s="921"/>
      <c r="G5" s="921"/>
      <c r="H5" s="921"/>
      <c r="I5" s="922"/>
      <c r="J5" s="922"/>
      <c r="K5" s="922"/>
      <c r="L5" s="921"/>
      <c r="M5" s="921"/>
      <c r="N5" s="921"/>
      <c r="O5" s="923"/>
      <c r="P5" s="923"/>
      <c r="Q5" s="923"/>
    </row>
    <row r="6" spans="1:17" s="512" customFormat="1" ht="31.5" customHeight="1" thickBot="1">
      <c r="A6" s="130" t="s">
        <v>90</v>
      </c>
      <c r="B6" s="131" t="s">
        <v>144</v>
      </c>
      <c r="C6" s="672" t="s">
        <v>730</v>
      </c>
      <c r="D6" s="672" t="s">
        <v>598</v>
      </c>
      <c r="E6" s="672" t="s">
        <v>731</v>
      </c>
      <c r="F6" s="672" t="s">
        <v>730</v>
      </c>
      <c r="G6" s="672" t="s">
        <v>598</v>
      </c>
      <c r="H6" s="673" t="s">
        <v>731</v>
      </c>
      <c r="I6" s="674" t="s">
        <v>730</v>
      </c>
      <c r="J6" s="672" t="s">
        <v>598</v>
      </c>
      <c r="K6" s="673" t="s">
        <v>731</v>
      </c>
      <c r="L6" s="672" t="s">
        <v>730</v>
      </c>
      <c r="M6" s="672" t="s">
        <v>598</v>
      </c>
      <c r="N6" s="673" t="s">
        <v>731</v>
      </c>
      <c r="O6" s="672" t="s">
        <v>730</v>
      </c>
      <c r="P6" s="672" t="s">
        <v>598</v>
      </c>
      <c r="Q6" s="672" t="s">
        <v>731</v>
      </c>
    </row>
    <row r="7" spans="1:17" s="514" customFormat="1" ht="15" customHeight="1">
      <c r="A7" s="917" t="s">
        <v>645</v>
      </c>
      <c r="B7" s="675" t="s">
        <v>745</v>
      </c>
      <c r="C7" s="132">
        <v>51213</v>
      </c>
      <c r="D7" s="133">
        <v>24892</v>
      </c>
      <c r="E7" s="133">
        <v>26321</v>
      </c>
      <c r="F7" s="133">
        <v>28493</v>
      </c>
      <c r="G7" s="133">
        <v>15549</v>
      </c>
      <c r="H7" s="133">
        <v>12944</v>
      </c>
      <c r="I7" s="133">
        <v>17397</v>
      </c>
      <c r="J7" s="133">
        <v>7583</v>
      </c>
      <c r="K7" s="133">
        <v>9814</v>
      </c>
      <c r="L7" s="133">
        <v>3820</v>
      </c>
      <c r="M7" s="133">
        <v>1542</v>
      </c>
      <c r="N7" s="133">
        <v>2278</v>
      </c>
      <c r="O7" s="133">
        <v>1503</v>
      </c>
      <c r="P7" s="133">
        <v>218</v>
      </c>
      <c r="Q7" s="133">
        <v>1285</v>
      </c>
    </row>
    <row r="8" spans="1:17" s="514" customFormat="1" ht="15" customHeight="1">
      <c r="A8" s="918"/>
      <c r="B8" s="675" t="s">
        <v>732</v>
      </c>
      <c r="C8" s="132">
        <v>27985</v>
      </c>
      <c r="D8" s="133">
        <v>14029</v>
      </c>
      <c r="E8" s="133">
        <v>13956</v>
      </c>
      <c r="F8" s="133">
        <v>15795</v>
      </c>
      <c r="G8" s="133">
        <v>8659</v>
      </c>
      <c r="H8" s="133">
        <v>7136</v>
      </c>
      <c r="I8" s="133">
        <v>9494</v>
      </c>
      <c r="J8" s="133">
        <v>4360</v>
      </c>
      <c r="K8" s="133">
        <v>5134</v>
      </c>
      <c r="L8" s="133">
        <v>2114</v>
      </c>
      <c r="M8" s="133">
        <v>913</v>
      </c>
      <c r="N8" s="133">
        <v>1201</v>
      </c>
      <c r="O8" s="133">
        <v>582</v>
      </c>
      <c r="P8" s="133">
        <v>97</v>
      </c>
      <c r="Q8" s="133">
        <v>485</v>
      </c>
    </row>
    <row r="9" spans="1:17" s="514" customFormat="1" ht="15" customHeight="1">
      <c r="A9" s="918"/>
      <c r="B9" s="675" t="s">
        <v>733</v>
      </c>
      <c r="C9" s="132">
        <v>23228</v>
      </c>
      <c r="D9" s="133">
        <v>10863</v>
      </c>
      <c r="E9" s="133">
        <v>12365</v>
      </c>
      <c r="F9" s="133">
        <v>12698</v>
      </c>
      <c r="G9" s="133">
        <v>6890</v>
      </c>
      <c r="H9" s="133">
        <v>5808</v>
      </c>
      <c r="I9" s="133">
        <v>7903</v>
      </c>
      <c r="J9" s="133">
        <v>3223</v>
      </c>
      <c r="K9" s="133">
        <v>4680</v>
      </c>
      <c r="L9" s="133">
        <v>1706</v>
      </c>
      <c r="M9" s="133">
        <v>629</v>
      </c>
      <c r="N9" s="133">
        <v>1077</v>
      </c>
      <c r="O9" s="133">
        <v>921</v>
      </c>
      <c r="P9" s="133">
        <v>121</v>
      </c>
      <c r="Q9" s="133">
        <v>800</v>
      </c>
    </row>
    <row r="10" spans="1:17" s="514" customFormat="1" ht="15" customHeight="1">
      <c r="A10" s="875" t="s">
        <v>734</v>
      </c>
      <c r="B10" s="610" t="s">
        <v>671</v>
      </c>
      <c r="C10" s="134">
        <f aca="true" t="shared" si="0" ref="C10:C24">D10+E10</f>
        <v>53436</v>
      </c>
      <c r="D10" s="135">
        <f aca="true" t="shared" si="1" ref="D10:D24">G10+J10+M10+P10</f>
        <v>25873</v>
      </c>
      <c r="E10" s="135">
        <f aca="true" t="shared" si="2" ref="E10:E24">H10+K10+N10+Q10</f>
        <v>27563</v>
      </c>
      <c r="F10" s="135">
        <f aca="true" t="shared" si="3" ref="F10:F24">G10+H10</f>
        <v>29809</v>
      </c>
      <c r="G10" s="135">
        <f>G11+G12</f>
        <v>16216</v>
      </c>
      <c r="H10" s="135">
        <f>H11+H12</f>
        <v>13593</v>
      </c>
      <c r="I10" s="135">
        <v>17776</v>
      </c>
      <c r="J10" s="135">
        <v>7715</v>
      </c>
      <c r="K10" s="135">
        <v>10061</v>
      </c>
      <c r="L10" s="135">
        <v>4210</v>
      </c>
      <c r="M10" s="135">
        <v>1704</v>
      </c>
      <c r="N10" s="135">
        <v>2506</v>
      </c>
      <c r="O10" s="135">
        <v>1641</v>
      </c>
      <c r="P10" s="135">
        <f>P11+P12</f>
        <v>238</v>
      </c>
      <c r="Q10" s="135">
        <f>Q11+Q12</f>
        <v>1403</v>
      </c>
    </row>
    <row r="11" spans="1:17" s="514" customFormat="1" ht="15" customHeight="1">
      <c r="A11" s="875"/>
      <c r="B11" s="610" t="s">
        <v>732</v>
      </c>
      <c r="C11" s="134">
        <f t="shared" si="0"/>
        <v>29168</v>
      </c>
      <c r="D11" s="135">
        <f t="shared" si="1"/>
        <v>14547</v>
      </c>
      <c r="E11" s="135">
        <f t="shared" si="2"/>
        <v>14621</v>
      </c>
      <c r="F11" s="135">
        <f t="shared" si="3"/>
        <v>16446</v>
      </c>
      <c r="G11" s="135">
        <v>8987</v>
      </c>
      <c r="H11" s="135">
        <v>7459</v>
      </c>
      <c r="I11" s="135">
        <v>9753</v>
      </c>
      <c r="J11" s="135">
        <v>4439</v>
      </c>
      <c r="K11" s="135">
        <v>5314</v>
      </c>
      <c r="L11" s="135">
        <v>2329</v>
      </c>
      <c r="M11" s="135">
        <v>1020</v>
      </c>
      <c r="N11" s="135">
        <v>1309</v>
      </c>
      <c r="O11" s="135">
        <v>640</v>
      </c>
      <c r="P11" s="135">
        <v>101</v>
      </c>
      <c r="Q11" s="135">
        <v>539</v>
      </c>
    </row>
    <row r="12" spans="1:17" s="514" customFormat="1" ht="15" customHeight="1">
      <c r="A12" s="875"/>
      <c r="B12" s="610" t="s">
        <v>733</v>
      </c>
      <c r="C12" s="134">
        <f t="shared" si="0"/>
        <v>24268</v>
      </c>
      <c r="D12" s="135">
        <f t="shared" si="1"/>
        <v>11326</v>
      </c>
      <c r="E12" s="135">
        <f t="shared" si="2"/>
        <v>12942</v>
      </c>
      <c r="F12" s="135">
        <f t="shared" si="3"/>
        <v>13363</v>
      </c>
      <c r="G12" s="135">
        <v>7229</v>
      </c>
      <c r="H12" s="135">
        <v>6134</v>
      </c>
      <c r="I12" s="135">
        <v>8023</v>
      </c>
      <c r="J12" s="135">
        <v>3276</v>
      </c>
      <c r="K12" s="135">
        <v>4747</v>
      </c>
      <c r="L12" s="135">
        <v>1881</v>
      </c>
      <c r="M12" s="135">
        <v>684</v>
      </c>
      <c r="N12" s="135">
        <v>1197</v>
      </c>
      <c r="O12" s="135">
        <v>1001</v>
      </c>
      <c r="P12" s="135">
        <v>137</v>
      </c>
      <c r="Q12" s="135">
        <v>864</v>
      </c>
    </row>
    <row r="13" spans="1:17" s="514" customFormat="1" ht="15" customHeight="1">
      <c r="A13" s="875" t="s">
        <v>735</v>
      </c>
      <c r="B13" s="610" t="s">
        <v>671</v>
      </c>
      <c r="C13" s="134">
        <f t="shared" si="0"/>
        <v>55704</v>
      </c>
      <c r="D13" s="135">
        <f t="shared" si="1"/>
        <v>26921</v>
      </c>
      <c r="E13" s="135">
        <f t="shared" si="2"/>
        <v>28783</v>
      </c>
      <c r="F13" s="135">
        <f t="shared" si="3"/>
        <v>31078</v>
      </c>
      <c r="G13" s="135">
        <f>G14+G15</f>
        <v>16866</v>
      </c>
      <c r="H13" s="135">
        <f>H14+H15</f>
        <v>14212</v>
      </c>
      <c r="I13" s="135">
        <v>18353</v>
      </c>
      <c r="J13" s="135">
        <v>7977</v>
      </c>
      <c r="K13" s="135">
        <v>10376</v>
      </c>
      <c r="L13" s="135">
        <v>4506</v>
      </c>
      <c r="M13" s="135">
        <v>1834</v>
      </c>
      <c r="N13" s="135">
        <v>2672</v>
      </c>
      <c r="O13" s="135">
        <v>1767</v>
      </c>
      <c r="P13" s="135">
        <f>P14+P15</f>
        <v>244</v>
      </c>
      <c r="Q13" s="135">
        <f>Q14+Q15</f>
        <v>1523</v>
      </c>
    </row>
    <row r="14" spans="1:17" s="514" customFormat="1" ht="15" customHeight="1">
      <c r="A14" s="875"/>
      <c r="B14" s="610" t="s">
        <v>732</v>
      </c>
      <c r="C14" s="134">
        <f t="shared" si="0"/>
        <v>30469</v>
      </c>
      <c r="D14" s="135">
        <f t="shared" si="1"/>
        <v>15153</v>
      </c>
      <c r="E14" s="135">
        <f t="shared" si="2"/>
        <v>15316</v>
      </c>
      <c r="F14" s="135">
        <f t="shared" si="3"/>
        <v>17153</v>
      </c>
      <c r="G14" s="135">
        <v>9349</v>
      </c>
      <c r="H14" s="135">
        <v>7804</v>
      </c>
      <c r="I14" s="135">
        <v>10097</v>
      </c>
      <c r="J14" s="135">
        <v>4595</v>
      </c>
      <c r="K14" s="135">
        <v>5502</v>
      </c>
      <c r="L14" s="135">
        <v>2529</v>
      </c>
      <c r="M14" s="135">
        <v>1101</v>
      </c>
      <c r="N14" s="135">
        <v>1428</v>
      </c>
      <c r="O14" s="135">
        <v>690</v>
      </c>
      <c r="P14" s="135">
        <v>108</v>
      </c>
      <c r="Q14" s="135">
        <v>582</v>
      </c>
    </row>
    <row r="15" spans="1:17" s="514" customFormat="1" ht="15" customHeight="1">
      <c r="A15" s="875"/>
      <c r="B15" s="610" t="s">
        <v>733</v>
      </c>
      <c r="C15" s="134">
        <f t="shared" si="0"/>
        <v>25235</v>
      </c>
      <c r="D15" s="135">
        <f t="shared" si="1"/>
        <v>11768</v>
      </c>
      <c r="E15" s="135">
        <f t="shared" si="2"/>
        <v>13467</v>
      </c>
      <c r="F15" s="135">
        <f t="shared" si="3"/>
        <v>13925</v>
      </c>
      <c r="G15" s="135">
        <v>7517</v>
      </c>
      <c r="H15" s="135">
        <v>6408</v>
      </c>
      <c r="I15" s="135">
        <v>8256</v>
      </c>
      <c r="J15" s="135">
        <v>3382</v>
      </c>
      <c r="K15" s="135">
        <v>4874</v>
      </c>
      <c r="L15" s="135">
        <v>1977</v>
      </c>
      <c r="M15" s="135">
        <v>733</v>
      </c>
      <c r="N15" s="135">
        <v>1244</v>
      </c>
      <c r="O15" s="135">
        <v>1077</v>
      </c>
      <c r="P15" s="135">
        <v>136</v>
      </c>
      <c r="Q15" s="135">
        <v>941</v>
      </c>
    </row>
    <row r="16" spans="1:17" s="514" customFormat="1" ht="15" customHeight="1">
      <c r="A16" s="875" t="s">
        <v>736</v>
      </c>
      <c r="B16" s="610" t="s">
        <v>671</v>
      </c>
      <c r="C16" s="134">
        <f t="shared" si="0"/>
        <v>57632</v>
      </c>
      <c r="D16" s="135">
        <f t="shared" si="1"/>
        <v>27787</v>
      </c>
      <c r="E16" s="135">
        <f t="shared" si="2"/>
        <v>29845</v>
      </c>
      <c r="F16" s="135">
        <f t="shared" si="3"/>
        <v>32233</v>
      </c>
      <c r="G16" s="135">
        <f>G17+G18</f>
        <v>17489</v>
      </c>
      <c r="H16" s="135">
        <f>H17+H18</f>
        <v>14744</v>
      </c>
      <c r="I16" s="135">
        <v>18664</v>
      </c>
      <c r="J16" s="135">
        <v>8096</v>
      </c>
      <c r="K16" s="135">
        <v>10568</v>
      </c>
      <c r="L16" s="135">
        <v>4875</v>
      </c>
      <c r="M16" s="135">
        <v>1956</v>
      </c>
      <c r="N16" s="135">
        <v>2919</v>
      </c>
      <c r="O16" s="135">
        <v>1860</v>
      </c>
      <c r="P16" s="135">
        <f>P17+P18</f>
        <v>246</v>
      </c>
      <c r="Q16" s="135">
        <f>Q17+Q18</f>
        <v>1614</v>
      </c>
    </row>
    <row r="17" spans="1:17" s="514" customFormat="1" ht="15" customHeight="1">
      <c r="A17" s="875"/>
      <c r="B17" s="610" t="s">
        <v>732</v>
      </c>
      <c r="C17" s="134">
        <f t="shared" si="0"/>
        <v>31534</v>
      </c>
      <c r="D17" s="135">
        <f t="shared" si="1"/>
        <v>15618</v>
      </c>
      <c r="E17" s="135">
        <f t="shared" si="2"/>
        <v>15916</v>
      </c>
      <c r="F17" s="135">
        <f t="shared" si="3"/>
        <v>17788</v>
      </c>
      <c r="G17" s="135">
        <v>9694</v>
      </c>
      <c r="H17" s="135">
        <v>8094</v>
      </c>
      <c r="I17" s="135">
        <v>10267</v>
      </c>
      <c r="J17" s="135">
        <v>4646</v>
      </c>
      <c r="K17" s="135">
        <v>5621</v>
      </c>
      <c r="L17" s="135">
        <v>2730</v>
      </c>
      <c r="M17" s="135">
        <v>1165</v>
      </c>
      <c r="N17" s="135">
        <v>1565</v>
      </c>
      <c r="O17" s="135">
        <v>749</v>
      </c>
      <c r="P17" s="135">
        <v>113</v>
      </c>
      <c r="Q17" s="135">
        <v>636</v>
      </c>
    </row>
    <row r="18" spans="1:17" s="514" customFormat="1" ht="15" customHeight="1">
      <c r="A18" s="875"/>
      <c r="B18" s="610" t="s">
        <v>733</v>
      </c>
      <c r="C18" s="134">
        <f t="shared" si="0"/>
        <v>26098</v>
      </c>
      <c r="D18" s="135">
        <f t="shared" si="1"/>
        <v>12169</v>
      </c>
      <c r="E18" s="135">
        <f t="shared" si="2"/>
        <v>13929</v>
      </c>
      <c r="F18" s="135">
        <f t="shared" si="3"/>
        <v>14445</v>
      </c>
      <c r="G18" s="135">
        <v>7795</v>
      </c>
      <c r="H18" s="135">
        <v>6650</v>
      </c>
      <c r="I18" s="135">
        <v>8397</v>
      </c>
      <c r="J18" s="135">
        <v>3450</v>
      </c>
      <c r="K18" s="135">
        <v>4947</v>
      </c>
      <c r="L18" s="135">
        <v>2145</v>
      </c>
      <c r="M18" s="135">
        <v>791</v>
      </c>
      <c r="N18" s="135">
        <v>1354</v>
      </c>
      <c r="O18" s="135">
        <v>1111</v>
      </c>
      <c r="P18" s="135">
        <v>133</v>
      </c>
      <c r="Q18" s="135">
        <v>978</v>
      </c>
    </row>
    <row r="19" spans="1:17" s="514" customFormat="1" ht="15" customHeight="1">
      <c r="A19" s="875" t="s">
        <v>737</v>
      </c>
      <c r="B19" s="610" t="s">
        <v>671</v>
      </c>
      <c r="C19" s="134">
        <f t="shared" si="0"/>
        <v>59321</v>
      </c>
      <c r="D19" s="135">
        <f t="shared" si="1"/>
        <v>28597</v>
      </c>
      <c r="E19" s="135">
        <f t="shared" si="2"/>
        <v>30724</v>
      </c>
      <c r="F19" s="135">
        <f t="shared" si="3"/>
        <v>33146</v>
      </c>
      <c r="G19" s="135">
        <f>G20+G21</f>
        <v>17993</v>
      </c>
      <c r="H19" s="135">
        <f>H20+H21</f>
        <v>15153</v>
      </c>
      <c r="I19" s="135">
        <v>19036</v>
      </c>
      <c r="J19" s="135">
        <v>8261</v>
      </c>
      <c r="K19" s="135">
        <v>10775</v>
      </c>
      <c r="L19" s="135">
        <v>5180</v>
      </c>
      <c r="M19" s="135">
        <v>2087</v>
      </c>
      <c r="N19" s="135">
        <v>3093</v>
      </c>
      <c r="O19" s="135">
        <v>1959</v>
      </c>
      <c r="P19" s="135">
        <f>P20+P21</f>
        <v>256</v>
      </c>
      <c r="Q19" s="135">
        <f>Q20+Q21</f>
        <v>1703</v>
      </c>
    </row>
    <row r="20" spans="1:17" s="514" customFormat="1" ht="15" customHeight="1">
      <c r="A20" s="875"/>
      <c r="B20" s="610" t="s">
        <v>732</v>
      </c>
      <c r="C20" s="134">
        <f t="shared" si="0"/>
        <v>32515</v>
      </c>
      <c r="D20" s="135">
        <f t="shared" si="1"/>
        <v>16087</v>
      </c>
      <c r="E20" s="135">
        <f t="shared" si="2"/>
        <v>16428</v>
      </c>
      <c r="F20" s="135">
        <f t="shared" si="3"/>
        <v>18330</v>
      </c>
      <c r="G20" s="135">
        <v>9983</v>
      </c>
      <c r="H20" s="135">
        <v>8347</v>
      </c>
      <c r="I20" s="135">
        <v>10492</v>
      </c>
      <c r="J20" s="135">
        <v>4752</v>
      </c>
      <c r="K20" s="135">
        <v>5740</v>
      </c>
      <c r="L20" s="135">
        <v>2904</v>
      </c>
      <c r="M20" s="135">
        <v>1234</v>
      </c>
      <c r="N20" s="135">
        <v>1670</v>
      </c>
      <c r="O20" s="135">
        <v>789</v>
      </c>
      <c r="P20" s="135">
        <v>118</v>
      </c>
      <c r="Q20" s="135">
        <v>671</v>
      </c>
    </row>
    <row r="21" spans="1:17" s="514" customFormat="1" ht="15" customHeight="1">
      <c r="A21" s="875"/>
      <c r="B21" s="610" t="s">
        <v>733</v>
      </c>
      <c r="C21" s="134">
        <f t="shared" si="0"/>
        <v>26806</v>
      </c>
      <c r="D21" s="135">
        <f t="shared" si="1"/>
        <v>12510</v>
      </c>
      <c r="E21" s="135">
        <f t="shared" si="2"/>
        <v>14296</v>
      </c>
      <c r="F21" s="135">
        <f t="shared" si="3"/>
        <v>14816</v>
      </c>
      <c r="G21" s="135">
        <v>8010</v>
      </c>
      <c r="H21" s="135">
        <v>6806</v>
      </c>
      <c r="I21" s="135">
        <v>8544</v>
      </c>
      <c r="J21" s="135">
        <v>3509</v>
      </c>
      <c r="K21" s="135">
        <v>5035</v>
      </c>
      <c r="L21" s="135">
        <v>2276</v>
      </c>
      <c r="M21" s="135">
        <v>853</v>
      </c>
      <c r="N21" s="135">
        <v>1423</v>
      </c>
      <c r="O21" s="135">
        <v>1170</v>
      </c>
      <c r="P21" s="135">
        <v>138</v>
      </c>
      <c r="Q21" s="135">
        <v>1032</v>
      </c>
    </row>
    <row r="22" spans="1:17" s="514" customFormat="1" ht="15" customHeight="1">
      <c r="A22" s="875" t="s">
        <v>738</v>
      </c>
      <c r="B22" s="610" t="s">
        <v>671</v>
      </c>
      <c r="C22" s="134">
        <f t="shared" si="0"/>
        <v>61044</v>
      </c>
      <c r="D22" s="135">
        <f t="shared" si="1"/>
        <v>29410</v>
      </c>
      <c r="E22" s="135">
        <f t="shared" si="2"/>
        <v>31634</v>
      </c>
      <c r="F22" s="135">
        <f t="shared" si="3"/>
        <v>33953</v>
      </c>
      <c r="G22" s="135">
        <f>G23+G24</f>
        <v>18455</v>
      </c>
      <c r="H22" s="135">
        <f>H23+H24</f>
        <v>15498</v>
      </c>
      <c r="I22" s="135">
        <v>19511</v>
      </c>
      <c r="J22" s="135">
        <v>8497</v>
      </c>
      <c r="K22" s="135">
        <v>11014</v>
      </c>
      <c r="L22" s="135">
        <v>5491</v>
      </c>
      <c r="M22" s="135">
        <v>2185</v>
      </c>
      <c r="N22" s="135">
        <v>3306</v>
      </c>
      <c r="O22" s="135">
        <v>2089</v>
      </c>
      <c r="P22" s="135">
        <f>P23+P24</f>
        <v>273</v>
      </c>
      <c r="Q22" s="135">
        <f>Q23+Q24</f>
        <v>1816</v>
      </c>
    </row>
    <row r="23" spans="1:17" s="514" customFormat="1" ht="15" customHeight="1">
      <c r="A23" s="875"/>
      <c r="B23" s="610" t="s">
        <v>732</v>
      </c>
      <c r="C23" s="134">
        <f t="shared" si="0"/>
        <v>33539</v>
      </c>
      <c r="D23" s="135">
        <f t="shared" si="1"/>
        <v>16574</v>
      </c>
      <c r="E23" s="135">
        <f t="shared" si="2"/>
        <v>16965</v>
      </c>
      <c r="F23" s="135">
        <f t="shared" si="3"/>
        <v>18774</v>
      </c>
      <c r="G23" s="135">
        <v>10248</v>
      </c>
      <c r="H23" s="135">
        <v>8526</v>
      </c>
      <c r="I23" s="135">
        <f>J23+K23</f>
        <v>10810</v>
      </c>
      <c r="J23" s="135">
        <v>4898</v>
      </c>
      <c r="K23" s="135">
        <v>5912</v>
      </c>
      <c r="L23" s="135">
        <f>M23+N23</f>
        <v>3104</v>
      </c>
      <c r="M23" s="135">
        <v>1300</v>
      </c>
      <c r="N23" s="135">
        <v>1804</v>
      </c>
      <c r="O23" s="135">
        <f>P23+Q23</f>
        <v>851</v>
      </c>
      <c r="P23" s="135">
        <v>128</v>
      </c>
      <c r="Q23" s="135">
        <v>723</v>
      </c>
    </row>
    <row r="24" spans="1:17" s="514" customFormat="1" ht="15" customHeight="1">
      <c r="A24" s="875"/>
      <c r="B24" s="610" t="s">
        <v>733</v>
      </c>
      <c r="C24" s="134">
        <f t="shared" si="0"/>
        <v>27505</v>
      </c>
      <c r="D24" s="135">
        <f t="shared" si="1"/>
        <v>12836</v>
      </c>
      <c r="E24" s="135">
        <f t="shared" si="2"/>
        <v>14669</v>
      </c>
      <c r="F24" s="135">
        <f t="shared" si="3"/>
        <v>15179</v>
      </c>
      <c r="G24" s="135">
        <v>8207</v>
      </c>
      <c r="H24" s="135">
        <v>6972</v>
      </c>
      <c r="I24" s="135">
        <f>J24+K24</f>
        <v>8701</v>
      </c>
      <c r="J24" s="135">
        <v>3599</v>
      </c>
      <c r="K24" s="135">
        <v>5102</v>
      </c>
      <c r="L24" s="135">
        <f>M24+N24</f>
        <v>2387</v>
      </c>
      <c r="M24" s="135">
        <v>885</v>
      </c>
      <c r="N24" s="135">
        <v>1502</v>
      </c>
      <c r="O24" s="135">
        <f>P24+Q24</f>
        <v>1238</v>
      </c>
      <c r="P24" s="135">
        <v>145</v>
      </c>
      <c r="Q24" s="135">
        <v>1093</v>
      </c>
    </row>
    <row r="25" spans="1:17" s="514" customFormat="1" ht="15" customHeight="1">
      <c r="A25" s="875" t="s">
        <v>739</v>
      </c>
      <c r="B25" s="610" t="s">
        <v>671</v>
      </c>
      <c r="C25" s="134">
        <v>62818</v>
      </c>
      <c r="D25" s="135">
        <v>30226</v>
      </c>
      <c r="E25" s="135">
        <v>32592</v>
      </c>
      <c r="F25" s="135">
        <v>34831</v>
      </c>
      <c r="G25" s="135">
        <v>18893</v>
      </c>
      <c r="H25" s="135">
        <v>15938</v>
      </c>
      <c r="I25" s="135">
        <v>20009</v>
      </c>
      <c r="J25" s="135">
        <v>8745</v>
      </c>
      <c r="K25" s="135">
        <v>11264</v>
      </c>
      <c r="L25" s="135">
        <v>5802</v>
      </c>
      <c r="M25" s="135">
        <v>2302</v>
      </c>
      <c r="N25" s="135">
        <v>3500</v>
      </c>
      <c r="O25" s="135">
        <v>2176</v>
      </c>
      <c r="P25" s="135">
        <v>286</v>
      </c>
      <c r="Q25" s="135">
        <v>1890</v>
      </c>
    </row>
    <row r="26" spans="1:17" s="514" customFormat="1" ht="15" customHeight="1">
      <c r="A26" s="875"/>
      <c r="B26" s="610" t="s">
        <v>732</v>
      </c>
      <c r="C26" s="134">
        <v>34503</v>
      </c>
      <c r="D26" s="135">
        <v>17031</v>
      </c>
      <c r="E26" s="135">
        <v>17472</v>
      </c>
      <c r="F26" s="135">
        <v>19192</v>
      </c>
      <c r="G26" s="135">
        <v>10460</v>
      </c>
      <c r="H26" s="135">
        <v>8732</v>
      </c>
      <c r="I26" s="135">
        <v>11114</v>
      </c>
      <c r="J26" s="135">
        <v>5054</v>
      </c>
      <c r="K26" s="135">
        <v>6060</v>
      </c>
      <c r="L26" s="135">
        <v>3293</v>
      </c>
      <c r="M26" s="135">
        <v>1372</v>
      </c>
      <c r="N26" s="135">
        <v>1921</v>
      </c>
      <c r="O26" s="135">
        <v>904</v>
      </c>
      <c r="P26" s="135">
        <v>145</v>
      </c>
      <c r="Q26" s="135">
        <v>759</v>
      </c>
    </row>
    <row r="27" spans="1:17" s="514" customFormat="1" ht="15" customHeight="1">
      <c r="A27" s="875"/>
      <c r="B27" s="610" t="s">
        <v>733</v>
      </c>
      <c r="C27" s="134">
        <v>28315</v>
      </c>
      <c r="D27" s="135">
        <v>13195</v>
      </c>
      <c r="E27" s="135">
        <v>15120</v>
      </c>
      <c r="F27" s="135">
        <v>15639</v>
      </c>
      <c r="G27" s="135">
        <v>8433</v>
      </c>
      <c r="H27" s="135">
        <v>7206</v>
      </c>
      <c r="I27" s="135">
        <v>8895</v>
      </c>
      <c r="J27" s="135">
        <v>3691</v>
      </c>
      <c r="K27" s="135">
        <v>5204</v>
      </c>
      <c r="L27" s="135">
        <v>2509</v>
      </c>
      <c r="M27" s="135">
        <v>930</v>
      </c>
      <c r="N27" s="135">
        <v>1579</v>
      </c>
      <c r="O27" s="135">
        <v>1272</v>
      </c>
      <c r="P27" s="135">
        <v>141</v>
      </c>
      <c r="Q27" s="135">
        <v>1131</v>
      </c>
    </row>
    <row r="28" spans="1:17" s="514" customFormat="1" ht="15" customHeight="1">
      <c r="A28" s="875" t="s">
        <v>740</v>
      </c>
      <c r="B28" s="610" t="s">
        <v>671</v>
      </c>
      <c r="C28" s="163">
        <v>64212</v>
      </c>
      <c r="D28" s="164">
        <v>30886</v>
      </c>
      <c r="E28" s="164">
        <v>33326</v>
      </c>
      <c r="F28" s="164">
        <v>35400</v>
      </c>
      <c r="G28" s="164">
        <v>19214</v>
      </c>
      <c r="H28" s="164">
        <v>16186</v>
      </c>
      <c r="I28" s="164">
        <v>20497</v>
      </c>
      <c r="J28" s="164">
        <v>8978</v>
      </c>
      <c r="K28" s="164">
        <v>11519</v>
      </c>
      <c r="L28" s="164">
        <v>6048</v>
      </c>
      <c r="M28" s="164">
        <v>2400</v>
      </c>
      <c r="N28" s="164">
        <v>3648</v>
      </c>
      <c r="O28" s="164">
        <v>2267</v>
      </c>
      <c r="P28" s="164">
        <v>294</v>
      </c>
      <c r="Q28" s="164">
        <v>1973</v>
      </c>
    </row>
    <row r="29" spans="1:17" s="514" customFormat="1" ht="15" customHeight="1">
      <c r="A29" s="875"/>
      <c r="B29" s="610" t="s">
        <v>732</v>
      </c>
      <c r="C29" s="163">
        <v>35319</v>
      </c>
      <c r="D29" s="164">
        <v>17421</v>
      </c>
      <c r="E29" s="164">
        <v>17898</v>
      </c>
      <c r="F29" s="164">
        <v>19523</v>
      </c>
      <c r="G29" s="164">
        <v>10662</v>
      </c>
      <c r="H29" s="164">
        <v>8861</v>
      </c>
      <c r="I29" s="164">
        <v>11423</v>
      </c>
      <c r="J29" s="164">
        <v>5204</v>
      </c>
      <c r="K29" s="164">
        <v>6219</v>
      </c>
      <c r="L29" s="164">
        <v>3431</v>
      </c>
      <c r="M29" s="164">
        <v>1412</v>
      </c>
      <c r="N29" s="164">
        <v>2019</v>
      </c>
      <c r="O29" s="164">
        <v>942</v>
      </c>
      <c r="P29" s="164">
        <v>143</v>
      </c>
      <c r="Q29" s="164">
        <v>799</v>
      </c>
    </row>
    <row r="30" spans="1:17" s="514" customFormat="1" ht="15" customHeight="1">
      <c r="A30" s="875"/>
      <c r="B30" s="610" t="s">
        <v>733</v>
      </c>
      <c r="C30" s="163">
        <v>28893</v>
      </c>
      <c r="D30" s="164">
        <v>13465</v>
      </c>
      <c r="E30" s="164">
        <v>15428</v>
      </c>
      <c r="F30" s="164">
        <v>15877</v>
      </c>
      <c r="G30" s="164">
        <v>8552</v>
      </c>
      <c r="H30" s="164">
        <v>7325</v>
      </c>
      <c r="I30" s="164">
        <v>9074</v>
      </c>
      <c r="J30" s="164">
        <v>3774</v>
      </c>
      <c r="K30" s="164">
        <v>5300</v>
      </c>
      <c r="L30" s="164">
        <v>2617</v>
      </c>
      <c r="M30" s="164">
        <v>988</v>
      </c>
      <c r="N30" s="164">
        <v>1629</v>
      </c>
      <c r="O30" s="164">
        <v>1325</v>
      </c>
      <c r="P30" s="164">
        <v>151</v>
      </c>
      <c r="Q30" s="164">
        <v>1174</v>
      </c>
    </row>
    <row r="31" spans="1:17" s="514" customFormat="1" ht="15" customHeight="1">
      <c r="A31" s="875" t="s">
        <v>741</v>
      </c>
      <c r="B31" s="610" t="s">
        <v>671</v>
      </c>
      <c r="C31" s="163">
        <f>SUM(C34,C37,'2-12 續'!C7,'2-12 續'!C10,'2-12 續'!C13,'2-12 續'!C16,'2-12 續'!C19,'2-12 續'!C22,'2-12 續'!C25,'2-12 續'!C28,'2-12 續'!C31,'2-12 續'!C34,'2-12 續'!C37)</f>
        <v>65440</v>
      </c>
      <c r="D31" s="164">
        <f>SUM(D34,D37,'2-12 續'!D7,'2-12 續'!D10,'2-12 續'!D13,'2-12 續'!D16,'2-12 續'!D19,'2-12 續'!D22,'2-12 續'!D25,'2-12 續'!D28,'2-12 續'!D31,'2-12 續'!D34,'2-12 續'!D37)</f>
        <v>31457</v>
      </c>
      <c r="E31" s="164">
        <f>SUM(E34,E37,'2-12 續'!E7,'2-12 續'!E10,'2-12 續'!E13,'2-12 續'!E16,'2-12 續'!E19,'2-12 續'!E22,'2-12 續'!E25,'2-12 續'!E28,'2-12 續'!E31,'2-12 續'!E34,'2-12 續'!E37)</f>
        <v>33983</v>
      </c>
      <c r="F31" s="164">
        <f>SUM(F34,F37,'2-12 續'!F7,'2-12 續'!F10,'2-12 續'!F13,'2-12 續'!F16,'2-12 續'!F19,'2-12 續'!F22,'2-12 續'!F25,'2-12 續'!F28,'2-12 續'!F31,'2-12 續'!F34,'2-12 續'!F37)</f>
        <v>36038</v>
      </c>
      <c r="G31" s="164">
        <f>SUM(G34,G37,'2-12 續'!G7,'2-12 續'!G10,'2-12 續'!G13,'2-12 續'!G16,'2-12 續'!G19,'2-12 續'!G22,'2-12 續'!G25,'2-12 續'!G28,'2-12 續'!G31,'2-12 續'!G34,'2-12 續'!G37)</f>
        <v>19519</v>
      </c>
      <c r="H31" s="164">
        <f>SUM(H34,H37,'2-12 續'!H7,'2-12 續'!H10,'2-12 續'!H13,'2-12 續'!H16,'2-12 續'!H19,'2-12 續'!H22,'2-12 續'!H25,'2-12 續'!H28,'2-12 續'!H31,'2-12 續'!H34,'2-12 續'!H37)</f>
        <v>16519</v>
      </c>
      <c r="I31" s="164">
        <f>SUM(I34,I37,'2-12 續'!I7,'2-12 續'!I10,'2-12 續'!I13,'2-12 續'!I16,'2-12 續'!I19,'2-12 續'!I22,'2-12 續'!I25,'2-12 續'!I28,'2-12 續'!I31,'2-12 續'!I34,'2-12 續'!I37)</f>
        <v>20761</v>
      </c>
      <c r="J31" s="164">
        <f>SUM(J34,J37,'2-12 續'!J7,'2-12 續'!J10,'2-12 續'!J13,'2-12 續'!J16,'2-12 續'!J19,'2-12 續'!J22,'2-12 續'!J25,'2-12 續'!J28,'2-12 續'!J31,'2-12 續'!J34,'2-12 續'!J37)</f>
        <v>9125</v>
      </c>
      <c r="K31" s="164">
        <f>SUM(K34,K37,'2-12 續'!K7,'2-12 續'!K10,'2-12 續'!K13,'2-12 續'!K16,'2-12 續'!K19,'2-12 續'!K22,'2-12 續'!K25,'2-12 續'!K28,'2-12 續'!K31,'2-12 續'!K34,'2-12 續'!K37)</f>
        <v>11636</v>
      </c>
      <c r="L31" s="164">
        <f>SUM(L34,L37,'2-12 續'!L7,'2-12 續'!L10,'2-12 續'!L13,'2-12 續'!L16,'2-12 續'!L19,'2-12 續'!L22,'2-12 續'!L25,'2-12 續'!L28,'2-12 續'!L31,'2-12 續'!L34,'2-12 續'!L37)</f>
        <v>6270</v>
      </c>
      <c r="M31" s="164">
        <f>SUM(M34,M37,'2-12 續'!M7,'2-12 續'!M10,'2-12 續'!M13,'2-12 續'!M16,'2-12 續'!M19,'2-12 續'!M22,'2-12 續'!M25,'2-12 續'!M28,'2-12 續'!M31,'2-12 續'!M34,'2-12 續'!M37)</f>
        <v>2507</v>
      </c>
      <c r="N31" s="164">
        <f>SUM(N34,N37,'2-12 續'!N7,'2-12 續'!N10,'2-12 續'!N13,'2-12 續'!N16,'2-12 續'!N19,'2-12 續'!N22,'2-12 續'!N25,'2-12 續'!N28,'2-12 續'!N31,'2-12 續'!N34,'2-12 續'!N37)</f>
        <v>3763</v>
      </c>
      <c r="O31" s="164">
        <f>SUM(O34,O37,'2-12 續'!O7,'2-12 續'!O10,'2-12 續'!O13,'2-12 續'!O16,'2-12 續'!O19,'2-12 續'!O22,'2-12 續'!O25,'2-12 續'!O28,'2-12 續'!O31,'2-12 續'!O34,'2-12 續'!O37)</f>
        <v>2371</v>
      </c>
      <c r="P31" s="164">
        <f>SUM(P34,P37,'2-12 續'!P7,'2-12 續'!P10,'2-12 續'!P13,'2-12 續'!P16,'2-12 續'!P19,'2-12 續'!P22,'2-12 續'!P25,'2-12 續'!P28,'2-12 續'!P31,'2-12 續'!P34,'2-12 續'!P37)</f>
        <v>306</v>
      </c>
      <c r="Q31" s="164">
        <f>SUM(Q34,Q37,'2-12 續'!Q7,'2-12 續'!Q10,'2-12 續'!Q13,'2-12 續'!Q16,'2-12 續'!Q19,'2-12 續'!Q22,'2-12 續'!Q25,'2-12 續'!Q28,'2-12 續'!Q31,'2-12 續'!Q34,'2-12 續'!Q37)</f>
        <v>2065</v>
      </c>
    </row>
    <row r="32" spans="1:17" s="514" customFormat="1" ht="15" customHeight="1">
      <c r="A32" s="875"/>
      <c r="B32" s="610" t="s">
        <v>732</v>
      </c>
      <c r="C32" s="163">
        <f>SUM(C35,C38,'2-12 續'!C8,'2-12 續'!C11,'2-12 續'!C14,'2-12 續'!C17,'2-12 續'!C20,'2-12 續'!C23,'2-12 續'!C26,'2-12 續'!C29,'2-12 續'!C32,'2-12 續'!C35,'2-12 續'!C38)</f>
        <v>35987</v>
      </c>
      <c r="D32" s="164">
        <f>SUM(D35,D38,'2-12 續'!D8,'2-12 續'!D11,'2-12 續'!D14,'2-12 續'!D17,'2-12 續'!D20,'2-12 續'!D23,'2-12 續'!D26,'2-12 續'!D29,'2-12 續'!D32,'2-12 續'!D35,'2-12 續'!D38)</f>
        <v>17726</v>
      </c>
      <c r="E32" s="164">
        <f>SUM(E35,E38,'2-12 續'!E8,'2-12 續'!E11,'2-12 續'!E14,'2-12 續'!E17,'2-12 續'!E20,'2-12 續'!E23,'2-12 續'!E26,'2-12 續'!E29,'2-12 續'!E32,'2-12 續'!E35,'2-12 續'!E38)</f>
        <v>18261</v>
      </c>
      <c r="F32" s="164">
        <f>SUM(F35,F38,'2-12 續'!F8,'2-12 續'!F11,'2-12 續'!F14,'2-12 續'!F17,'2-12 續'!F20,'2-12 續'!F23,'2-12 續'!F26,'2-12 續'!F29,'2-12 續'!F32,'2-12 續'!F35,'2-12 續'!F38)</f>
        <v>19825</v>
      </c>
      <c r="G32" s="164">
        <f>SUM(G35,G38,'2-12 續'!G8,'2-12 續'!G11,'2-12 續'!G14,'2-12 續'!G17,'2-12 續'!G20,'2-12 續'!G23,'2-12 續'!G26,'2-12 續'!G29,'2-12 續'!G32,'2-12 續'!G35,'2-12 續'!G38)</f>
        <v>10802</v>
      </c>
      <c r="H32" s="164">
        <f>SUM(H35,H38,'2-12 續'!H8,'2-12 續'!H11,'2-12 續'!H14,'2-12 續'!H17,'2-12 續'!H20,'2-12 續'!H23,'2-12 續'!H26,'2-12 續'!H29,'2-12 續'!H32,'2-12 續'!H35,'2-12 續'!H38)</f>
        <v>9023</v>
      </c>
      <c r="I32" s="164">
        <f>SUM(I35,I38,'2-12 續'!I8,'2-12 續'!I11,'2-12 續'!I14,'2-12 續'!I17,'2-12 續'!I20,'2-12 續'!I23,'2-12 續'!I26,'2-12 續'!I29,'2-12 續'!I32,'2-12 續'!I35,'2-12 續'!I38)</f>
        <v>11581</v>
      </c>
      <c r="J32" s="164">
        <f>SUM(J35,J38,'2-12 續'!J8,'2-12 續'!J11,'2-12 續'!J14,'2-12 續'!J17,'2-12 續'!J20,'2-12 續'!J23,'2-12 續'!J26,'2-12 續'!J29,'2-12 續'!J32,'2-12 續'!J35,'2-12 續'!J38)</f>
        <v>5279</v>
      </c>
      <c r="K32" s="164">
        <f>SUM(K35,K38,'2-12 續'!K8,'2-12 續'!K11,'2-12 續'!K14,'2-12 續'!K17,'2-12 續'!K20,'2-12 續'!K23,'2-12 續'!K26,'2-12 續'!K29,'2-12 續'!K32,'2-12 續'!K35,'2-12 續'!K38)</f>
        <v>6302</v>
      </c>
      <c r="L32" s="164">
        <f>SUM(L35,L38,'2-12 續'!L8,'2-12 續'!L11,'2-12 續'!L14,'2-12 續'!L17,'2-12 續'!L20,'2-12 續'!L23,'2-12 續'!L26,'2-12 續'!L29,'2-12 續'!L32,'2-12 續'!L35,'2-12 續'!L38)</f>
        <v>3575</v>
      </c>
      <c r="M32" s="164">
        <f>SUM(M35,M38,'2-12 續'!M8,'2-12 續'!M11,'2-12 續'!M14,'2-12 續'!M17,'2-12 續'!M20,'2-12 續'!M23,'2-12 續'!M26,'2-12 續'!M29,'2-12 續'!M32,'2-12 續'!M35,'2-12 續'!M38)</f>
        <v>1487</v>
      </c>
      <c r="N32" s="164">
        <f>SUM(N35,N38,'2-12 續'!N8,'2-12 續'!N11,'2-12 續'!N14,'2-12 續'!N17,'2-12 續'!N20,'2-12 續'!N23,'2-12 續'!N26,'2-12 續'!N29,'2-12 續'!N32,'2-12 續'!N35,'2-12 續'!N38)</f>
        <v>2088</v>
      </c>
      <c r="O32" s="164">
        <f>SUM(O35,O38,'2-12 續'!O8,'2-12 續'!O11,'2-12 續'!O14,'2-12 續'!O17,'2-12 續'!O20,'2-12 續'!O23,'2-12 續'!O26,'2-12 續'!O29,'2-12 續'!O32,'2-12 續'!O35,'2-12 續'!O38)</f>
        <v>1006</v>
      </c>
      <c r="P32" s="164">
        <f>SUM(P35,P38,'2-12 續'!P8,'2-12 續'!P11,'2-12 續'!P14,'2-12 續'!P17,'2-12 續'!P20,'2-12 續'!P23,'2-12 續'!P26,'2-12 續'!P29,'2-12 續'!P32,'2-12 續'!P35,'2-12 續'!P38)</f>
        <v>158</v>
      </c>
      <c r="Q32" s="164">
        <f>SUM(Q35,Q38,'2-12 續'!Q8,'2-12 續'!Q11,'2-12 續'!Q14,'2-12 續'!Q17,'2-12 續'!Q20,'2-12 續'!Q23,'2-12 續'!Q26,'2-12 續'!Q29,'2-12 續'!Q32,'2-12 續'!Q35,'2-12 續'!Q38)</f>
        <v>848</v>
      </c>
    </row>
    <row r="33" spans="1:17" s="514" customFormat="1" ht="15" customHeight="1">
      <c r="A33" s="875"/>
      <c r="B33" s="610" t="s">
        <v>733</v>
      </c>
      <c r="C33" s="163">
        <f>SUM(C36,C39,'2-12 續'!C9,'2-12 續'!C12,'2-12 續'!C15,'2-12 續'!C18,'2-12 續'!C21,'2-12 續'!C24,'2-12 續'!C27,'2-12 續'!C30,'2-12 續'!C33,'2-12 續'!C36,'2-12 續'!C39)</f>
        <v>29453</v>
      </c>
      <c r="D33" s="164">
        <f>SUM(D36,D39,'2-12 續'!D9,'2-12 續'!D12,'2-12 續'!D15,'2-12 續'!D18,'2-12 續'!D21,'2-12 續'!D24,'2-12 續'!D27,'2-12 續'!D30,'2-12 續'!D33,'2-12 續'!D36,'2-12 續'!D39)</f>
        <v>13731</v>
      </c>
      <c r="E33" s="164">
        <f>SUM(E36,E39,'2-12 續'!E9,'2-12 續'!E12,'2-12 續'!E15,'2-12 續'!E18,'2-12 續'!E21,'2-12 續'!E24,'2-12 續'!E27,'2-12 續'!E30,'2-12 續'!E33,'2-12 續'!E36,'2-12 續'!E39)</f>
        <v>15722</v>
      </c>
      <c r="F33" s="164">
        <f>SUM(F36,F39,'2-12 續'!F9,'2-12 續'!F12,'2-12 續'!F15,'2-12 續'!F18,'2-12 續'!F21,'2-12 續'!F24,'2-12 續'!F27,'2-12 續'!F30,'2-12 續'!F33,'2-12 續'!F36,'2-12 續'!F39)</f>
        <v>16213</v>
      </c>
      <c r="G33" s="164">
        <f>SUM(G36,G39,'2-12 續'!G9,'2-12 續'!G12,'2-12 續'!G15,'2-12 續'!G18,'2-12 續'!G21,'2-12 續'!G24,'2-12 續'!G27,'2-12 續'!G30,'2-12 續'!G33,'2-12 續'!G36,'2-12 續'!G39)</f>
        <v>8717</v>
      </c>
      <c r="H33" s="164">
        <f>SUM(H36,H39,'2-12 續'!H9,'2-12 續'!H12,'2-12 續'!H15,'2-12 續'!H18,'2-12 續'!H21,'2-12 續'!H24,'2-12 續'!H27,'2-12 續'!H30,'2-12 續'!H33,'2-12 續'!H36,'2-12 續'!H39)</f>
        <v>7496</v>
      </c>
      <c r="I33" s="164">
        <f>SUM(I36,I39,'2-12 續'!I9,'2-12 續'!I12,'2-12 續'!I15,'2-12 續'!I18,'2-12 續'!I21,'2-12 續'!I24,'2-12 續'!I27,'2-12 續'!I30,'2-12 續'!I33,'2-12 續'!I36,'2-12 續'!I39)</f>
        <v>9180</v>
      </c>
      <c r="J33" s="164">
        <f>SUM(J36,J39,'2-12 續'!J9,'2-12 續'!J12,'2-12 續'!J15,'2-12 續'!J18,'2-12 續'!J21,'2-12 續'!J24,'2-12 續'!J27,'2-12 續'!J30,'2-12 續'!J33,'2-12 續'!J36,'2-12 續'!J39)</f>
        <v>3846</v>
      </c>
      <c r="K33" s="164">
        <f>SUM(K36,K39,'2-12 續'!K9,'2-12 續'!K12,'2-12 續'!K15,'2-12 續'!K18,'2-12 續'!K21,'2-12 續'!K24,'2-12 續'!K27,'2-12 續'!K30,'2-12 續'!K33,'2-12 續'!K36,'2-12 續'!K39)</f>
        <v>5334</v>
      </c>
      <c r="L33" s="164">
        <f>SUM(L36,L39,'2-12 續'!L9,'2-12 續'!L12,'2-12 續'!L15,'2-12 續'!L18,'2-12 續'!L21,'2-12 續'!L24,'2-12 續'!L27,'2-12 續'!L30,'2-12 續'!L33,'2-12 續'!L36,'2-12 續'!L39)</f>
        <v>2695</v>
      </c>
      <c r="M33" s="164">
        <f>SUM(M36,M39,'2-12 續'!M9,'2-12 續'!M12,'2-12 續'!M15,'2-12 續'!M18,'2-12 續'!M21,'2-12 續'!M24,'2-12 續'!M27,'2-12 續'!M30,'2-12 續'!M33,'2-12 續'!M36,'2-12 續'!M39)</f>
        <v>1020</v>
      </c>
      <c r="N33" s="164">
        <f>SUM(N36,N39,'2-12 續'!N9,'2-12 續'!N12,'2-12 續'!N15,'2-12 續'!N18,'2-12 續'!N21,'2-12 續'!N24,'2-12 續'!N27,'2-12 續'!N30,'2-12 續'!N33,'2-12 續'!N36,'2-12 續'!N39)</f>
        <v>1675</v>
      </c>
      <c r="O33" s="164">
        <f>SUM(O36,O39,'2-12 續'!O9,'2-12 續'!O12,'2-12 續'!O15,'2-12 續'!O18,'2-12 續'!O21,'2-12 續'!O24,'2-12 續'!O27,'2-12 續'!O30,'2-12 續'!O33,'2-12 續'!O36,'2-12 續'!O39)</f>
        <v>1365</v>
      </c>
      <c r="P33" s="164">
        <f>SUM(P36,P39,'2-12 續'!P9,'2-12 續'!P12,'2-12 續'!P15,'2-12 續'!P18,'2-12 續'!P21,'2-12 續'!P24,'2-12 續'!P27,'2-12 續'!P30,'2-12 續'!P33,'2-12 續'!P36,'2-12 續'!P39)</f>
        <v>148</v>
      </c>
      <c r="Q33" s="164">
        <f>SUM(Q36,Q39,'2-12 續'!Q9,'2-12 續'!Q12,'2-12 續'!Q15,'2-12 續'!Q18,'2-12 續'!Q21,'2-12 續'!Q24,'2-12 續'!Q27,'2-12 續'!Q30,'2-12 續'!Q33,'2-12 續'!Q36,'2-12 續'!Q39)</f>
        <v>1217</v>
      </c>
    </row>
    <row r="34" spans="1:17" s="514" customFormat="1" ht="15" customHeight="1">
      <c r="A34" s="817" t="s">
        <v>742</v>
      </c>
      <c r="B34" s="610" t="s">
        <v>671</v>
      </c>
      <c r="C34" s="163">
        <f aca="true" t="shared" si="4" ref="C34:E39">SUM(F34,I34,L34,O34)</f>
        <v>6668</v>
      </c>
      <c r="D34" s="164">
        <f t="shared" si="4"/>
        <v>3033</v>
      </c>
      <c r="E34" s="164">
        <f t="shared" si="4"/>
        <v>3635</v>
      </c>
      <c r="F34" s="164">
        <f>SUM(F35:F36)</f>
        <v>3787</v>
      </c>
      <c r="G34" s="164">
        <f aca="true" t="shared" si="5" ref="G34:Q34">SUM(G35:G36)</f>
        <v>1965</v>
      </c>
      <c r="H34" s="164">
        <f t="shared" si="5"/>
        <v>1822</v>
      </c>
      <c r="I34" s="164">
        <f t="shared" si="5"/>
        <v>2072</v>
      </c>
      <c r="J34" s="164">
        <f t="shared" si="5"/>
        <v>845</v>
      </c>
      <c r="K34" s="164">
        <f t="shared" si="5"/>
        <v>1227</v>
      </c>
      <c r="L34" s="164">
        <f t="shared" si="5"/>
        <v>637</v>
      </c>
      <c r="M34" s="164">
        <f t="shared" si="5"/>
        <v>208</v>
      </c>
      <c r="N34" s="164">
        <f t="shared" si="5"/>
        <v>429</v>
      </c>
      <c r="O34" s="164">
        <f t="shared" si="5"/>
        <v>172</v>
      </c>
      <c r="P34" s="164">
        <f t="shared" si="5"/>
        <v>15</v>
      </c>
      <c r="Q34" s="164">
        <f t="shared" si="5"/>
        <v>157</v>
      </c>
    </row>
    <row r="35" spans="1:17" s="514" customFormat="1" ht="15" customHeight="1">
      <c r="A35" s="817"/>
      <c r="B35" s="610" t="s">
        <v>732</v>
      </c>
      <c r="C35" s="163">
        <f t="shared" si="4"/>
        <v>4446</v>
      </c>
      <c r="D35" s="164">
        <f t="shared" si="4"/>
        <v>2099</v>
      </c>
      <c r="E35" s="164">
        <f t="shared" si="4"/>
        <v>2347</v>
      </c>
      <c r="F35" s="164">
        <f>SUM(G35:H35)</f>
        <v>2522</v>
      </c>
      <c r="G35" s="164">
        <v>1316</v>
      </c>
      <c r="H35" s="164">
        <v>1206</v>
      </c>
      <c r="I35" s="164">
        <f>SUM(J35:K35)</f>
        <v>1404</v>
      </c>
      <c r="J35" s="164">
        <v>623</v>
      </c>
      <c r="K35" s="164">
        <v>781</v>
      </c>
      <c r="L35" s="164">
        <f>SUM(M35:N35)</f>
        <v>420</v>
      </c>
      <c r="M35" s="164">
        <v>148</v>
      </c>
      <c r="N35" s="164">
        <v>272</v>
      </c>
      <c r="O35" s="164">
        <f>SUM(P35:Q35)</f>
        <v>100</v>
      </c>
      <c r="P35" s="164">
        <v>12</v>
      </c>
      <c r="Q35" s="164">
        <v>88</v>
      </c>
    </row>
    <row r="36" spans="1:17" s="514" customFormat="1" ht="15" customHeight="1">
      <c r="A36" s="817"/>
      <c r="B36" s="610" t="s">
        <v>733</v>
      </c>
      <c r="C36" s="163">
        <f t="shared" si="4"/>
        <v>2222</v>
      </c>
      <c r="D36" s="164">
        <f t="shared" si="4"/>
        <v>934</v>
      </c>
      <c r="E36" s="164">
        <f t="shared" si="4"/>
        <v>1288</v>
      </c>
      <c r="F36" s="164">
        <f>SUM(G36:H36)</f>
        <v>1265</v>
      </c>
      <c r="G36" s="164">
        <v>649</v>
      </c>
      <c r="H36" s="164">
        <v>616</v>
      </c>
      <c r="I36" s="164">
        <f aca="true" t="shared" si="6" ref="I36:O36">SUM(J36:K36)</f>
        <v>668</v>
      </c>
      <c r="J36" s="164">
        <v>222</v>
      </c>
      <c r="K36" s="164">
        <v>446</v>
      </c>
      <c r="L36" s="164">
        <f t="shared" si="6"/>
        <v>217</v>
      </c>
      <c r="M36" s="164">
        <v>60</v>
      </c>
      <c r="N36" s="164">
        <v>157</v>
      </c>
      <c r="O36" s="164">
        <f t="shared" si="6"/>
        <v>72</v>
      </c>
      <c r="P36" s="164">
        <v>3</v>
      </c>
      <c r="Q36" s="164">
        <v>69</v>
      </c>
    </row>
    <row r="37" spans="1:17" s="514" customFormat="1" ht="15" customHeight="1">
      <c r="A37" s="817" t="s">
        <v>743</v>
      </c>
      <c r="B37" s="610" t="s">
        <v>671</v>
      </c>
      <c r="C37" s="163">
        <f t="shared" si="4"/>
        <v>7886</v>
      </c>
      <c r="D37" s="164">
        <f t="shared" si="4"/>
        <v>3491</v>
      </c>
      <c r="E37" s="164">
        <f t="shared" si="4"/>
        <v>4395</v>
      </c>
      <c r="F37" s="164">
        <f aca="true" t="shared" si="7" ref="F37:Q37">SUM(F38:F39)</f>
        <v>4375</v>
      </c>
      <c r="G37" s="164">
        <f t="shared" si="7"/>
        <v>2281</v>
      </c>
      <c r="H37" s="164">
        <f t="shared" si="7"/>
        <v>2094</v>
      </c>
      <c r="I37" s="164">
        <f t="shared" si="7"/>
        <v>2384</v>
      </c>
      <c r="J37" s="164">
        <f t="shared" si="7"/>
        <v>910</v>
      </c>
      <c r="K37" s="164">
        <f t="shared" si="7"/>
        <v>1474</v>
      </c>
      <c r="L37" s="164">
        <f t="shared" si="7"/>
        <v>823</v>
      </c>
      <c r="M37" s="164">
        <f t="shared" si="7"/>
        <v>279</v>
      </c>
      <c r="N37" s="164">
        <f t="shared" si="7"/>
        <v>544</v>
      </c>
      <c r="O37" s="164">
        <f t="shared" si="7"/>
        <v>304</v>
      </c>
      <c r="P37" s="164">
        <f t="shared" si="7"/>
        <v>21</v>
      </c>
      <c r="Q37" s="164">
        <f t="shared" si="7"/>
        <v>283</v>
      </c>
    </row>
    <row r="38" spans="1:17" s="514" customFormat="1" ht="15" customHeight="1">
      <c r="A38" s="817"/>
      <c r="B38" s="610" t="s">
        <v>732</v>
      </c>
      <c r="C38" s="163">
        <f t="shared" si="4"/>
        <v>4551</v>
      </c>
      <c r="D38" s="164">
        <f t="shared" si="4"/>
        <v>2108</v>
      </c>
      <c r="E38" s="164">
        <f t="shared" si="4"/>
        <v>2443</v>
      </c>
      <c r="F38" s="164">
        <f>SUM(G38:H38)</f>
        <v>2480</v>
      </c>
      <c r="G38" s="164">
        <v>1306</v>
      </c>
      <c r="H38" s="164">
        <v>1174</v>
      </c>
      <c r="I38" s="164">
        <f aca="true" t="shared" si="8" ref="I38:O38">SUM(J38:K38)</f>
        <v>1442</v>
      </c>
      <c r="J38" s="164">
        <v>601</v>
      </c>
      <c r="K38" s="164">
        <v>841</v>
      </c>
      <c r="L38" s="164">
        <f t="shared" si="8"/>
        <v>490</v>
      </c>
      <c r="M38" s="164">
        <v>185</v>
      </c>
      <c r="N38" s="164">
        <v>305</v>
      </c>
      <c r="O38" s="164">
        <f t="shared" si="8"/>
        <v>139</v>
      </c>
      <c r="P38" s="164">
        <v>16</v>
      </c>
      <c r="Q38" s="164">
        <v>123</v>
      </c>
    </row>
    <row r="39" spans="1:17" s="514" customFormat="1" ht="15" customHeight="1" thickBot="1">
      <c r="A39" s="916"/>
      <c r="B39" s="610" t="s">
        <v>733</v>
      </c>
      <c r="C39" s="163">
        <f t="shared" si="4"/>
        <v>3335</v>
      </c>
      <c r="D39" s="202">
        <f t="shared" si="4"/>
        <v>1383</v>
      </c>
      <c r="E39" s="164">
        <f t="shared" si="4"/>
        <v>1952</v>
      </c>
      <c r="F39" s="164">
        <f>SUM(G39:H39)</f>
        <v>1895</v>
      </c>
      <c r="G39" s="164">
        <v>975</v>
      </c>
      <c r="H39" s="164">
        <v>920</v>
      </c>
      <c r="I39" s="164">
        <f aca="true" t="shared" si="9" ref="I39:O39">SUM(J39:K39)</f>
        <v>942</v>
      </c>
      <c r="J39" s="164">
        <v>309</v>
      </c>
      <c r="K39" s="164">
        <v>633</v>
      </c>
      <c r="L39" s="164">
        <f t="shared" si="9"/>
        <v>333</v>
      </c>
      <c r="M39" s="164">
        <v>94</v>
      </c>
      <c r="N39" s="164">
        <v>239</v>
      </c>
      <c r="O39" s="164">
        <f t="shared" si="9"/>
        <v>165</v>
      </c>
      <c r="P39" s="202">
        <v>5</v>
      </c>
      <c r="Q39" s="164">
        <v>160</v>
      </c>
    </row>
    <row r="40" spans="1:17" s="565" customFormat="1" ht="13.5" customHeight="1">
      <c r="A40" s="161" t="s">
        <v>604</v>
      </c>
      <c r="B40" s="676"/>
      <c r="C40" s="162"/>
      <c r="D40" s="162"/>
      <c r="E40" s="162"/>
      <c r="F40" s="162"/>
      <c r="G40" s="162"/>
      <c r="H40" s="162"/>
      <c r="I40" s="162" t="s">
        <v>232</v>
      </c>
      <c r="J40" s="162"/>
      <c r="K40" s="162"/>
      <c r="L40" s="162"/>
      <c r="M40" s="162"/>
      <c r="N40" s="162"/>
      <c r="O40" s="162"/>
      <c r="P40" s="162"/>
      <c r="Q40" s="162"/>
    </row>
    <row r="41" spans="1:13" s="565" customFormat="1" ht="13.5" customHeight="1">
      <c r="A41" s="589" t="s">
        <v>657</v>
      </c>
      <c r="B41" s="216"/>
      <c r="C41" s="216"/>
      <c r="D41" s="216"/>
      <c r="E41" s="216"/>
      <c r="F41" s="216"/>
      <c r="G41" s="216"/>
      <c r="H41" s="216"/>
      <c r="I41" s="216" t="s">
        <v>252</v>
      </c>
      <c r="J41" s="216"/>
      <c r="K41" s="216"/>
      <c r="L41" s="216"/>
      <c r="M41" s="216"/>
    </row>
    <row r="42" spans="4:17" ht="15.75">
      <c r="D42" s="678"/>
      <c r="H42" s="678"/>
      <c r="I42" s="678"/>
      <c r="N42" s="678"/>
      <c r="O42" s="678"/>
      <c r="P42" s="678"/>
      <c r="Q42" s="678"/>
    </row>
    <row r="43" spans="4:17" ht="15.75">
      <c r="D43" s="679"/>
      <c r="F43" s="678"/>
      <c r="G43" s="678"/>
      <c r="H43" s="679"/>
      <c r="I43" s="679"/>
      <c r="J43" s="678"/>
      <c r="N43" s="679"/>
      <c r="O43" s="679"/>
      <c r="P43" s="679"/>
      <c r="Q43" s="679"/>
    </row>
    <row r="44" spans="4:17" ht="15.75">
      <c r="D44" s="679"/>
      <c r="E44" s="678"/>
      <c r="F44" s="679"/>
      <c r="G44" s="679"/>
      <c r="H44" s="679"/>
      <c r="I44" s="679"/>
      <c r="J44" s="679"/>
      <c r="K44" s="678"/>
      <c r="L44" s="678"/>
      <c r="N44" s="679"/>
      <c r="O44" s="679"/>
      <c r="P44" s="679"/>
      <c r="Q44" s="679"/>
    </row>
    <row r="45" spans="4:17" ht="15.75">
      <c r="D45" s="678"/>
      <c r="E45" s="679"/>
      <c r="F45" s="679"/>
      <c r="G45" s="679"/>
      <c r="H45" s="678"/>
      <c r="I45" s="678"/>
      <c r="J45" s="679"/>
      <c r="K45" s="679"/>
      <c r="L45" s="679"/>
      <c r="N45" s="678"/>
      <c r="O45" s="678"/>
      <c r="P45" s="678"/>
      <c r="Q45" s="678"/>
    </row>
    <row r="46" spans="4:17" ht="15.75">
      <c r="D46" s="679"/>
      <c r="E46" s="679"/>
      <c r="F46" s="678"/>
      <c r="G46" s="678"/>
      <c r="H46" s="679"/>
      <c r="I46" s="679"/>
      <c r="J46" s="678"/>
      <c r="K46" s="679"/>
      <c r="L46" s="679"/>
      <c r="N46" s="679"/>
      <c r="O46" s="679"/>
      <c r="P46" s="679"/>
      <c r="Q46" s="679"/>
    </row>
    <row r="47" spans="4:17" ht="15.75">
      <c r="D47" s="679"/>
      <c r="E47" s="678"/>
      <c r="F47" s="679"/>
      <c r="G47" s="679"/>
      <c r="H47" s="679"/>
      <c r="I47" s="679"/>
      <c r="J47" s="679"/>
      <c r="K47" s="678"/>
      <c r="L47" s="678"/>
      <c r="N47" s="679"/>
      <c r="O47" s="679"/>
      <c r="P47" s="679"/>
      <c r="Q47" s="679"/>
    </row>
    <row r="48" spans="4:17" ht="15.75">
      <c r="D48" s="678"/>
      <c r="E48" s="679"/>
      <c r="F48" s="679"/>
      <c r="G48" s="679"/>
      <c r="H48" s="678"/>
      <c r="I48" s="678"/>
      <c r="J48" s="679"/>
      <c r="K48" s="679"/>
      <c r="L48" s="679"/>
      <c r="N48" s="678"/>
      <c r="O48" s="678"/>
      <c r="P48" s="678"/>
      <c r="Q48" s="678"/>
    </row>
    <row r="49" spans="4:17" ht="15.75">
      <c r="D49" s="680"/>
      <c r="E49" s="679"/>
      <c r="F49" s="678"/>
      <c r="G49" s="678"/>
      <c r="H49" s="680"/>
      <c r="I49" s="680"/>
      <c r="J49" s="678"/>
      <c r="K49" s="679"/>
      <c r="L49" s="679"/>
      <c r="N49" s="680"/>
      <c r="O49" s="680"/>
      <c r="P49" s="680"/>
      <c r="Q49" s="680"/>
    </row>
    <row r="50" spans="4:17" ht="15.75">
      <c r="D50" s="680"/>
      <c r="E50" s="678"/>
      <c r="F50" s="680"/>
      <c r="G50" s="680"/>
      <c r="H50" s="680"/>
      <c r="I50" s="680"/>
      <c r="J50" s="680"/>
      <c r="K50" s="678"/>
      <c r="L50" s="678"/>
      <c r="N50" s="680"/>
      <c r="O50" s="680"/>
      <c r="P50" s="680"/>
      <c r="Q50" s="680"/>
    </row>
    <row r="51" spans="5:12" ht="15.75">
      <c r="E51" s="680"/>
      <c r="F51" s="680"/>
      <c r="G51" s="680"/>
      <c r="J51" s="680"/>
      <c r="K51" s="680"/>
      <c r="L51" s="680"/>
    </row>
    <row r="52" spans="5:12" ht="15.75">
      <c r="E52" s="680"/>
      <c r="K52" s="680"/>
      <c r="L52" s="680"/>
    </row>
  </sheetData>
  <sheetProtection selectLockedCells="1" selectUnlockedCells="1"/>
  <mergeCells count="20">
    <mergeCell ref="A22:A24"/>
    <mergeCell ref="A2:H2"/>
    <mergeCell ref="I2:Q2"/>
    <mergeCell ref="A4:A5"/>
    <mergeCell ref="B4:B5"/>
    <mergeCell ref="C4:E5"/>
    <mergeCell ref="F4:H5"/>
    <mergeCell ref="I4:K5"/>
    <mergeCell ref="L4:N5"/>
    <mergeCell ref="O4:Q5"/>
    <mergeCell ref="A25:A27"/>
    <mergeCell ref="A31:A33"/>
    <mergeCell ref="A34:A36"/>
    <mergeCell ref="A37:A39"/>
    <mergeCell ref="A7:A9"/>
    <mergeCell ref="A10:A12"/>
    <mergeCell ref="A13:A15"/>
    <mergeCell ref="A16:A18"/>
    <mergeCell ref="A19:A21"/>
    <mergeCell ref="A28:A30"/>
  </mergeCells>
  <printOptions horizontalCentered="1"/>
  <pageMargins left="1.1811023622047245" right="1.1811023622047245" top="1.5748031496062993" bottom="1.5748031496062993" header="0.5118110236220472" footer="0.9055118110236221"/>
  <pageSetup firstPageNumber="70" useFirstPageNumber="1" horizontalDpi="300" verticalDpi="300" orientation="portrait" paperSize="9" r:id="rId1"/>
  <headerFooter alignWithMargins="0">
    <oddFooter>&amp;C&amp;"華康中圓體,標準"&amp;11‧&amp;"Times New Roman,標準"&amp;P&amp;"華康中圓體,標準"‧</oddFooter>
  </headerFooter>
  <ignoredErrors>
    <ignoredError sqref="I37 F37 L37 O37" formula="1"/>
  </ignoredErrors>
</worksheet>
</file>

<file path=xl/worksheets/sheet25.xml><?xml version="1.0" encoding="utf-8"?>
<worksheet xmlns="http://schemas.openxmlformats.org/spreadsheetml/2006/main" xmlns:r="http://schemas.openxmlformats.org/officeDocument/2006/relationships">
  <dimension ref="A1:Z39"/>
  <sheetViews>
    <sheetView showGridLines="0" zoomScale="120" zoomScaleNormal="120" zoomScaleSheetLayoutView="120" workbookViewId="0" topLeftCell="A1">
      <selection activeCell="R1" sqref="R1"/>
    </sheetView>
  </sheetViews>
  <sheetFormatPr defaultColWidth="9.00390625" defaultRowHeight="16.5"/>
  <cols>
    <col min="1" max="1" width="14.625" style="677" customWidth="1"/>
    <col min="2" max="2" width="17.125" style="677" customWidth="1"/>
    <col min="3" max="8" width="7.375" style="677" customWidth="1"/>
    <col min="9" max="9" width="8.125" style="677" customWidth="1"/>
    <col min="10" max="11" width="8.625" style="677" customWidth="1"/>
    <col min="12" max="12" width="8.125" style="677" customWidth="1"/>
    <col min="13" max="14" width="8.625" style="677" customWidth="1"/>
    <col min="15" max="15" width="8.125" style="677" customWidth="1"/>
    <col min="16" max="17" width="8.625" style="677" customWidth="1"/>
    <col min="18" max="26" width="8.125" style="677" customWidth="1"/>
    <col min="27" max="16384" width="9.00390625" style="677" customWidth="1"/>
  </cols>
  <sheetData>
    <row r="1" spans="1:18" s="504" customFormat="1" ht="18" customHeight="1">
      <c r="A1" s="129" t="s">
        <v>551</v>
      </c>
      <c r="B1" s="502"/>
      <c r="C1" s="503"/>
      <c r="D1" s="503"/>
      <c r="E1" s="503"/>
      <c r="F1" s="503"/>
      <c r="G1" s="503"/>
      <c r="H1" s="503"/>
      <c r="I1" s="503"/>
      <c r="J1" s="503"/>
      <c r="K1" s="503"/>
      <c r="L1" s="503"/>
      <c r="M1" s="503"/>
      <c r="N1" s="503"/>
      <c r="O1" s="503"/>
      <c r="P1" s="503"/>
      <c r="Q1" s="122" t="s">
        <v>0</v>
      </c>
      <c r="R1" s="129" t="s">
        <v>551</v>
      </c>
    </row>
    <row r="2" spans="1:26" s="517" customFormat="1" ht="24.75" customHeight="1">
      <c r="A2" s="850" t="s">
        <v>758</v>
      </c>
      <c r="B2" s="850"/>
      <c r="C2" s="850"/>
      <c r="D2" s="850"/>
      <c r="E2" s="850"/>
      <c r="F2" s="850"/>
      <c r="G2" s="850"/>
      <c r="H2" s="850"/>
      <c r="I2" s="850" t="s">
        <v>150</v>
      </c>
      <c r="J2" s="850"/>
      <c r="K2" s="850"/>
      <c r="L2" s="850"/>
      <c r="M2" s="850"/>
      <c r="N2" s="850"/>
      <c r="O2" s="850"/>
      <c r="P2" s="850"/>
      <c r="Q2" s="850"/>
      <c r="R2" s="924"/>
      <c r="S2" s="924"/>
      <c r="T2" s="924"/>
      <c r="U2" s="924"/>
      <c r="V2" s="924"/>
      <c r="W2" s="924"/>
      <c r="X2" s="924"/>
      <c r="Y2" s="924"/>
      <c r="Z2" s="924"/>
    </row>
    <row r="3" spans="2:17" s="512" customFormat="1" ht="15" customHeight="1">
      <c r="B3" s="593"/>
      <c r="C3" s="668"/>
      <c r="D3" s="668"/>
      <c r="E3" s="668"/>
      <c r="F3" s="668"/>
      <c r="G3" s="536"/>
      <c r="H3" s="669" t="s">
        <v>635</v>
      </c>
      <c r="I3" s="670"/>
      <c r="J3" s="669" t="s">
        <v>149</v>
      </c>
      <c r="K3" s="671"/>
      <c r="L3" s="671"/>
      <c r="M3" s="593"/>
      <c r="N3" s="671"/>
      <c r="O3" s="671"/>
      <c r="P3" s="593"/>
      <c r="Q3" s="15" t="s">
        <v>12</v>
      </c>
    </row>
    <row r="4" spans="1:17" s="512" customFormat="1" ht="18" customHeight="1">
      <c r="A4" s="925" t="s">
        <v>270</v>
      </c>
      <c r="B4" s="926" t="s">
        <v>724</v>
      </c>
      <c r="C4" s="927" t="s">
        <v>725</v>
      </c>
      <c r="D4" s="927"/>
      <c r="E4" s="927"/>
      <c r="F4" s="927" t="s">
        <v>726</v>
      </c>
      <c r="G4" s="927"/>
      <c r="H4" s="927"/>
      <c r="I4" s="928" t="s">
        <v>727</v>
      </c>
      <c r="J4" s="928"/>
      <c r="K4" s="928"/>
      <c r="L4" s="927" t="s">
        <v>728</v>
      </c>
      <c r="M4" s="927"/>
      <c r="N4" s="927"/>
      <c r="O4" s="929" t="s">
        <v>729</v>
      </c>
      <c r="P4" s="929"/>
      <c r="Q4" s="929"/>
    </row>
    <row r="5" spans="1:17" s="512" customFormat="1" ht="16.5" customHeight="1">
      <c r="A5" s="925"/>
      <c r="B5" s="926"/>
      <c r="C5" s="927"/>
      <c r="D5" s="927"/>
      <c r="E5" s="927"/>
      <c r="F5" s="927"/>
      <c r="G5" s="927"/>
      <c r="H5" s="927"/>
      <c r="I5" s="928"/>
      <c r="J5" s="928"/>
      <c r="K5" s="928"/>
      <c r="L5" s="927"/>
      <c r="M5" s="927"/>
      <c r="N5" s="927"/>
      <c r="O5" s="929"/>
      <c r="P5" s="929"/>
      <c r="Q5" s="929"/>
    </row>
    <row r="6" spans="1:17" s="512" customFormat="1" ht="31.5" customHeight="1" thickBot="1">
      <c r="A6" s="136" t="s">
        <v>90</v>
      </c>
      <c r="B6" s="137" t="s">
        <v>151</v>
      </c>
      <c r="C6" s="681" t="s">
        <v>730</v>
      </c>
      <c r="D6" s="681" t="s">
        <v>598</v>
      </c>
      <c r="E6" s="681" t="s">
        <v>731</v>
      </c>
      <c r="F6" s="681" t="s">
        <v>730</v>
      </c>
      <c r="G6" s="681" t="s">
        <v>598</v>
      </c>
      <c r="H6" s="682" t="s">
        <v>731</v>
      </c>
      <c r="I6" s="683" t="s">
        <v>730</v>
      </c>
      <c r="J6" s="681" t="s">
        <v>598</v>
      </c>
      <c r="K6" s="682" t="s">
        <v>731</v>
      </c>
      <c r="L6" s="681" t="s">
        <v>730</v>
      </c>
      <c r="M6" s="681" t="s">
        <v>598</v>
      </c>
      <c r="N6" s="682" t="s">
        <v>731</v>
      </c>
      <c r="O6" s="681" t="s">
        <v>730</v>
      </c>
      <c r="P6" s="681" t="s">
        <v>598</v>
      </c>
      <c r="Q6" s="681" t="s">
        <v>731</v>
      </c>
    </row>
    <row r="7" spans="1:17" s="512" customFormat="1" ht="15.75" customHeight="1">
      <c r="A7" s="819" t="s">
        <v>746</v>
      </c>
      <c r="B7" s="610" t="s">
        <v>671</v>
      </c>
      <c r="C7" s="203">
        <f>SUM(F7,I7,L7,O7)</f>
        <v>6918</v>
      </c>
      <c r="D7" s="204">
        <f aca="true" t="shared" si="0" ref="D7:E22">SUM(G7,J7,M7,P7)</f>
        <v>3355</v>
      </c>
      <c r="E7" s="205">
        <f t="shared" si="0"/>
        <v>3563</v>
      </c>
      <c r="F7" s="205">
        <f>SUM(F8:F9)</f>
        <v>3901</v>
      </c>
      <c r="G7" s="205">
        <f aca="true" t="shared" si="1" ref="G7:Q7">SUM(G8:G9)</f>
        <v>2131</v>
      </c>
      <c r="H7" s="205">
        <f t="shared" si="1"/>
        <v>1770</v>
      </c>
      <c r="I7" s="205">
        <f t="shared" si="1"/>
        <v>2130</v>
      </c>
      <c r="J7" s="205">
        <f t="shared" si="1"/>
        <v>922</v>
      </c>
      <c r="K7" s="205">
        <f>SUM(K8:K9)</f>
        <v>1208</v>
      </c>
      <c r="L7" s="205">
        <f t="shared" si="1"/>
        <v>632</v>
      </c>
      <c r="M7" s="205">
        <f t="shared" si="1"/>
        <v>267</v>
      </c>
      <c r="N7" s="205">
        <f t="shared" si="1"/>
        <v>365</v>
      </c>
      <c r="O7" s="205">
        <f t="shared" si="1"/>
        <v>255</v>
      </c>
      <c r="P7" s="205">
        <f t="shared" si="1"/>
        <v>35</v>
      </c>
      <c r="Q7" s="205">
        <f t="shared" si="1"/>
        <v>220</v>
      </c>
    </row>
    <row r="8" spans="1:17" s="512" customFormat="1" ht="15.75" customHeight="1">
      <c r="A8" s="817"/>
      <c r="B8" s="610" t="s">
        <v>732</v>
      </c>
      <c r="C8" s="203">
        <f aca="true" t="shared" si="2" ref="C8:E39">SUM(F8,I8,L8,O8)</f>
        <v>3448</v>
      </c>
      <c r="D8" s="205">
        <f t="shared" si="0"/>
        <v>1757</v>
      </c>
      <c r="E8" s="205">
        <f t="shared" si="0"/>
        <v>1691</v>
      </c>
      <c r="F8" s="205">
        <f>SUM(G8:H8)</f>
        <v>1835</v>
      </c>
      <c r="G8" s="205">
        <v>1004</v>
      </c>
      <c r="H8" s="205">
        <v>831</v>
      </c>
      <c r="I8" s="205">
        <f>SUM(J8:K8)</f>
        <v>1138</v>
      </c>
      <c r="J8" s="205">
        <v>566</v>
      </c>
      <c r="K8" s="205">
        <v>572</v>
      </c>
      <c r="L8" s="205">
        <f>SUM(M8:N8)</f>
        <v>339</v>
      </c>
      <c r="M8" s="205">
        <v>162</v>
      </c>
      <c r="N8" s="205">
        <v>177</v>
      </c>
      <c r="O8" s="205">
        <f>SUM(P8:Q8)</f>
        <v>136</v>
      </c>
      <c r="P8" s="205">
        <v>25</v>
      </c>
      <c r="Q8" s="205">
        <v>111</v>
      </c>
    </row>
    <row r="9" spans="1:17" s="512" customFormat="1" ht="15.75" customHeight="1">
      <c r="A9" s="817"/>
      <c r="B9" s="610" t="s">
        <v>733</v>
      </c>
      <c r="C9" s="203">
        <f t="shared" si="2"/>
        <v>3470</v>
      </c>
      <c r="D9" s="205">
        <f t="shared" si="0"/>
        <v>1598</v>
      </c>
      <c r="E9" s="205">
        <f t="shared" si="0"/>
        <v>1872</v>
      </c>
      <c r="F9" s="205">
        <f>SUM(G9:H9)</f>
        <v>2066</v>
      </c>
      <c r="G9" s="205">
        <v>1127</v>
      </c>
      <c r="H9" s="205">
        <v>939</v>
      </c>
      <c r="I9" s="205">
        <f>SUM(J9:K9)</f>
        <v>992</v>
      </c>
      <c r="J9" s="205">
        <v>356</v>
      </c>
      <c r="K9" s="205">
        <v>636</v>
      </c>
      <c r="L9" s="205">
        <f>SUM(M9:N9)</f>
        <v>293</v>
      </c>
      <c r="M9" s="205">
        <v>105</v>
      </c>
      <c r="N9" s="205">
        <v>188</v>
      </c>
      <c r="O9" s="205">
        <f>SUM(P9:Q9)</f>
        <v>119</v>
      </c>
      <c r="P9" s="205">
        <v>10</v>
      </c>
      <c r="Q9" s="205">
        <v>109</v>
      </c>
    </row>
    <row r="10" spans="1:17" s="514" customFormat="1" ht="15.75" customHeight="1">
      <c r="A10" s="817" t="s">
        <v>747</v>
      </c>
      <c r="B10" s="610" t="s">
        <v>671</v>
      </c>
      <c r="C10" s="203">
        <f t="shared" si="2"/>
        <v>3708</v>
      </c>
      <c r="D10" s="205">
        <f t="shared" si="0"/>
        <v>1739</v>
      </c>
      <c r="E10" s="205">
        <f t="shared" si="0"/>
        <v>1969</v>
      </c>
      <c r="F10" s="205">
        <f aca="true" t="shared" si="3" ref="F10:Q10">SUM(F11:F12)</f>
        <v>2131</v>
      </c>
      <c r="G10" s="205">
        <f t="shared" si="3"/>
        <v>1127</v>
      </c>
      <c r="H10" s="205">
        <f t="shared" si="3"/>
        <v>1004</v>
      </c>
      <c r="I10" s="205">
        <f t="shared" si="3"/>
        <v>1118</v>
      </c>
      <c r="J10" s="205">
        <f t="shared" si="3"/>
        <v>455</v>
      </c>
      <c r="K10" s="205">
        <f t="shared" si="3"/>
        <v>663</v>
      </c>
      <c r="L10" s="205">
        <f t="shared" si="3"/>
        <v>353</v>
      </c>
      <c r="M10" s="205">
        <f t="shared" si="3"/>
        <v>142</v>
      </c>
      <c r="N10" s="205">
        <f t="shared" si="3"/>
        <v>211</v>
      </c>
      <c r="O10" s="205">
        <f t="shared" si="3"/>
        <v>106</v>
      </c>
      <c r="P10" s="205">
        <f t="shared" si="3"/>
        <v>15</v>
      </c>
      <c r="Q10" s="205">
        <f t="shared" si="3"/>
        <v>91</v>
      </c>
    </row>
    <row r="11" spans="1:17" s="514" customFormat="1" ht="15.75" customHeight="1">
      <c r="A11" s="817"/>
      <c r="B11" s="610" t="s">
        <v>672</v>
      </c>
      <c r="C11" s="203">
        <f t="shared" si="2"/>
        <v>2262</v>
      </c>
      <c r="D11" s="205">
        <f t="shared" si="0"/>
        <v>1098</v>
      </c>
      <c r="E11" s="205">
        <f t="shared" si="0"/>
        <v>1164</v>
      </c>
      <c r="F11" s="205">
        <f>SUM(G11:H11)</f>
        <v>1286</v>
      </c>
      <c r="G11" s="205">
        <v>691</v>
      </c>
      <c r="H11" s="205">
        <v>595</v>
      </c>
      <c r="I11" s="205">
        <f>SUM(J11:K11)</f>
        <v>680</v>
      </c>
      <c r="J11" s="205">
        <v>296</v>
      </c>
      <c r="K11" s="205">
        <v>384</v>
      </c>
      <c r="L11" s="205">
        <f>SUM(M11:N11)</f>
        <v>236</v>
      </c>
      <c r="M11" s="205">
        <v>100</v>
      </c>
      <c r="N11" s="205">
        <v>136</v>
      </c>
      <c r="O11" s="205">
        <f>SUM(P11:Q11)</f>
        <v>60</v>
      </c>
      <c r="P11" s="206">
        <v>11</v>
      </c>
      <c r="Q11" s="206">
        <v>49</v>
      </c>
    </row>
    <row r="12" spans="1:17" s="514" customFormat="1" ht="15.75" customHeight="1">
      <c r="A12" s="817"/>
      <c r="B12" s="610" t="s">
        <v>748</v>
      </c>
      <c r="C12" s="203">
        <f t="shared" si="2"/>
        <v>1446</v>
      </c>
      <c r="D12" s="205">
        <f t="shared" si="0"/>
        <v>641</v>
      </c>
      <c r="E12" s="205">
        <f t="shared" si="0"/>
        <v>805</v>
      </c>
      <c r="F12" s="205">
        <f>SUM(G12:H12)</f>
        <v>845</v>
      </c>
      <c r="G12" s="205">
        <v>436</v>
      </c>
      <c r="H12" s="205">
        <v>409</v>
      </c>
      <c r="I12" s="205">
        <f>SUM(J12:K12)</f>
        <v>438</v>
      </c>
      <c r="J12" s="205">
        <v>159</v>
      </c>
      <c r="K12" s="205">
        <v>279</v>
      </c>
      <c r="L12" s="205">
        <f>SUM(M12:N12)</f>
        <v>117</v>
      </c>
      <c r="M12" s="205">
        <v>42</v>
      </c>
      <c r="N12" s="205">
        <v>75</v>
      </c>
      <c r="O12" s="205">
        <f>SUM(P12:Q12)</f>
        <v>46</v>
      </c>
      <c r="P12" s="206">
        <v>4</v>
      </c>
      <c r="Q12" s="206">
        <v>42</v>
      </c>
    </row>
    <row r="13" spans="1:17" s="514" customFormat="1" ht="15.75" customHeight="1">
      <c r="A13" s="817" t="s">
        <v>749</v>
      </c>
      <c r="B13" s="610" t="s">
        <v>671</v>
      </c>
      <c r="C13" s="203">
        <f t="shared" si="2"/>
        <v>4202</v>
      </c>
      <c r="D13" s="205">
        <f t="shared" si="0"/>
        <v>2067</v>
      </c>
      <c r="E13" s="205">
        <f t="shared" si="0"/>
        <v>2135</v>
      </c>
      <c r="F13" s="205">
        <f aca="true" t="shared" si="4" ref="F13:Q13">SUM(F14:F15)</f>
        <v>2366</v>
      </c>
      <c r="G13" s="205">
        <f t="shared" si="4"/>
        <v>1304</v>
      </c>
      <c r="H13" s="205">
        <f t="shared" si="4"/>
        <v>1062</v>
      </c>
      <c r="I13" s="205">
        <f t="shared" si="4"/>
        <v>1384</v>
      </c>
      <c r="J13" s="205">
        <f t="shared" si="4"/>
        <v>616</v>
      </c>
      <c r="K13" s="205">
        <f t="shared" si="4"/>
        <v>768</v>
      </c>
      <c r="L13" s="205">
        <f t="shared" si="4"/>
        <v>381</v>
      </c>
      <c r="M13" s="205">
        <f t="shared" si="4"/>
        <v>136</v>
      </c>
      <c r="N13" s="205">
        <f t="shared" si="4"/>
        <v>245</v>
      </c>
      <c r="O13" s="205">
        <f t="shared" si="4"/>
        <v>71</v>
      </c>
      <c r="P13" s="205">
        <f t="shared" si="4"/>
        <v>11</v>
      </c>
      <c r="Q13" s="205">
        <f t="shared" si="4"/>
        <v>60</v>
      </c>
    </row>
    <row r="14" spans="1:17" s="514" customFormat="1" ht="15.75" customHeight="1">
      <c r="A14" s="817"/>
      <c r="B14" s="610" t="s">
        <v>672</v>
      </c>
      <c r="C14" s="203">
        <f t="shared" si="2"/>
        <v>2990</v>
      </c>
      <c r="D14" s="205">
        <f t="shared" si="0"/>
        <v>1513</v>
      </c>
      <c r="E14" s="205">
        <f t="shared" si="0"/>
        <v>1477</v>
      </c>
      <c r="F14" s="205">
        <f>SUM(G14:H14)</f>
        <v>1642</v>
      </c>
      <c r="G14" s="205">
        <v>924</v>
      </c>
      <c r="H14" s="205">
        <v>718</v>
      </c>
      <c r="I14" s="205">
        <f>SUM(J14:K14)</f>
        <v>1008</v>
      </c>
      <c r="J14" s="205">
        <v>466</v>
      </c>
      <c r="K14" s="205">
        <v>542</v>
      </c>
      <c r="L14" s="205">
        <f>SUM(M14:N14)</f>
        <v>294</v>
      </c>
      <c r="M14" s="205">
        <v>113</v>
      </c>
      <c r="N14" s="205">
        <v>181</v>
      </c>
      <c r="O14" s="205">
        <f>SUM(P14:Q14)</f>
        <v>46</v>
      </c>
      <c r="P14" s="206">
        <v>10</v>
      </c>
      <c r="Q14" s="206">
        <v>36</v>
      </c>
    </row>
    <row r="15" spans="1:17" s="514" customFormat="1" ht="15.75" customHeight="1">
      <c r="A15" s="817"/>
      <c r="B15" s="610" t="s">
        <v>748</v>
      </c>
      <c r="C15" s="203">
        <f t="shared" si="2"/>
        <v>1212</v>
      </c>
      <c r="D15" s="205">
        <f t="shared" si="0"/>
        <v>554</v>
      </c>
      <c r="E15" s="205">
        <f t="shared" si="0"/>
        <v>658</v>
      </c>
      <c r="F15" s="205">
        <f>SUM(G15:H15)</f>
        <v>724</v>
      </c>
      <c r="G15" s="205">
        <v>380</v>
      </c>
      <c r="H15" s="205">
        <v>344</v>
      </c>
      <c r="I15" s="205">
        <f>SUM(J15:K15)</f>
        <v>376</v>
      </c>
      <c r="J15" s="205">
        <v>150</v>
      </c>
      <c r="K15" s="205">
        <v>226</v>
      </c>
      <c r="L15" s="205">
        <f>SUM(M15:N15)</f>
        <v>87</v>
      </c>
      <c r="M15" s="205">
        <v>23</v>
      </c>
      <c r="N15" s="205">
        <v>64</v>
      </c>
      <c r="O15" s="205">
        <f>SUM(P15:Q15)</f>
        <v>25</v>
      </c>
      <c r="P15" s="206">
        <v>1</v>
      </c>
      <c r="Q15" s="206">
        <v>24</v>
      </c>
    </row>
    <row r="16" spans="1:17" s="514" customFormat="1" ht="15.75" customHeight="1">
      <c r="A16" s="817" t="s">
        <v>750</v>
      </c>
      <c r="B16" s="610" t="s">
        <v>671</v>
      </c>
      <c r="C16" s="203">
        <f t="shared" si="2"/>
        <v>3255</v>
      </c>
      <c r="D16" s="205">
        <f t="shared" si="0"/>
        <v>1629</v>
      </c>
      <c r="E16" s="205">
        <f t="shared" si="0"/>
        <v>1626</v>
      </c>
      <c r="F16" s="205">
        <f aca="true" t="shared" si="5" ref="F16:Q16">SUM(F17:F18)</f>
        <v>1786</v>
      </c>
      <c r="G16" s="205">
        <f t="shared" si="5"/>
        <v>990</v>
      </c>
      <c r="H16" s="205">
        <f t="shared" si="5"/>
        <v>796</v>
      </c>
      <c r="I16" s="205">
        <f t="shared" si="5"/>
        <v>1071</v>
      </c>
      <c r="J16" s="205">
        <f t="shared" si="5"/>
        <v>478</v>
      </c>
      <c r="K16" s="205">
        <f t="shared" si="5"/>
        <v>593</v>
      </c>
      <c r="L16" s="205">
        <f t="shared" si="5"/>
        <v>330</v>
      </c>
      <c r="M16" s="205">
        <f t="shared" si="5"/>
        <v>146</v>
      </c>
      <c r="N16" s="205">
        <f t="shared" si="5"/>
        <v>184</v>
      </c>
      <c r="O16" s="205">
        <f t="shared" si="5"/>
        <v>68</v>
      </c>
      <c r="P16" s="205">
        <f t="shared" si="5"/>
        <v>15</v>
      </c>
      <c r="Q16" s="205">
        <f t="shared" si="5"/>
        <v>53</v>
      </c>
    </row>
    <row r="17" spans="1:17" s="514" customFormat="1" ht="15.75" customHeight="1">
      <c r="A17" s="817"/>
      <c r="B17" s="610" t="s">
        <v>672</v>
      </c>
      <c r="C17" s="203">
        <f t="shared" si="2"/>
        <v>2483</v>
      </c>
      <c r="D17" s="205">
        <f t="shared" si="0"/>
        <v>1274</v>
      </c>
      <c r="E17" s="205">
        <f t="shared" si="0"/>
        <v>1209</v>
      </c>
      <c r="F17" s="205">
        <f>SUM(G17:H17)</f>
        <v>1342</v>
      </c>
      <c r="G17" s="205">
        <v>752</v>
      </c>
      <c r="H17" s="205">
        <v>590</v>
      </c>
      <c r="I17" s="205">
        <f>SUM(J17:K17)</f>
        <v>832</v>
      </c>
      <c r="J17" s="205">
        <v>392</v>
      </c>
      <c r="K17" s="205">
        <v>440</v>
      </c>
      <c r="L17" s="205">
        <f>SUM(M17:N17)</f>
        <v>253</v>
      </c>
      <c r="M17" s="205">
        <v>118</v>
      </c>
      <c r="N17" s="205">
        <v>135</v>
      </c>
      <c r="O17" s="205">
        <f>SUM(P17:Q17)</f>
        <v>56</v>
      </c>
      <c r="P17" s="206">
        <v>12</v>
      </c>
      <c r="Q17" s="206">
        <v>44</v>
      </c>
    </row>
    <row r="18" spans="1:17" s="514" customFormat="1" ht="15.75" customHeight="1">
      <c r="A18" s="817"/>
      <c r="B18" s="610" t="s">
        <v>748</v>
      </c>
      <c r="C18" s="203">
        <f t="shared" si="2"/>
        <v>772</v>
      </c>
      <c r="D18" s="205">
        <f t="shared" si="0"/>
        <v>355</v>
      </c>
      <c r="E18" s="205">
        <f t="shared" si="0"/>
        <v>417</v>
      </c>
      <c r="F18" s="205">
        <f>SUM(G18:H18)</f>
        <v>444</v>
      </c>
      <c r="G18" s="205">
        <v>238</v>
      </c>
      <c r="H18" s="205">
        <v>206</v>
      </c>
      <c r="I18" s="205">
        <f>SUM(J18:K18)</f>
        <v>239</v>
      </c>
      <c r="J18" s="205">
        <v>86</v>
      </c>
      <c r="K18" s="205">
        <v>153</v>
      </c>
      <c r="L18" s="205">
        <f>SUM(M18:N18)</f>
        <v>77</v>
      </c>
      <c r="M18" s="205">
        <v>28</v>
      </c>
      <c r="N18" s="205">
        <v>49</v>
      </c>
      <c r="O18" s="205">
        <f>SUM(P18:Q18)</f>
        <v>12</v>
      </c>
      <c r="P18" s="206">
        <v>3</v>
      </c>
      <c r="Q18" s="206">
        <v>9</v>
      </c>
    </row>
    <row r="19" spans="1:17" s="514" customFormat="1" ht="15.75" customHeight="1">
      <c r="A19" s="817" t="s">
        <v>751</v>
      </c>
      <c r="B19" s="610" t="s">
        <v>671</v>
      </c>
      <c r="C19" s="203">
        <f t="shared" si="2"/>
        <v>6642</v>
      </c>
      <c r="D19" s="205">
        <f t="shared" si="0"/>
        <v>3259</v>
      </c>
      <c r="E19" s="205">
        <f t="shared" si="0"/>
        <v>3383</v>
      </c>
      <c r="F19" s="205">
        <f aca="true" t="shared" si="6" ref="F19:Q19">SUM(F20:F21)</f>
        <v>3793</v>
      </c>
      <c r="G19" s="205">
        <f t="shared" si="6"/>
        <v>2090</v>
      </c>
      <c r="H19" s="205">
        <f t="shared" si="6"/>
        <v>1703</v>
      </c>
      <c r="I19" s="205">
        <f t="shared" si="6"/>
        <v>2051</v>
      </c>
      <c r="J19" s="205">
        <f t="shared" si="6"/>
        <v>915</v>
      </c>
      <c r="K19" s="205">
        <f t="shared" si="6"/>
        <v>1136</v>
      </c>
      <c r="L19" s="205">
        <f t="shared" si="6"/>
        <v>615</v>
      </c>
      <c r="M19" s="205">
        <f t="shared" si="6"/>
        <v>234</v>
      </c>
      <c r="N19" s="205">
        <f t="shared" si="6"/>
        <v>381</v>
      </c>
      <c r="O19" s="205">
        <f t="shared" si="6"/>
        <v>183</v>
      </c>
      <c r="P19" s="205">
        <f t="shared" si="6"/>
        <v>20</v>
      </c>
      <c r="Q19" s="205">
        <f t="shared" si="6"/>
        <v>163</v>
      </c>
    </row>
    <row r="20" spans="1:17" s="514" customFormat="1" ht="15.75" customHeight="1">
      <c r="A20" s="817"/>
      <c r="B20" s="610" t="s">
        <v>672</v>
      </c>
      <c r="C20" s="203">
        <f t="shared" si="2"/>
        <v>4951</v>
      </c>
      <c r="D20" s="205">
        <f t="shared" si="0"/>
        <v>2513</v>
      </c>
      <c r="E20" s="205">
        <f t="shared" si="0"/>
        <v>2438</v>
      </c>
      <c r="F20" s="205">
        <f>SUM(G20:H20)</f>
        <v>2807</v>
      </c>
      <c r="G20" s="205">
        <v>1556</v>
      </c>
      <c r="H20" s="205">
        <v>1251</v>
      </c>
      <c r="I20" s="205">
        <f>SUM(J20:K20)</f>
        <v>1557</v>
      </c>
      <c r="J20" s="205">
        <v>748</v>
      </c>
      <c r="K20" s="205">
        <v>809</v>
      </c>
      <c r="L20" s="205">
        <f>SUM(M20:N20)</f>
        <v>465</v>
      </c>
      <c r="M20" s="205">
        <v>192</v>
      </c>
      <c r="N20" s="205">
        <v>273</v>
      </c>
      <c r="O20" s="205">
        <f>SUM(P20:Q20)</f>
        <v>122</v>
      </c>
      <c r="P20" s="206">
        <v>17</v>
      </c>
      <c r="Q20" s="206">
        <v>105</v>
      </c>
    </row>
    <row r="21" spans="1:17" s="514" customFormat="1" ht="15.75" customHeight="1">
      <c r="A21" s="817"/>
      <c r="B21" s="610" t="s">
        <v>748</v>
      </c>
      <c r="C21" s="203">
        <f t="shared" si="2"/>
        <v>1691</v>
      </c>
      <c r="D21" s="205">
        <f t="shared" si="0"/>
        <v>746</v>
      </c>
      <c r="E21" s="205">
        <f t="shared" si="0"/>
        <v>945</v>
      </c>
      <c r="F21" s="205">
        <f>SUM(G21:H21)</f>
        <v>986</v>
      </c>
      <c r="G21" s="205">
        <v>534</v>
      </c>
      <c r="H21" s="205">
        <v>452</v>
      </c>
      <c r="I21" s="205">
        <f>SUM(J21:K21)</f>
        <v>494</v>
      </c>
      <c r="J21" s="205">
        <v>167</v>
      </c>
      <c r="K21" s="205">
        <v>327</v>
      </c>
      <c r="L21" s="205">
        <f>SUM(M21:N21)</f>
        <v>150</v>
      </c>
      <c r="M21" s="205">
        <v>42</v>
      </c>
      <c r="N21" s="205">
        <v>108</v>
      </c>
      <c r="O21" s="205">
        <f>SUM(P21:Q21)</f>
        <v>61</v>
      </c>
      <c r="P21" s="206">
        <v>3</v>
      </c>
      <c r="Q21" s="206">
        <v>58</v>
      </c>
    </row>
    <row r="22" spans="1:17" s="514" customFormat="1" ht="15.75" customHeight="1">
      <c r="A22" s="817" t="s">
        <v>752</v>
      </c>
      <c r="B22" s="610" t="s">
        <v>671</v>
      </c>
      <c r="C22" s="203">
        <f t="shared" si="2"/>
        <v>6589</v>
      </c>
      <c r="D22" s="205">
        <f t="shared" si="0"/>
        <v>3141</v>
      </c>
      <c r="E22" s="205">
        <f t="shared" si="0"/>
        <v>3448</v>
      </c>
      <c r="F22" s="205">
        <f aca="true" t="shared" si="7" ref="F22:Q22">SUM(F23:F24)</f>
        <v>3676</v>
      </c>
      <c r="G22" s="205">
        <f t="shared" si="7"/>
        <v>1998</v>
      </c>
      <c r="H22" s="205">
        <f t="shared" si="7"/>
        <v>1678</v>
      </c>
      <c r="I22" s="205">
        <f t="shared" si="7"/>
        <v>2006</v>
      </c>
      <c r="J22" s="205">
        <f t="shared" si="7"/>
        <v>850</v>
      </c>
      <c r="K22" s="205">
        <f t="shared" si="7"/>
        <v>1156</v>
      </c>
      <c r="L22" s="205">
        <f t="shared" si="7"/>
        <v>661</v>
      </c>
      <c r="M22" s="205">
        <f t="shared" si="7"/>
        <v>267</v>
      </c>
      <c r="N22" s="205">
        <f t="shared" si="7"/>
        <v>394</v>
      </c>
      <c r="O22" s="205">
        <f t="shared" si="7"/>
        <v>246</v>
      </c>
      <c r="P22" s="205">
        <f t="shared" si="7"/>
        <v>26</v>
      </c>
      <c r="Q22" s="205">
        <f t="shared" si="7"/>
        <v>220</v>
      </c>
    </row>
    <row r="23" spans="1:17" s="514" customFormat="1" ht="15.75" customHeight="1">
      <c r="A23" s="817"/>
      <c r="B23" s="610" t="s">
        <v>672</v>
      </c>
      <c r="C23" s="203">
        <f t="shared" si="2"/>
        <v>4353</v>
      </c>
      <c r="D23" s="205">
        <f t="shared" si="2"/>
        <v>2170</v>
      </c>
      <c r="E23" s="205">
        <f t="shared" si="2"/>
        <v>2183</v>
      </c>
      <c r="F23" s="205">
        <f>SUM(G23:H23)</f>
        <v>2361</v>
      </c>
      <c r="G23" s="205">
        <v>1315</v>
      </c>
      <c r="H23" s="205">
        <v>1046</v>
      </c>
      <c r="I23" s="205">
        <f>SUM(J23:K23)</f>
        <v>1389</v>
      </c>
      <c r="J23" s="205">
        <v>635</v>
      </c>
      <c r="K23" s="205">
        <v>754</v>
      </c>
      <c r="L23" s="205">
        <f>SUM(M23:N23)</f>
        <v>474</v>
      </c>
      <c r="M23" s="205">
        <v>204</v>
      </c>
      <c r="N23" s="205">
        <v>270</v>
      </c>
      <c r="O23" s="205">
        <f>SUM(P23:Q23)</f>
        <v>129</v>
      </c>
      <c r="P23" s="206">
        <v>16</v>
      </c>
      <c r="Q23" s="206">
        <v>113</v>
      </c>
    </row>
    <row r="24" spans="1:17" s="514" customFormat="1" ht="15.75" customHeight="1">
      <c r="A24" s="817"/>
      <c r="B24" s="610" t="s">
        <v>748</v>
      </c>
      <c r="C24" s="203">
        <f t="shared" si="2"/>
        <v>2236</v>
      </c>
      <c r="D24" s="205">
        <f t="shared" si="2"/>
        <v>971</v>
      </c>
      <c r="E24" s="205">
        <f t="shared" si="2"/>
        <v>1265</v>
      </c>
      <c r="F24" s="205">
        <f>SUM(G24:H24)</f>
        <v>1315</v>
      </c>
      <c r="G24" s="205">
        <v>683</v>
      </c>
      <c r="H24" s="205">
        <v>632</v>
      </c>
      <c r="I24" s="205">
        <f>SUM(J24:K24)</f>
        <v>617</v>
      </c>
      <c r="J24" s="205">
        <v>215</v>
      </c>
      <c r="K24" s="205">
        <v>402</v>
      </c>
      <c r="L24" s="205">
        <f>SUM(M24:N24)</f>
        <v>187</v>
      </c>
      <c r="M24" s="205">
        <v>63</v>
      </c>
      <c r="N24" s="205">
        <v>124</v>
      </c>
      <c r="O24" s="205">
        <f>SUM(P24:Q24)</f>
        <v>117</v>
      </c>
      <c r="P24" s="206">
        <v>10</v>
      </c>
      <c r="Q24" s="206">
        <v>107</v>
      </c>
    </row>
    <row r="25" spans="1:17" s="514" customFormat="1" ht="15.75" customHeight="1">
      <c r="A25" s="817" t="s">
        <v>753</v>
      </c>
      <c r="B25" s="610" t="s">
        <v>671</v>
      </c>
      <c r="C25" s="203">
        <f t="shared" si="2"/>
        <v>3549</v>
      </c>
      <c r="D25" s="205">
        <f t="shared" si="2"/>
        <v>1675</v>
      </c>
      <c r="E25" s="205">
        <f t="shared" si="2"/>
        <v>1874</v>
      </c>
      <c r="F25" s="205">
        <f aca="true" t="shared" si="8" ref="F25:Q25">SUM(F26:F27)</f>
        <v>1972</v>
      </c>
      <c r="G25" s="205">
        <f t="shared" si="8"/>
        <v>1085</v>
      </c>
      <c r="H25" s="205">
        <f t="shared" si="8"/>
        <v>887</v>
      </c>
      <c r="I25" s="205">
        <f t="shared" si="8"/>
        <v>1069</v>
      </c>
      <c r="J25" s="205">
        <f t="shared" si="8"/>
        <v>456</v>
      </c>
      <c r="K25" s="205">
        <f t="shared" si="8"/>
        <v>613</v>
      </c>
      <c r="L25" s="205">
        <f t="shared" si="8"/>
        <v>328</v>
      </c>
      <c r="M25" s="205">
        <f t="shared" si="8"/>
        <v>120</v>
      </c>
      <c r="N25" s="205">
        <f t="shared" si="8"/>
        <v>208</v>
      </c>
      <c r="O25" s="205">
        <f t="shared" si="8"/>
        <v>180</v>
      </c>
      <c r="P25" s="205">
        <f t="shared" si="8"/>
        <v>14</v>
      </c>
      <c r="Q25" s="205">
        <f t="shared" si="8"/>
        <v>166</v>
      </c>
    </row>
    <row r="26" spans="1:17" s="514" customFormat="1" ht="15.75" customHeight="1">
      <c r="A26" s="817"/>
      <c r="B26" s="610" t="s">
        <v>672</v>
      </c>
      <c r="C26" s="203">
        <f t="shared" si="2"/>
        <v>1710</v>
      </c>
      <c r="D26" s="205">
        <f t="shared" si="2"/>
        <v>871</v>
      </c>
      <c r="E26" s="205">
        <f t="shared" si="2"/>
        <v>839</v>
      </c>
      <c r="F26" s="205">
        <f>SUM(G26:H26)</f>
        <v>919</v>
      </c>
      <c r="G26" s="205">
        <v>526</v>
      </c>
      <c r="H26" s="205">
        <v>393</v>
      </c>
      <c r="I26" s="205">
        <f>SUM(J26:K26)</f>
        <v>560</v>
      </c>
      <c r="J26" s="205">
        <v>262</v>
      </c>
      <c r="K26" s="205">
        <v>298</v>
      </c>
      <c r="L26" s="205">
        <f>SUM(M26:N26)</f>
        <v>162</v>
      </c>
      <c r="M26" s="205">
        <v>73</v>
      </c>
      <c r="N26" s="205">
        <v>89</v>
      </c>
      <c r="O26" s="205">
        <f>SUM(P26:Q26)</f>
        <v>69</v>
      </c>
      <c r="P26" s="206">
        <v>10</v>
      </c>
      <c r="Q26" s="206">
        <v>59</v>
      </c>
    </row>
    <row r="27" spans="1:17" s="514" customFormat="1" ht="15.75" customHeight="1">
      <c r="A27" s="817"/>
      <c r="B27" s="610" t="s">
        <v>748</v>
      </c>
      <c r="C27" s="203">
        <f t="shared" si="2"/>
        <v>1839</v>
      </c>
      <c r="D27" s="205">
        <f t="shared" si="2"/>
        <v>804</v>
      </c>
      <c r="E27" s="205">
        <f t="shared" si="2"/>
        <v>1035</v>
      </c>
      <c r="F27" s="205">
        <f>SUM(G27:H27)</f>
        <v>1053</v>
      </c>
      <c r="G27" s="205">
        <v>559</v>
      </c>
      <c r="H27" s="205">
        <v>494</v>
      </c>
      <c r="I27" s="205">
        <f aca="true" t="shared" si="9" ref="I27:O27">SUM(J27:K27)</f>
        <v>509</v>
      </c>
      <c r="J27" s="205">
        <v>194</v>
      </c>
      <c r="K27" s="205">
        <v>315</v>
      </c>
      <c r="L27" s="205">
        <f t="shared" si="9"/>
        <v>166</v>
      </c>
      <c r="M27" s="205">
        <v>47</v>
      </c>
      <c r="N27" s="205">
        <v>119</v>
      </c>
      <c r="O27" s="205">
        <f t="shared" si="9"/>
        <v>111</v>
      </c>
      <c r="P27" s="206">
        <v>4</v>
      </c>
      <c r="Q27" s="206">
        <v>107</v>
      </c>
    </row>
    <row r="28" spans="1:17" s="514" customFormat="1" ht="15.75" customHeight="1">
      <c r="A28" s="817" t="s">
        <v>754</v>
      </c>
      <c r="B28" s="610" t="s">
        <v>671</v>
      </c>
      <c r="C28" s="203">
        <f t="shared" si="2"/>
        <v>6155</v>
      </c>
      <c r="D28" s="205">
        <f t="shared" si="2"/>
        <v>2838</v>
      </c>
      <c r="E28" s="205">
        <f t="shared" si="2"/>
        <v>3317</v>
      </c>
      <c r="F28" s="205">
        <f aca="true" t="shared" si="10" ref="F28:Q28">SUM(F29:F30)</f>
        <v>3474</v>
      </c>
      <c r="G28" s="205">
        <f t="shared" si="10"/>
        <v>1832</v>
      </c>
      <c r="H28" s="205">
        <f t="shared" si="10"/>
        <v>1642</v>
      </c>
      <c r="I28" s="205">
        <f t="shared" si="10"/>
        <v>1873</v>
      </c>
      <c r="J28" s="205">
        <f t="shared" si="10"/>
        <v>764</v>
      </c>
      <c r="K28" s="205">
        <f t="shared" si="10"/>
        <v>1109</v>
      </c>
      <c r="L28" s="205">
        <f t="shared" si="10"/>
        <v>556</v>
      </c>
      <c r="M28" s="205">
        <f t="shared" si="10"/>
        <v>216</v>
      </c>
      <c r="N28" s="205">
        <f t="shared" si="10"/>
        <v>340</v>
      </c>
      <c r="O28" s="205">
        <f t="shared" si="10"/>
        <v>252</v>
      </c>
      <c r="P28" s="205">
        <f t="shared" si="10"/>
        <v>26</v>
      </c>
      <c r="Q28" s="205">
        <f t="shared" si="10"/>
        <v>226</v>
      </c>
    </row>
    <row r="29" spans="1:17" s="514" customFormat="1" ht="15.75" customHeight="1">
      <c r="A29" s="817"/>
      <c r="B29" s="610" t="s">
        <v>672</v>
      </c>
      <c r="C29" s="203">
        <f t="shared" si="2"/>
        <v>3443</v>
      </c>
      <c r="D29" s="205">
        <f t="shared" si="2"/>
        <v>1663</v>
      </c>
      <c r="E29" s="205">
        <f t="shared" si="2"/>
        <v>1780</v>
      </c>
      <c r="F29" s="205">
        <f>SUM(G29:H29)</f>
        <v>1902</v>
      </c>
      <c r="G29" s="205">
        <v>1017</v>
      </c>
      <c r="H29" s="205">
        <v>885</v>
      </c>
      <c r="I29" s="205">
        <f aca="true" t="shared" si="11" ref="I29:O29">SUM(J29:K29)</f>
        <v>1098</v>
      </c>
      <c r="J29" s="205">
        <v>483</v>
      </c>
      <c r="K29" s="205">
        <v>615</v>
      </c>
      <c r="L29" s="205">
        <f t="shared" si="11"/>
        <v>328</v>
      </c>
      <c r="M29" s="205">
        <v>141</v>
      </c>
      <c r="N29" s="205">
        <v>187</v>
      </c>
      <c r="O29" s="205">
        <f t="shared" si="11"/>
        <v>115</v>
      </c>
      <c r="P29" s="206">
        <v>22</v>
      </c>
      <c r="Q29" s="206">
        <v>93</v>
      </c>
    </row>
    <row r="30" spans="1:17" s="514" customFormat="1" ht="15.75" customHeight="1">
      <c r="A30" s="817"/>
      <c r="B30" s="610" t="s">
        <v>748</v>
      </c>
      <c r="C30" s="203">
        <f t="shared" si="2"/>
        <v>2712</v>
      </c>
      <c r="D30" s="205">
        <f t="shared" si="2"/>
        <v>1175</v>
      </c>
      <c r="E30" s="205">
        <f t="shared" si="2"/>
        <v>1537</v>
      </c>
      <c r="F30" s="205">
        <f>SUM(G30:H30)</f>
        <v>1572</v>
      </c>
      <c r="G30" s="205">
        <v>815</v>
      </c>
      <c r="H30" s="205">
        <v>757</v>
      </c>
      <c r="I30" s="205">
        <f aca="true" t="shared" si="12" ref="I30:O30">SUM(J30:K30)</f>
        <v>775</v>
      </c>
      <c r="J30" s="205">
        <v>281</v>
      </c>
      <c r="K30" s="205">
        <v>494</v>
      </c>
      <c r="L30" s="205">
        <f t="shared" si="12"/>
        <v>228</v>
      </c>
      <c r="M30" s="205">
        <v>75</v>
      </c>
      <c r="N30" s="205">
        <v>153</v>
      </c>
      <c r="O30" s="205">
        <f t="shared" si="12"/>
        <v>137</v>
      </c>
      <c r="P30" s="206">
        <v>4</v>
      </c>
      <c r="Q30" s="206">
        <v>133</v>
      </c>
    </row>
    <row r="31" spans="1:17" s="514" customFormat="1" ht="15.75" customHeight="1">
      <c r="A31" s="817" t="s">
        <v>755</v>
      </c>
      <c r="B31" s="610" t="s">
        <v>671</v>
      </c>
      <c r="C31" s="203">
        <f t="shared" si="2"/>
        <v>651</v>
      </c>
      <c r="D31" s="205">
        <f t="shared" si="2"/>
        <v>300</v>
      </c>
      <c r="E31" s="205">
        <f t="shared" si="2"/>
        <v>351</v>
      </c>
      <c r="F31" s="205">
        <f aca="true" t="shared" si="13" ref="F31:Q31">SUM(F32:F33)</f>
        <v>376</v>
      </c>
      <c r="G31" s="205">
        <f t="shared" si="13"/>
        <v>204</v>
      </c>
      <c r="H31" s="205">
        <f t="shared" si="13"/>
        <v>172</v>
      </c>
      <c r="I31" s="205">
        <f t="shared" si="13"/>
        <v>204</v>
      </c>
      <c r="J31" s="205">
        <f t="shared" si="13"/>
        <v>76</v>
      </c>
      <c r="K31" s="205">
        <f t="shared" si="13"/>
        <v>128</v>
      </c>
      <c r="L31" s="205">
        <f t="shared" si="13"/>
        <v>56</v>
      </c>
      <c r="M31" s="205">
        <f t="shared" si="13"/>
        <v>19</v>
      </c>
      <c r="N31" s="205">
        <f t="shared" si="13"/>
        <v>37</v>
      </c>
      <c r="O31" s="205">
        <f t="shared" si="13"/>
        <v>15</v>
      </c>
      <c r="P31" s="205">
        <f t="shared" si="13"/>
        <v>1</v>
      </c>
      <c r="Q31" s="205">
        <f t="shared" si="13"/>
        <v>14</v>
      </c>
    </row>
    <row r="32" spans="1:17" s="514" customFormat="1" ht="15.75" customHeight="1">
      <c r="A32" s="817"/>
      <c r="B32" s="610" t="s">
        <v>672</v>
      </c>
      <c r="C32" s="203">
        <f t="shared" si="2"/>
        <v>450</v>
      </c>
      <c r="D32" s="205">
        <f t="shared" si="2"/>
        <v>226</v>
      </c>
      <c r="E32" s="205">
        <f t="shared" si="2"/>
        <v>224</v>
      </c>
      <c r="F32" s="205">
        <f>SUM(G32:H32)</f>
        <v>255</v>
      </c>
      <c r="G32" s="205">
        <v>146</v>
      </c>
      <c r="H32" s="205">
        <v>109</v>
      </c>
      <c r="I32" s="205">
        <f aca="true" t="shared" si="14" ref="I32:O32">SUM(J32:K32)</f>
        <v>143</v>
      </c>
      <c r="J32" s="205">
        <v>61</v>
      </c>
      <c r="K32" s="205">
        <v>82</v>
      </c>
      <c r="L32" s="205">
        <f t="shared" si="14"/>
        <v>42</v>
      </c>
      <c r="M32" s="205">
        <v>18</v>
      </c>
      <c r="N32" s="205">
        <v>24</v>
      </c>
      <c r="O32" s="205">
        <f t="shared" si="14"/>
        <v>10</v>
      </c>
      <c r="P32" s="206">
        <v>1</v>
      </c>
      <c r="Q32" s="206">
        <v>9</v>
      </c>
    </row>
    <row r="33" spans="1:17" s="514" customFormat="1" ht="15.75" customHeight="1">
      <c r="A33" s="817"/>
      <c r="B33" s="610" t="s">
        <v>748</v>
      </c>
      <c r="C33" s="203">
        <f t="shared" si="2"/>
        <v>201</v>
      </c>
      <c r="D33" s="205">
        <f t="shared" si="2"/>
        <v>74</v>
      </c>
      <c r="E33" s="205">
        <f t="shared" si="2"/>
        <v>127</v>
      </c>
      <c r="F33" s="205">
        <f>SUM(G33:H33)</f>
        <v>121</v>
      </c>
      <c r="G33" s="205">
        <v>58</v>
      </c>
      <c r="H33" s="205">
        <v>63</v>
      </c>
      <c r="I33" s="205">
        <f aca="true" t="shared" si="15" ref="I33:O33">SUM(J33:K33)</f>
        <v>61</v>
      </c>
      <c r="J33" s="205">
        <v>15</v>
      </c>
      <c r="K33" s="205">
        <v>46</v>
      </c>
      <c r="L33" s="205">
        <f t="shared" si="15"/>
        <v>14</v>
      </c>
      <c r="M33" s="205">
        <v>1</v>
      </c>
      <c r="N33" s="205">
        <v>13</v>
      </c>
      <c r="O33" s="205">
        <f t="shared" si="15"/>
        <v>5</v>
      </c>
      <c r="P33" s="206">
        <v>0</v>
      </c>
      <c r="Q33" s="206">
        <v>5</v>
      </c>
    </row>
    <row r="34" spans="1:17" s="514" customFormat="1" ht="15.75" customHeight="1">
      <c r="A34" s="817" t="s">
        <v>756</v>
      </c>
      <c r="B34" s="610" t="s">
        <v>671</v>
      </c>
      <c r="C34" s="203">
        <f t="shared" si="2"/>
        <v>1438</v>
      </c>
      <c r="D34" s="205">
        <f t="shared" si="2"/>
        <v>695</v>
      </c>
      <c r="E34" s="205">
        <f t="shared" si="2"/>
        <v>743</v>
      </c>
      <c r="F34" s="205">
        <f aca="true" t="shared" si="16" ref="F34:Q34">SUM(F35:F36)</f>
        <v>813</v>
      </c>
      <c r="G34" s="205">
        <f t="shared" si="16"/>
        <v>447</v>
      </c>
      <c r="H34" s="205">
        <f t="shared" si="16"/>
        <v>366</v>
      </c>
      <c r="I34" s="205">
        <f t="shared" si="16"/>
        <v>497</v>
      </c>
      <c r="J34" s="205">
        <f t="shared" si="16"/>
        <v>206</v>
      </c>
      <c r="K34" s="205">
        <f t="shared" si="16"/>
        <v>291</v>
      </c>
      <c r="L34" s="205">
        <f t="shared" si="16"/>
        <v>96</v>
      </c>
      <c r="M34" s="205">
        <f t="shared" si="16"/>
        <v>38</v>
      </c>
      <c r="N34" s="205">
        <f t="shared" si="16"/>
        <v>58</v>
      </c>
      <c r="O34" s="205">
        <f t="shared" si="16"/>
        <v>32</v>
      </c>
      <c r="P34" s="205">
        <f t="shared" si="16"/>
        <v>4</v>
      </c>
      <c r="Q34" s="205">
        <f t="shared" si="16"/>
        <v>28</v>
      </c>
    </row>
    <row r="35" spans="1:17" s="514" customFormat="1" ht="15.75" customHeight="1">
      <c r="A35" s="817"/>
      <c r="B35" s="610" t="s">
        <v>672</v>
      </c>
      <c r="C35" s="203">
        <f t="shared" si="2"/>
        <v>724</v>
      </c>
      <c r="D35" s="205">
        <f t="shared" si="2"/>
        <v>362</v>
      </c>
      <c r="E35" s="205">
        <f t="shared" si="2"/>
        <v>362</v>
      </c>
      <c r="F35" s="205">
        <f>SUM(G35:H35)</f>
        <v>391</v>
      </c>
      <c r="G35" s="205">
        <v>213</v>
      </c>
      <c r="H35" s="205">
        <v>178</v>
      </c>
      <c r="I35" s="205">
        <f aca="true" t="shared" si="17" ref="I35:O35">SUM(J35:K35)</f>
        <v>258</v>
      </c>
      <c r="J35" s="205">
        <v>121</v>
      </c>
      <c r="K35" s="205">
        <v>137</v>
      </c>
      <c r="L35" s="205">
        <f t="shared" si="17"/>
        <v>59</v>
      </c>
      <c r="M35" s="205">
        <v>25</v>
      </c>
      <c r="N35" s="205">
        <v>34</v>
      </c>
      <c r="O35" s="205">
        <f t="shared" si="17"/>
        <v>16</v>
      </c>
      <c r="P35" s="206">
        <v>3</v>
      </c>
      <c r="Q35" s="206">
        <v>13</v>
      </c>
    </row>
    <row r="36" spans="1:17" s="514" customFormat="1" ht="15.75" customHeight="1">
      <c r="A36" s="817"/>
      <c r="B36" s="610" t="s">
        <v>748</v>
      </c>
      <c r="C36" s="203">
        <f t="shared" si="2"/>
        <v>714</v>
      </c>
      <c r="D36" s="205">
        <f t="shared" si="2"/>
        <v>333</v>
      </c>
      <c r="E36" s="205">
        <f t="shared" si="2"/>
        <v>381</v>
      </c>
      <c r="F36" s="205">
        <f>SUM(G36:H36)</f>
        <v>422</v>
      </c>
      <c r="G36" s="205">
        <v>234</v>
      </c>
      <c r="H36" s="205">
        <v>188</v>
      </c>
      <c r="I36" s="205">
        <f aca="true" t="shared" si="18" ref="I36:O36">SUM(J36:K36)</f>
        <v>239</v>
      </c>
      <c r="J36" s="205">
        <v>85</v>
      </c>
      <c r="K36" s="205">
        <v>154</v>
      </c>
      <c r="L36" s="205">
        <f t="shared" si="18"/>
        <v>37</v>
      </c>
      <c r="M36" s="205">
        <v>13</v>
      </c>
      <c r="N36" s="205">
        <v>24</v>
      </c>
      <c r="O36" s="205">
        <f t="shared" si="18"/>
        <v>16</v>
      </c>
      <c r="P36" s="206">
        <v>1</v>
      </c>
      <c r="Q36" s="206">
        <v>15</v>
      </c>
    </row>
    <row r="37" spans="1:17" s="514" customFormat="1" ht="15.75" customHeight="1" thickBot="1">
      <c r="A37" s="803" t="s">
        <v>757</v>
      </c>
      <c r="B37" s="610" t="s">
        <v>671</v>
      </c>
      <c r="C37" s="203">
        <f t="shared" si="2"/>
        <v>7779</v>
      </c>
      <c r="D37" s="205">
        <f t="shared" si="2"/>
        <v>4235</v>
      </c>
      <c r="E37" s="205">
        <f t="shared" si="2"/>
        <v>3544</v>
      </c>
      <c r="F37" s="205">
        <f>SUM(F38:F39)</f>
        <v>3588</v>
      </c>
      <c r="G37" s="205">
        <f aca="true" t="shared" si="19" ref="G37:Q37">SUM(G38:G39)</f>
        <v>2065</v>
      </c>
      <c r="H37" s="205">
        <f t="shared" si="19"/>
        <v>1523</v>
      </c>
      <c r="I37" s="205">
        <f t="shared" si="19"/>
        <v>2902</v>
      </c>
      <c r="J37" s="205">
        <f t="shared" si="19"/>
        <v>1632</v>
      </c>
      <c r="K37" s="205">
        <f t="shared" si="19"/>
        <v>1270</v>
      </c>
      <c r="L37" s="205">
        <f t="shared" si="19"/>
        <v>802</v>
      </c>
      <c r="M37" s="205">
        <f t="shared" si="19"/>
        <v>435</v>
      </c>
      <c r="N37" s="205">
        <f t="shared" si="19"/>
        <v>367</v>
      </c>
      <c r="O37" s="205">
        <f t="shared" si="19"/>
        <v>487</v>
      </c>
      <c r="P37" s="205">
        <f t="shared" si="19"/>
        <v>103</v>
      </c>
      <c r="Q37" s="205">
        <f t="shared" si="19"/>
        <v>384</v>
      </c>
    </row>
    <row r="38" spans="1:17" s="514" customFormat="1" ht="15.75" customHeight="1" thickBot="1">
      <c r="A38" s="803"/>
      <c r="B38" s="610" t="s">
        <v>672</v>
      </c>
      <c r="C38" s="203">
        <f t="shared" si="2"/>
        <v>176</v>
      </c>
      <c r="D38" s="205">
        <f t="shared" si="2"/>
        <v>72</v>
      </c>
      <c r="E38" s="205">
        <f t="shared" si="2"/>
        <v>104</v>
      </c>
      <c r="F38" s="206">
        <f>SUM(G38:H38)</f>
        <v>83</v>
      </c>
      <c r="G38" s="206">
        <v>36</v>
      </c>
      <c r="H38" s="206">
        <v>47</v>
      </c>
      <c r="I38" s="206">
        <f aca="true" t="shared" si="20" ref="I38:O38">SUM(J38:K38)</f>
        <v>72</v>
      </c>
      <c r="J38" s="206">
        <v>25</v>
      </c>
      <c r="K38" s="206">
        <v>47</v>
      </c>
      <c r="L38" s="206">
        <f t="shared" si="20"/>
        <v>13</v>
      </c>
      <c r="M38" s="206">
        <v>8</v>
      </c>
      <c r="N38" s="206">
        <v>5</v>
      </c>
      <c r="O38" s="206">
        <f t="shared" si="20"/>
        <v>8</v>
      </c>
      <c r="P38" s="206">
        <v>3</v>
      </c>
      <c r="Q38" s="206">
        <v>5</v>
      </c>
    </row>
    <row r="39" spans="1:17" s="514" customFormat="1" ht="15.75" customHeight="1" thickBot="1">
      <c r="A39" s="803"/>
      <c r="B39" s="616" t="s">
        <v>748</v>
      </c>
      <c r="C39" s="207">
        <f t="shared" si="2"/>
        <v>7603</v>
      </c>
      <c r="D39" s="208">
        <f t="shared" si="2"/>
        <v>4163</v>
      </c>
      <c r="E39" s="208">
        <f t="shared" si="2"/>
        <v>3440</v>
      </c>
      <c r="F39" s="209">
        <f>SUM(G39:H39)</f>
        <v>3505</v>
      </c>
      <c r="G39" s="209">
        <v>2029</v>
      </c>
      <c r="H39" s="209">
        <v>1476</v>
      </c>
      <c r="I39" s="209">
        <f aca="true" t="shared" si="21" ref="I39:O39">SUM(J39:K39)</f>
        <v>2830</v>
      </c>
      <c r="J39" s="209">
        <v>1607</v>
      </c>
      <c r="K39" s="209">
        <v>1223</v>
      </c>
      <c r="L39" s="209">
        <f t="shared" si="21"/>
        <v>789</v>
      </c>
      <c r="M39" s="209">
        <v>427</v>
      </c>
      <c r="N39" s="209">
        <v>362</v>
      </c>
      <c r="O39" s="209">
        <f t="shared" si="21"/>
        <v>479</v>
      </c>
      <c r="P39" s="209">
        <v>100</v>
      </c>
      <c r="Q39" s="209">
        <v>379</v>
      </c>
    </row>
  </sheetData>
  <sheetProtection selectLockedCells="1" selectUnlockedCells="1"/>
  <mergeCells count="21">
    <mergeCell ref="A7:A9"/>
    <mergeCell ref="A25:A27"/>
    <mergeCell ref="A28:A30"/>
    <mergeCell ref="L4:N5"/>
    <mergeCell ref="A34:A36"/>
    <mergeCell ref="A22:A24"/>
    <mergeCell ref="A37:A39"/>
    <mergeCell ref="A10:A12"/>
    <mergeCell ref="A13:A15"/>
    <mergeCell ref="A16:A18"/>
    <mergeCell ref="A19:A21"/>
    <mergeCell ref="A31:A33"/>
    <mergeCell ref="R2:Z2"/>
    <mergeCell ref="A4:A5"/>
    <mergeCell ref="B4:B5"/>
    <mergeCell ref="C4:E5"/>
    <mergeCell ref="F4:H5"/>
    <mergeCell ref="A2:H2"/>
    <mergeCell ref="I4:K5"/>
    <mergeCell ref="I2:Q2"/>
    <mergeCell ref="O4:Q5"/>
  </mergeCells>
  <printOptions horizontalCentered="1"/>
  <pageMargins left="1.1811023622047245" right="1.1811023622047245" top="1.5748031496062993" bottom="1.5748031496062993" header="0.5118110236220472" footer="0.9055118110236221"/>
  <pageSetup firstPageNumber="72" useFirstPageNumber="1" horizontalDpi="300" verticalDpi="300" orientation="portrait" paperSize="9" r:id="rId1"/>
  <headerFooter alignWithMargins="0">
    <oddFooter>&amp;C&amp;"華康中圓體,標準"&amp;11‧&amp;"Times New Roman,標準"&amp;P&amp;"華康中圓體,標準"‧</oddFooter>
  </headerFooter>
  <ignoredErrors>
    <ignoredError sqref="F10 F16 I10 L10 O10 F37 F34 F31 F28 F25 F22 F19 F13 L13 I13 I37 I34 I31 I28 I25 I22 I19 I16 L16 O16 O13 L37 O37 L34 L31 L28 L25 L22 L19 O19 O34 O31 O28 O25 O22" formula="1"/>
  </ignoredErrors>
</worksheet>
</file>

<file path=xl/worksheets/sheet3.xml><?xml version="1.0" encoding="utf-8"?>
<worksheet xmlns="http://schemas.openxmlformats.org/spreadsheetml/2006/main" xmlns:r="http://schemas.openxmlformats.org/officeDocument/2006/relationships">
  <dimension ref="A1:Q30"/>
  <sheetViews>
    <sheetView showGridLines="0" zoomScale="120" zoomScaleNormal="120" zoomScaleSheetLayoutView="80" zoomScalePageLayoutView="0" workbookViewId="0" topLeftCell="A1">
      <selection activeCell="A1" sqref="A1"/>
    </sheetView>
  </sheetViews>
  <sheetFormatPr defaultColWidth="10.625" defaultRowHeight="21.75" customHeight="1"/>
  <cols>
    <col min="1" max="1" width="18.625" style="251" customWidth="1"/>
    <col min="2" max="4" width="8.125" style="57" customWidth="1"/>
    <col min="5" max="5" width="10.125" style="57" customWidth="1"/>
    <col min="6" max="6" width="8.125" style="57" customWidth="1"/>
    <col min="7" max="7" width="8.125" style="154" customWidth="1"/>
    <col min="8" max="8" width="8.125" style="259" customWidth="1"/>
    <col min="9" max="9" width="7.625" style="259" customWidth="1"/>
    <col min="10" max="10" width="8.125" style="259" customWidth="1"/>
    <col min="11" max="12" width="7.625" style="259" customWidth="1"/>
    <col min="13" max="13" width="8.625" style="259" customWidth="1"/>
    <col min="14" max="14" width="12.625" style="57" customWidth="1"/>
    <col min="15" max="15" width="9.625" style="57" customWidth="1"/>
    <col min="16" max="16" width="9.125" style="57" customWidth="1"/>
    <col min="17" max="17" width="6.625" style="57" customWidth="1"/>
    <col min="18" max="16384" width="10.625" style="259" customWidth="1"/>
  </cols>
  <sheetData>
    <row r="1" spans="1:17" s="251" customFormat="1" ht="18" customHeight="1">
      <c r="A1" s="281" t="s">
        <v>261</v>
      </c>
      <c r="B1" s="252"/>
      <c r="C1" s="252"/>
      <c r="D1" s="252"/>
      <c r="E1" s="252"/>
      <c r="F1" s="252"/>
      <c r="G1" s="252"/>
      <c r="H1" s="252"/>
      <c r="I1" s="252"/>
      <c r="J1" s="252"/>
      <c r="K1" s="252"/>
      <c r="L1" s="252"/>
      <c r="N1" s="252"/>
      <c r="O1" s="252"/>
      <c r="P1" s="252"/>
      <c r="Q1" s="1" t="s">
        <v>0</v>
      </c>
    </row>
    <row r="2" spans="1:17" s="280" customFormat="1" ht="24.75" customHeight="1">
      <c r="A2" s="702" t="s">
        <v>329</v>
      </c>
      <c r="B2" s="705"/>
      <c r="C2" s="705"/>
      <c r="D2" s="705"/>
      <c r="E2" s="705"/>
      <c r="F2" s="705"/>
      <c r="G2" s="705"/>
      <c r="H2" s="705"/>
      <c r="I2" s="702" t="s">
        <v>230</v>
      </c>
      <c r="J2" s="705"/>
      <c r="K2" s="705"/>
      <c r="L2" s="705"/>
      <c r="M2" s="705"/>
      <c r="N2" s="705"/>
      <c r="O2" s="705"/>
      <c r="P2" s="705"/>
      <c r="Q2" s="705"/>
    </row>
    <row r="3" spans="1:17" ht="15.75" customHeight="1" thickBot="1">
      <c r="A3" s="254"/>
      <c r="B3" s="257"/>
      <c r="C3" s="257"/>
      <c r="D3" s="257"/>
      <c r="E3" s="257"/>
      <c r="F3" s="257"/>
      <c r="G3" s="257"/>
      <c r="H3" s="15" t="s">
        <v>321</v>
      </c>
      <c r="J3" s="257"/>
      <c r="K3" s="257"/>
      <c r="L3" s="257"/>
      <c r="M3" s="15"/>
      <c r="N3" s="257"/>
      <c r="O3" s="257"/>
      <c r="P3" s="257"/>
      <c r="Q3" s="15" t="s">
        <v>12</v>
      </c>
    </row>
    <row r="4" spans="1:17" ht="18" customHeight="1" thickBot="1">
      <c r="A4" s="693" t="s">
        <v>322</v>
      </c>
      <c r="B4" s="703" t="s">
        <v>323</v>
      </c>
      <c r="C4" s="709"/>
      <c r="D4" s="709"/>
      <c r="E4" s="709"/>
      <c r="F4" s="709"/>
      <c r="G4" s="709"/>
      <c r="H4" s="709"/>
      <c r="I4" s="710" t="s">
        <v>30</v>
      </c>
      <c r="J4" s="709"/>
      <c r="K4" s="709"/>
      <c r="L4" s="709"/>
      <c r="M4" s="709"/>
      <c r="N4" s="709"/>
      <c r="O4" s="709"/>
      <c r="P4" s="709"/>
      <c r="Q4" s="711"/>
    </row>
    <row r="5" spans="1:17" ht="18" customHeight="1">
      <c r="A5" s="693"/>
      <c r="B5" s="712" t="s">
        <v>285</v>
      </c>
      <c r="C5" s="712"/>
      <c r="D5" s="712"/>
      <c r="E5" s="288" t="s">
        <v>324</v>
      </c>
      <c r="F5" s="700" t="s">
        <v>325</v>
      </c>
      <c r="G5" s="707"/>
      <c r="H5" s="707"/>
      <c r="I5" s="706" t="s">
        <v>31</v>
      </c>
      <c r="J5" s="707"/>
      <c r="K5" s="707"/>
      <c r="L5" s="707"/>
      <c r="M5" s="708"/>
      <c r="N5" s="285" t="s">
        <v>326</v>
      </c>
      <c r="O5" s="285" t="s">
        <v>327</v>
      </c>
      <c r="P5" s="288" t="s">
        <v>328</v>
      </c>
      <c r="Q5" s="288" t="s">
        <v>289</v>
      </c>
    </row>
    <row r="6" spans="1:17" ht="18.75" customHeight="1">
      <c r="A6" s="699" t="s">
        <v>15</v>
      </c>
      <c r="B6" s="288" t="s">
        <v>290</v>
      </c>
      <c r="C6" s="288" t="s">
        <v>291</v>
      </c>
      <c r="D6" s="288" t="s">
        <v>292</v>
      </c>
      <c r="E6" s="296"/>
      <c r="F6" s="288" t="s">
        <v>293</v>
      </c>
      <c r="G6" s="288" t="s">
        <v>294</v>
      </c>
      <c r="H6" s="288" t="s">
        <v>295</v>
      </c>
      <c r="I6" s="286" t="s">
        <v>296</v>
      </c>
      <c r="J6" s="286" t="s">
        <v>297</v>
      </c>
      <c r="K6" s="288" t="s">
        <v>298</v>
      </c>
      <c r="L6" s="288" t="s">
        <v>299</v>
      </c>
      <c r="M6" s="285" t="s">
        <v>304</v>
      </c>
      <c r="N6" s="297"/>
      <c r="O6" s="297"/>
      <c r="P6" s="268"/>
      <c r="Q6" s="268"/>
    </row>
    <row r="7" spans="1:17" s="291" customFormat="1" ht="31.5" customHeight="1">
      <c r="A7" s="699"/>
      <c r="B7" s="20" t="s">
        <v>16</v>
      </c>
      <c r="C7" s="20" t="s">
        <v>17</v>
      </c>
      <c r="D7" s="20" t="s">
        <v>18</v>
      </c>
      <c r="E7" s="26" t="s">
        <v>331</v>
      </c>
      <c r="F7" s="20" t="s">
        <v>19</v>
      </c>
      <c r="G7" s="20" t="s">
        <v>153</v>
      </c>
      <c r="H7" s="20" t="s">
        <v>156</v>
      </c>
      <c r="I7" s="21" t="s">
        <v>158</v>
      </c>
      <c r="J7" s="21" t="s">
        <v>160</v>
      </c>
      <c r="K7" s="20" t="s">
        <v>20</v>
      </c>
      <c r="L7" s="20" t="s">
        <v>21</v>
      </c>
      <c r="M7" s="20" t="s">
        <v>165</v>
      </c>
      <c r="N7" s="20" t="s">
        <v>32</v>
      </c>
      <c r="O7" s="20" t="s">
        <v>166</v>
      </c>
      <c r="P7" s="20" t="s">
        <v>33</v>
      </c>
      <c r="Q7" s="21" t="s">
        <v>22</v>
      </c>
    </row>
    <row r="8" spans="1:17" ht="21.75" customHeight="1">
      <c r="A8" s="246" t="s">
        <v>330</v>
      </c>
      <c r="B8" s="292">
        <v>108220</v>
      </c>
      <c r="C8" s="292" t="s">
        <v>24</v>
      </c>
      <c r="D8" s="292" t="s">
        <v>24</v>
      </c>
      <c r="E8" s="292">
        <v>2485</v>
      </c>
      <c r="F8" s="292" t="s">
        <v>24</v>
      </c>
      <c r="G8" s="292">
        <v>6646</v>
      </c>
      <c r="H8" s="292" t="s">
        <v>24</v>
      </c>
      <c r="I8" s="292" t="s">
        <v>24</v>
      </c>
      <c r="J8" s="292">
        <v>1203</v>
      </c>
      <c r="K8" s="292" t="s">
        <v>25</v>
      </c>
      <c r="L8" s="292">
        <v>1426</v>
      </c>
      <c r="M8" s="292" t="s">
        <v>25</v>
      </c>
      <c r="N8" s="27">
        <v>32611</v>
      </c>
      <c r="O8" s="28">
        <v>55657</v>
      </c>
      <c r="P8" s="28" t="s">
        <v>25</v>
      </c>
      <c r="Q8" s="28">
        <v>8192</v>
      </c>
    </row>
    <row r="9" spans="1:17" ht="21.75" customHeight="1">
      <c r="A9" s="246" t="s">
        <v>306</v>
      </c>
      <c r="B9" s="292">
        <v>105199</v>
      </c>
      <c r="C9" s="292" t="s">
        <v>24</v>
      </c>
      <c r="D9" s="292" t="s">
        <v>24</v>
      </c>
      <c r="E9" s="292">
        <v>3119</v>
      </c>
      <c r="F9" s="292" t="s">
        <v>24</v>
      </c>
      <c r="G9" s="292">
        <v>7227</v>
      </c>
      <c r="H9" s="292" t="s">
        <v>24</v>
      </c>
      <c r="I9" s="292" t="s">
        <v>24</v>
      </c>
      <c r="J9" s="292">
        <v>1273</v>
      </c>
      <c r="K9" s="292" t="s">
        <v>25</v>
      </c>
      <c r="L9" s="292">
        <v>1236</v>
      </c>
      <c r="M9" s="292" t="s">
        <v>25</v>
      </c>
      <c r="N9" s="28">
        <v>33825</v>
      </c>
      <c r="O9" s="28">
        <v>58466</v>
      </c>
      <c r="P9" s="29" t="s">
        <v>25</v>
      </c>
      <c r="Q9" s="28">
        <v>53</v>
      </c>
    </row>
    <row r="10" spans="1:17" ht="21.75" customHeight="1">
      <c r="A10" s="246" t="s">
        <v>307</v>
      </c>
      <c r="B10" s="292">
        <v>88268</v>
      </c>
      <c r="C10" s="292">
        <v>40702</v>
      </c>
      <c r="D10" s="292">
        <v>47566</v>
      </c>
      <c r="E10" s="292">
        <v>4984</v>
      </c>
      <c r="F10" s="292" t="s">
        <v>24</v>
      </c>
      <c r="G10" s="292">
        <v>5686</v>
      </c>
      <c r="H10" s="292" t="s">
        <v>24</v>
      </c>
      <c r="I10" s="292" t="s">
        <v>24</v>
      </c>
      <c r="J10" s="292">
        <v>1165</v>
      </c>
      <c r="K10" s="292" t="s">
        <v>25</v>
      </c>
      <c r="L10" s="292">
        <v>947</v>
      </c>
      <c r="M10" s="292" t="s">
        <v>25</v>
      </c>
      <c r="N10" s="28">
        <v>29388</v>
      </c>
      <c r="O10" s="28">
        <v>46041</v>
      </c>
      <c r="P10" s="29" t="s">
        <v>25</v>
      </c>
      <c r="Q10" s="28">
        <v>57</v>
      </c>
    </row>
    <row r="11" spans="1:17" s="216" customFormat="1" ht="21.75" customHeight="1">
      <c r="A11" s="246" t="s">
        <v>308</v>
      </c>
      <c r="B11" s="292">
        <v>92102</v>
      </c>
      <c r="C11" s="292">
        <v>41814</v>
      </c>
      <c r="D11" s="292">
        <v>50288</v>
      </c>
      <c r="E11" s="292">
        <v>3555</v>
      </c>
      <c r="F11" s="292" t="s">
        <v>24</v>
      </c>
      <c r="G11" s="292">
        <v>6015</v>
      </c>
      <c r="H11" s="292" t="s">
        <v>24</v>
      </c>
      <c r="I11" s="292" t="s">
        <v>24</v>
      </c>
      <c r="J11" s="292">
        <v>1202</v>
      </c>
      <c r="K11" s="292" t="s">
        <v>25</v>
      </c>
      <c r="L11" s="292">
        <v>991</v>
      </c>
      <c r="M11" s="292" t="s">
        <v>25</v>
      </c>
      <c r="N11" s="28">
        <v>31151</v>
      </c>
      <c r="O11" s="28">
        <v>49134</v>
      </c>
      <c r="P11" s="29">
        <v>18</v>
      </c>
      <c r="Q11" s="28">
        <v>36</v>
      </c>
    </row>
    <row r="12" spans="1:17" s="216" customFormat="1" ht="21.75" customHeight="1">
      <c r="A12" s="246" t="s">
        <v>309</v>
      </c>
      <c r="B12" s="292">
        <v>92576</v>
      </c>
      <c r="C12" s="298">
        <v>42325</v>
      </c>
      <c r="D12" s="298">
        <v>50251</v>
      </c>
      <c r="E12" s="292">
        <v>4377</v>
      </c>
      <c r="F12" s="292" t="s">
        <v>24</v>
      </c>
      <c r="G12" s="292">
        <v>5779</v>
      </c>
      <c r="H12" s="292" t="s">
        <v>24</v>
      </c>
      <c r="I12" s="292" t="s">
        <v>24</v>
      </c>
      <c r="J12" s="292">
        <v>1099</v>
      </c>
      <c r="K12" s="292" t="s">
        <v>25</v>
      </c>
      <c r="L12" s="292">
        <v>2207</v>
      </c>
      <c r="M12" s="292" t="s">
        <v>25</v>
      </c>
      <c r="N12" s="28">
        <v>31126</v>
      </c>
      <c r="O12" s="28">
        <v>47943</v>
      </c>
      <c r="P12" s="29">
        <v>21</v>
      </c>
      <c r="Q12" s="28">
        <v>24</v>
      </c>
    </row>
    <row r="13" spans="1:17" s="216" customFormat="1" ht="21.75" customHeight="1">
      <c r="A13" s="246" t="s">
        <v>310</v>
      </c>
      <c r="B13" s="292">
        <v>116568</v>
      </c>
      <c r="C13" s="298">
        <v>52761</v>
      </c>
      <c r="D13" s="298">
        <v>63807</v>
      </c>
      <c r="E13" s="292">
        <v>3599</v>
      </c>
      <c r="F13" s="292" t="s">
        <v>24</v>
      </c>
      <c r="G13" s="292">
        <v>10085</v>
      </c>
      <c r="H13" s="292" t="s">
        <v>24</v>
      </c>
      <c r="I13" s="292" t="s">
        <v>24</v>
      </c>
      <c r="J13" s="292">
        <v>1819</v>
      </c>
      <c r="K13" s="292" t="s">
        <v>25</v>
      </c>
      <c r="L13" s="292">
        <v>1202</v>
      </c>
      <c r="M13" s="292" t="s">
        <v>25</v>
      </c>
      <c r="N13" s="11">
        <v>50924</v>
      </c>
      <c r="O13" s="11">
        <v>48873</v>
      </c>
      <c r="P13" s="29">
        <v>28</v>
      </c>
      <c r="Q13" s="11">
        <v>38</v>
      </c>
    </row>
    <row r="14" spans="1:17" s="216" customFormat="1" ht="21.75" customHeight="1">
      <c r="A14" s="246" t="s">
        <v>311</v>
      </c>
      <c r="B14" s="11">
        <v>95050</v>
      </c>
      <c r="C14" s="298">
        <v>42395</v>
      </c>
      <c r="D14" s="298">
        <v>52655</v>
      </c>
      <c r="E14" s="292">
        <v>3849</v>
      </c>
      <c r="F14" s="292">
        <v>13963</v>
      </c>
      <c r="G14" s="292">
        <v>8883</v>
      </c>
      <c r="H14" s="292">
        <v>2710</v>
      </c>
      <c r="I14" s="292">
        <v>1528</v>
      </c>
      <c r="J14" s="292">
        <v>2086</v>
      </c>
      <c r="K14" s="292" t="s">
        <v>25</v>
      </c>
      <c r="L14" s="292">
        <v>1748</v>
      </c>
      <c r="M14" s="292" t="s">
        <v>25</v>
      </c>
      <c r="N14" s="11">
        <v>13736</v>
      </c>
      <c r="O14" s="11">
        <v>46493</v>
      </c>
      <c r="P14" s="29">
        <v>33</v>
      </c>
      <c r="Q14" s="11">
        <v>21</v>
      </c>
    </row>
    <row r="15" spans="1:17" s="216" customFormat="1" ht="21.75" customHeight="1">
      <c r="A15" s="246" t="s">
        <v>312</v>
      </c>
      <c r="B15" s="11">
        <v>94813</v>
      </c>
      <c r="C15" s="298">
        <v>43096</v>
      </c>
      <c r="D15" s="298">
        <v>51717</v>
      </c>
      <c r="E15" s="292">
        <v>3675</v>
      </c>
      <c r="F15" s="292">
        <v>13372</v>
      </c>
      <c r="G15" s="292">
        <v>7807</v>
      </c>
      <c r="H15" s="292">
        <v>2710</v>
      </c>
      <c r="I15" s="292">
        <v>1311</v>
      </c>
      <c r="J15" s="292">
        <v>2023</v>
      </c>
      <c r="K15" s="292" t="s">
        <v>25</v>
      </c>
      <c r="L15" s="292">
        <v>2344</v>
      </c>
      <c r="M15" s="292" t="s">
        <v>25</v>
      </c>
      <c r="N15" s="11">
        <v>13219</v>
      </c>
      <c r="O15" s="11">
        <v>48255</v>
      </c>
      <c r="P15" s="29">
        <v>79</v>
      </c>
      <c r="Q15" s="11">
        <v>18</v>
      </c>
    </row>
    <row r="16" spans="1:17" s="216" customFormat="1" ht="21.75" customHeight="1">
      <c r="A16" s="246" t="s">
        <v>313</v>
      </c>
      <c r="B16" s="11">
        <v>96150</v>
      </c>
      <c r="C16" s="298">
        <v>43643</v>
      </c>
      <c r="D16" s="298">
        <v>52507</v>
      </c>
      <c r="E16" s="292">
        <v>3479</v>
      </c>
      <c r="F16" s="292">
        <v>13330</v>
      </c>
      <c r="G16" s="292">
        <v>6935</v>
      </c>
      <c r="H16" s="292">
        <v>2830</v>
      </c>
      <c r="I16" s="292">
        <v>1416</v>
      </c>
      <c r="J16" s="292">
        <v>2118</v>
      </c>
      <c r="K16" s="292" t="s">
        <v>25</v>
      </c>
      <c r="L16" s="292">
        <v>1854</v>
      </c>
      <c r="M16" s="292" t="s">
        <v>25</v>
      </c>
      <c r="N16" s="11">
        <v>13566</v>
      </c>
      <c r="O16" s="11">
        <v>50580</v>
      </c>
      <c r="P16" s="11">
        <v>13</v>
      </c>
      <c r="Q16" s="11">
        <v>29</v>
      </c>
    </row>
    <row r="17" spans="1:17" s="216" customFormat="1" ht="21.75" customHeight="1">
      <c r="A17" s="246" t="s">
        <v>314</v>
      </c>
      <c r="B17" s="11">
        <f>SUM(B18:B30)</f>
        <v>94533</v>
      </c>
      <c r="C17" s="11">
        <f aca="true" t="shared" si="0" ref="C17:J17">SUM(C18:C30)</f>
        <v>43108</v>
      </c>
      <c r="D17" s="11">
        <f t="shared" si="0"/>
        <v>51425</v>
      </c>
      <c r="E17" s="11">
        <f t="shared" si="0"/>
        <v>3434</v>
      </c>
      <c r="F17" s="11">
        <f t="shared" si="0"/>
        <v>12234</v>
      </c>
      <c r="G17" s="11">
        <f t="shared" si="0"/>
        <v>6888</v>
      </c>
      <c r="H17" s="11">
        <f t="shared" si="0"/>
        <v>2736</v>
      </c>
      <c r="I17" s="11">
        <f t="shared" si="0"/>
        <v>1340</v>
      </c>
      <c r="J17" s="11">
        <f t="shared" si="0"/>
        <v>2022</v>
      </c>
      <c r="K17" s="11" t="s">
        <v>25</v>
      </c>
      <c r="L17" s="11">
        <f aca="true" t="shared" si="1" ref="L17:Q17">SUM(L18:L30)</f>
        <v>1592</v>
      </c>
      <c r="M17" s="11">
        <f t="shared" si="1"/>
        <v>2</v>
      </c>
      <c r="N17" s="11">
        <f t="shared" si="1"/>
        <v>14385</v>
      </c>
      <c r="O17" s="11">
        <f t="shared" si="1"/>
        <v>49784</v>
      </c>
      <c r="P17" s="11">
        <f t="shared" si="1"/>
        <v>22</v>
      </c>
      <c r="Q17" s="11">
        <f t="shared" si="1"/>
        <v>94</v>
      </c>
    </row>
    <row r="18" spans="1:17" s="216" customFormat="1" ht="21.75" customHeight="1">
      <c r="A18" s="273" t="s">
        <v>186</v>
      </c>
      <c r="B18" s="11">
        <f>SUM(E18:Q18)</f>
        <v>18819</v>
      </c>
      <c r="C18" s="214">
        <v>8663</v>
      </c>
      <c r="D18" s="214">
        <v>10156</v>
      </c>
      <c r="E18" s="11">
        <v>904</v>
      </c>
      <c r="F18" s="11">
        <v>2651</v>
      </c>
      <c r="G18" s="11">
        <v>1801</v>
      </c>
      <c r="H18" s="11">
        <v>615</v>
      </c>
      <c r="I18" s="11">
        <v>297</v>
      </c>
      <c r="J18" s="11">
        <v>487</v>
      </c>
      <c r="K18" s="11" t="s">
        <v>25</v>
      </c>
      <c r="L18" s="11">
        <v>319</v>
      </c>
      <c r="M18" s="11">
        <v>1</v>
      </c>
      <c r="N18" s="11">
        <v>2669</v>
      </c>
      <c r="O18" s="11">
        <v>9047</v>
      </c>
      <c r="P18" s="29">
        <v>7</v>
      </c>
      <c r="Q18" s="11">
        <v>21</v>
      </c>
    </row>
    <row r="19" spans="1:17" s="216" customFormat="1" ht="21.75" customHeight="1">
      <c r="A19" s="273" t="s">
        <v>187</v>
      </c>
      <c r="B19" s="11">
        <f aca="true" t="shared" si="2" ref="B19:B29">SUM(E19:Q19)</f>
        <v>16514</v>
      </c>
      <c r="C19" s="214">
        <v>7555</v>
      </c>
      <c r="D19" s="214">
        <v>8959</v>
      </c>
      <c r="E19" s="11">
        <v>626</v>
      </c>
      <c r="F19" s="11">
        <v>1544</v>
      </c>
      <c r="G19" s="11">
        <v>1167</v>
      </c>
      <c r="H19" s="11">
        <v>482</v>
      </c>
      <c r="I19" s="11">
        <v>261</v>
      </c>
      <c r="J19" s="11">
        <v>366</v>
      </c>
      <c r="K19" s="11" t="s">
        <v>25</v>
      </c>
      <c r="L19" s="11">
        <v>401</v>
      </c>
      <c r="M19" s="11">
        <v>1</v>
      </c>
      <c r="N19" s="11">
        <v>2428</v>
      </c>
      <c r="O19" s="11">
        <v>9224</v>
      </c>
      <c r="P19" s="29">
        <v>5</v>
      </c>
      <c r="Q19" s="28">
        <v>9</v>
      </c>
    </row>
    <row r="20" spans="1:17" s="216" customFormat="1" ht="21.75" customHeight="1">
      <c r="A20" s="273" t="s">
        <v>188</v>
      </c>
      <c r="B20" s="11">
        <f t="shared" si="2"/>
        <v>4176</v>
      </c>
      <c r="C20" s="214">
        <v>1889</v>
      </c>
      <c r="D20" s="214">
        <v>2287</v>
      </c>
      <c r="E20" s="11">
        <v>110</v>
      </c>
      <c r="F20" s="11">
        <v>608</v>
      </c>
      <c r="G20" s="11">
        <v>273</v>
      </c>
      <c r="H20" s="11">
        <v>115</v>
      </c>
      <c r="I20" s="11">
        <v>49</v>
      </c>
      <c r="J20" s="11">
        <v>74</v>
      </c>
      <c r="K20" s="11" t="s">
        <v>25</v>
      </c>
      <c r="L20" s="11">
        <v>80</v>
      </c>
      <c r="M20" s="11" t="s">
        <v>25</v>
      </c>
      <c r="N20" s="11">
        <v>519</v>
      </c>
      <c r="O20" s="11">
        <v>2343</v>
      </c>
      <c r="P20" s="29">
        <v>3</v>
      </c>
      <c r="Q20" s="11">
        <v>2</v>
      </c>
    </row>
    <row r="21" spans="1:17" s="216" customFormat="1" ht="21.75" customHeight="1">
      <c r="A21" s="273" t="s">
        <v>189</v>
      </c>
      <c r="B21" s="11">
        <f t="shared" si="2"/>
        <v>6467</v>
      </c>
      <c r="C21" s="214">
        <v>2896</v>
      </c>
      <c r="D21" s="214">
        <v>3571</v>
      </c>
      <c r="E21" s="11">
        <v>196</v>
      </c>
      <c r="F21" s="11">
        <v>657</v>
      </c>
      <c r="G21" s="11">
        <v>378</v>
      </c>
      <c r="H21" s="11">
        <v>184</v>
      </c>
      <c r="I21" s="11">
        <v>94</v>
      </c>
      <c r="J21" s="11">
        <v>156</v>
      </c>
      <c r="K21" s="11" t="s">
        <v>25</v>
      </c>
      <c r="L21" s="11">
        <v>97</v>
      </c>
      <c r="M21" s="11" t="s">
        <v>25</v>
      </c>
      <c r="N21" s="11">
        <v>1588</v>
      </c>
      <c r="O21" s="11">
        <v>3109</v>
      </c>
      <c r="P21" s="29">
        <v>2</v>
      </c>
      <c r="Q21" s="11">
        <v>6</v>
      </c>
    </row>
    <row r="22" spans="1:17" s="216" customFormat="1" ht="21.75" customHeight="1">
      <c r="A22" s="273" t="s">
        <v>190</v>
      </c>
      <c r="B22" s="11">
        <f t="shared" si="2"/>
        <v>7391</v>
      </c>
      <c r="C22" s="214">
        <v>3316</v>
      </c>
      <c r="D22" s="214">
        <v>4075</v>
      </c>
      <c r="E22" s="11">
        <v>315</v>
      </c>
      <c r="F22" s="11">
        <v>872</v>
      </c>
      <c r="G22" s="11">
        <v>776</v>
      </c>
      <c r="H22" s="11">
        <v>262</v>
      </c>
      <c r="I22" s="11">
        <v>100</v>
      </c>
      <c r="J22" s="11">
        <v>181</v>
      </c>
      <c r="K22" s="11" t="s">
        <v>25</v>
      </c>
      <c r="L22" s="11">
        <v>79</v>
      </c>
      <c r="M22" s="11" t="s">
        <v>25</v>
      </c>
      <c r="N22" s="11">
        <v>1098</v>
      </c>
      <c r="O22" s="11">
        <v>3689</v>
      </c>
      <c r="P22" s="11" t="s">
        <v>25</v>
      </c>
      <c r="Q22" s="28">
        <v>19</v>
      </c>
    </row>
    <row r="23" spans="1:17" s="216" customFormat="1" ht="21.75" customHeight="1">
      <c r="A23" s="273" t="s">
        <v>191</v>
      </c>
      <c r="B23" s="11">
        <f t="shared" si="2"/>
        <v>3504</v>
      </c>
      <c r="C23" s="214">
        <v>1610</v>
      </c>
      <c r="D23" s="214">
        <v>1894</v>
      </c>
      <c r="E23" s="11">
        <v>66</v>
      </c>
      <c r="F23" s="11">
        <v>347</v>
      </c>
      <c r="G23" s="11">
        <v>175</v>
      </c>
      <c r="H23" s="11">
        <v>90</v>
      </c>
      <c r="I23" s="216">
        <v>49</v>
      </c>
      <c r="J23" s="11">
        <v>58</v>
      </c>
      <c r="K23" s="11" t="s">
        <v>25</v>
      </c>
      <c r="L23" s="11">
        <v>28</v>
      </c>
      <c r="M23" s="11" t="s">
        <v>25</v>
      </c>
      <c r="N23" s="11">
        <v>428</v>
      </c>
      <c r="O23" s="11">
        <v>2256</v>
      </c>
      <c r="P23" s="11" t="s">
        <v>25</v>
      </c>
      <c r="Q23" s="29">
        <v>7</v>
      </c>
    </row>
    <row r="24" spans="1:17" s="216" customFormat="1" ht="21.75" customHeight="1">
      <c r="A24" s="273" t="s">
        <v>192</v>
      </c>
      <c r="B24" s="11">
        <f t="shared" si="2"/>
        <v>8203</v>
      </c>
      <c r="C24" s="214">
        <v>3844</v>
      </c>
      <c r="D24" s="214">
        <v>4359</v>
      </c>
      <c r="E24" s="11">
        <v>269</v>
      </c>
      <c r="F24" s="11">
        <v>2548</v>
      </c>
      <c r="G24" s="11">
        <v>727</v>
      </c>
      <c r="H24" s="11">
        <v>202</v>
      </c>
      <c r="I24" s="11">
        <v>112</v>
      </c>
      <c r="J24" s="11">
        <v>166</v>
      </c>
      <c r="K24" s="11" t="s">
        <v>25</v>
      </c>
      <c r="L24" s="11">
        <v>72</v>
      </c>
      <c r="M24" s="11" t="s">
        <v>25</v>
      </c>
      <c r="N24" s="11">
        <v>1258</v>
      </c>
      <c r="O24" s="11">
        <v>2836</v>
      </c>
      <c r="P24" s="11" t="s">
        <v>25</v>
      </c>
      <c r="Q24" s="29">
        <v>13</v>
      </c>
    </row>
    <row r="25" spans="1:17" s="216" customFormat="1" ht="21.75" customHeight="1">
      <c r="A25" s="273" t="s">
        <v>193</v>
      </c>
      <c r="B25" s="11">
        <f t="shared" si="2"/>
        <v>9028</v>
      </c>
      <c r="C25" s="214">
        <v>4088</v>
      </c>
      <c r="D25" s="214">
        <v>4940</v>
      </c>
      <c r="E25" s="11">
        <v>295</v>
      </c>
      <c r="F25" s="11">
        <v>1211</v>
      </c>
      <c r="G25" s="11">
        <v>443</v>
      </c>
      <c r="H25" s="11">
        <v>234</v>
      </c>
      <c r="I25" s="11">
        <v>122</v>
      </c>
      <c r="J25" s="11">
        <v>170</v>
      </c>
      <c r="K25" s="11" t="s">
        <v>25</v>
      </c>
      <c r="L25" s="11">
        <v>211</v>
      </c>
      <c r="M25" s="11" t="s">
        <v>25</v>
      </c>
      <c r="N25" s="11">
        <v>1181</v>
      </c>
      <c r="O25" s="11">
        <v>5160</v>
      </c>
      <c r="P25" s="11" t="s">
        <v>25</v>
      </c>
      <c r="Q25" s="28">
        <v>1</v>
      </c>
    </row>
    <row r="26" spans="1:17" s="216" customFormat="1" ht="21.75" customHeight="1">
      <c r="A26" s="273" t="s">
        <v>194</v>
      </c>
      <c r="B26" s="11">
        <f t="shared" si="2"/>
        <v>4892</v>
      </c>
      <c r="C26" s="214">
        <v>2249</v>
      </c>
      <c r="D26" s="214">
        <v>2643</v>
      </c>
      <c r="E26" s="11">
        <v>207</v>
      </c>
      <c r="F26" s="11">
        <v>616</v>
      </c>
      <c r="G26" s="216">
        <v>402</v>
      </c>
      <c r="H26" s="216">
        <v>176</v>
      </c>
      <c r="I26" s="216">
        <v>96</v>
      </c>
      <c r="J26" s="216">
        <v>124</v>
      </c>
      <c r="K26" s="11" t="s">
        <v>25</v>
      </c>
      <c r="L26" s="216">
        <v>80</v>
      </c>
      <c r="M26" s="11" t="s">
        <v>25</v>
      </c>
      <c r="N26" s="11">
        <v>981</v>
      </c>
      <c r="O26" s="11">
        <v>2206</v>
      </c>
      <c r="P26" s="28">
        <v>2</v>
      </c>
      <c r="Q26" s="11">
        <v>2</v>
      </c>
    </row>
    <row r="27" spans="1:17" s="216" customFormat="1" ht="21.75" customHeight="1">
      <c r="A27" s="273" t="s">
        <v>195</v>
      </c>
      <c r="B27" s="11">
        <f t="shared" si="2"/>
        <v>10626</v>
      </c>
      <c r="C27" s="214">
        <v>4833</v>
      </c>
      <c r="D27" s="214">
        <v>5793</v>
      </c>
      <c r="E27" s="11">
        <v>351</v>
      </c>
      <c r="F27" s="11">
        <v>748</v>
      </c>
      <c r="G27" s="11">
        <v>539</v>
      </c>
      <c r="H27" s="11">
        <v>261</v>
      </c>
      <c r="I27" s="11">
        <v>109</v>
      </c>
      <c r="J27" s="11">
        <v>159</v>
      </c>
      <c r="K27" s="11" t="s">
        <v>25</v>
      </c>
      <c r="L27" s="11">
        <v>185</v>
      </c>
      <c r="M27" s="11" t="s">
        <v>25</v>
      </c>
      <c r="N27" s="11">
        <v>1503</v>
      </c>
      <c r="O27" s="11">
        <v>6759</v>
      </c>
      <c r="P27" s="28">
        <v>3</v>
      </c>
      <c r="Q27" s="29">
        <v>9</v>
      </c>
    </row>
    <row r="28" spans="1:17" s="216" customFormat="1" ht="21.75" customHeight="1">
      <c r="A28" s="273" t="s">
        <v>196</v>
      </c>
      <c r="B28" s="11">
        <f t="shared" si="2"/>
        <v>1650</v>
      </c>
      <c r="C28" s="214">
        <v>708</v>
      </c>
      <c r="D28" s="214">
        <v>942</v>
      </c>
      <c r="E28" s="11">
        <v>19</v>
      </c>
      <c r="F28" s="11">
        <v>141</v>
      </c>
      <c r="G28" s="11">
        <v>63</v>
      </c>
      <c r="H28" s="11">
        <v>48</v>
      </c>
      <c r="I28" s="11">
        <v>17</v>
      </c>
      <c r="J28" s="11">
        <v>21</v>
      </c>
      <c r="K28" s="11" t="s">
        <v>25</v>
      </c>
      <c r="L28" s="11">
        <v>12</v>
      </c>
      <c r="M28" s="11" t="s">
        <v>25</v>
      </c>
      <c r="N28" s="11">
        <v>289</v>
      </c>
      <c r="O28" s="11">
        <v>1036</v>
      </c>
      <c r="P28" s="11" t="s">
        <v>25</v>
      </c>
      <c r="Q28" s="29">
        <v>4</v>
      </c>
    </row>
    <row r="29" spans="1:17" s="216" customFormat="1" ht="21.75" customHeight="1">
      <c r="A29" s="273" t="s">
        <v>197</v>
      </c>
      <c r="B29" s="11">
        <f t="shared" si="2"/>
        <v>2684</v>
      </c>
      <c r="C29" s="214">
        <v>1202</v>
      </c>
      <c r="D29" s="214">
        <v>1482</v>
      </c>
      <c r="E29" s="11">
        <v>68</v>
      </c>
      <c r="F29" s="11">
        <v>233</v>
      </c>
      <c r="G29" s="11">
        <v>123</v>
      </c>
      <c r="H29" s="11">
        <v>55</v>
      </c>
      <c r="I29" s="11">
        <v>32</v>
      </c>
      <c r="J29" s="11">
        <v>53</v>
      </c>
      <c r="K29" s="11" t="s">
        <v>25</v>
      </c>
      <c r="L29" s="11">
        <v>22</v>
      </c>
      <c r="M29" s="11" t="s">
        <v>25</v>
      </c>
      <c r="N29" s="11">
        <v>370</v>
      </c>
      <c r="O29" s="11">
        <v>1727</v>
      </c>
      <c r="P29" s="11" t="s">
        <v>25</v>
      </c>
      <c r="Q29" s="28">
        <v>1</v>
      </c>
    </row>
    <row r="30" spans="1:17" ht="21.75" customHeight="1" thickBot="1">
      <c r="A30" s="151" t="s">
        <v>198</v>
      </c>
      <c r="B30" s="217">
        <f>SUM(E30:Q30)</f>
        <v>579</v>
      </c>
      <c r="C30" s="215">
        <v>255</v>
      </c>
      <c r="D30" s="215">
        <v>324</v>
      </c>
      <c r="E30" s="14">
        <v>8</v>
      </c>
      <c r="F30" s="14">
        <v>58</v>
      </c>
      <c r="G30" s="14">
        <v>21</v>
      </c>
      <c r="H30" s="14">
        <v>12</v>
      </c>
      <c r="I30" s="14">
        <v>2</v>
      </c>
      <c r="J30" s="14">
        <v>7</v>
      </c>
      <c r="K30" s="14" t="s">
        <v>25</v>
      </c>
      <c r="L30" s="14">
        <v>6</v>
      </c>
      <c r="M30" s="14" t="s">
        <v>25</v>
      </c>
      <c r="N30" s="14">
        <v>73</v>
      </c>
      <c r="O30" s="14">
        <v>392</v>
      </c>
      <c r="P30" s="14" t="s">
        <v>25</v>
      </c>
      <c r="Q30" s="14" t="s">
        <v>25</v>
      </c>
    </row>
  </sheetData>
  <sheetProtection selectLockedCells="1" selectUnlockedCells="1"/>
  <mergeCells count="9">
    <mergeCell ref="I2:Q2"/>
    <mergeCell ref="A6:A7"/>
    <mergeCell ref="I5:M5"/>
    <mergeCell ref="F5:H5"/>
    <mergeCell ref="B4:H4"/>
    <mergeCell ref="I4:Q4"/>
    <mergeCell ref="A4:A5"/>
    <mergeCell ref="B5:D5"/>
    <mergeCell ref="A2:H2"/>
  </mergeCells>
  <printOptions horizontalCentered="1"/>
  <pageMargins left="1.141732283464567" right="1.141732283464567" top="1.5748031496062993" bottom="1.5748031496062993" header="0.5118110236220472" footer="0.9055118110236221"/>
  <pageSetup firstPageNumber="28" useFirstPageNumber="1" horizontalDpi="300" verticalDpi="300" orientation="portrait" paperSize="9" r:id="rId1"/>
  <headerFooter alignWithMargins="0">
    <oddFooter>&amp;C&amp;"華康中圓體,標準"&amp;11‧&amp;"Times New Roman,標準"&amp;P&amp;"華康中圓體,標準"‧</oddFooter>
  </headerFooter>
  <colBreaks count="1" manualBreakCount="1">
    <brk id="8" max="65535" man="1"/>
  </colBreaks>
</worksheet>
</file>

<file path=xl/worksheets/sheet4.xml><?xml version="1.0" encoding="utf-8"?>
<worksheet xmlns="http://schemas.openxmlformats.org/spreadsheetml/2006/main" xmlns:r="http://schemas.openxmlformats.org/officeDocument/2006/relationships">
  <dimension ref="A1:W33"/>
  <sheetViews>
    <sheetView showGridLines="0" zoomScale="115" zoomScaleNormal="115" zoomScaleSheetLayoutView="10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O8" sqref="O8"/>
    </sheetView>
  </sheetViews>
  <sheetFormatPr defaultColWidth="10.625" defaultRowHeight="21.75" customHeight="1"/>
  <cols>
    <col min="1" max="1" width="19.625" style="251" customWidth="1"/>
    <col min="2" max="3" width="8.625" style="57" customWidth="1"/>
    <col min="4" max="9" width="6.625" style="57" customWidth="1"/>
    <col min="10" max="14" width="8.125" style="57" customWidth="1"/>
    <col min="15" max="15" width="8.625" style="57" customWidth="1"/>
    <col min="16" max="16" width="5.625" style="57" customWidth="1"/>
    <col min="17" max="17" width="8.125" style="57" customWidth="1"/>
    <col min="18" max="18" width="5.625" style="57" customWidth="1"/>
    <col min="19" max="19" width="8.125" style="154" customWidth="1"/>
    <col min="20" max="23" width="10.625" style="259" hidden="1" customWidth="1"/>
    <col min="24" max="16384" width="10.625" style="259" customWidth="1"/>
  </cols>
  <sheetData>
    <row r="1" spans="1:19" s="251" customFormat="1" ht="18" customHeight="1">
      <c r="A1" s="281" t="s">
        <v>261</v>
      </c>
      <c r="B1" s="252"/>
      <c r="C1" s="252"/>
      <c r="D1" s="252"/>
      <c r="E1" s="252"/>
      <c r="F1" s="252"/>
      <c r="G1" s="252"/>
      <c r="H1" s="252"/>
      <c r="I1" s="252"/>
      <c r="J1" s="252"/>
      <c r="K1" s="252"/>
      <c r="L1" s="252"/>
      <c r="M1" s="252"/>
      <c r="N1" s="252"/>
      <c r="O1" s="252"/>
      <c r="P1" s="252"/>
      <c r="Q1" s="252"/>
      <c r="R1" s="252"/>
      <c r="S1" s="1" t="s">
        <v>0</v>
      </c>
    </row>
    <row r="2" spans="1:19" s="280" customFormat="1" ht="24.75" customHeight="1">
      <c r="A2" s="702" t="s">
        <v>368</v>
      </c>
      <c r="B2" s="702"/>
      <c r="C2" s="702"/>
      <c r="D2" s="702"/>
      <c r="E2" s="702"/>
      <c r="F2" s="702"/>
      <c r="G2" s="702"/>
      <c r="H2" s="702"/>
      <c r="I2" s="702"/>
      <c r="J2" s="702" t="s">
        <v>34</v>
      </c>
      <c r="K2" s="702"/>
      <c r="L2" s="702"/>
      <c r="M2" s="702"/>
      <c r="N2" s="702"/>
      <c r="O2" s="702"/>
      <c r="P2" s="702"/>
      <c r="Q2" s="702"/>
      <c r="R2" s="702"/>
      <c r="S2" s="702"/>
    </row>
    <row r="3" spans="1:19" ht="15.75" customHeight="1" thickBot="1">
      <c r="A3" s="254"/>
      <c r="B3" s="257"/>
      <c r="C3" s="15"/>
      <c r="D3" s="720"/>
      <c r="E3" s="720"/>
      <c r="F3" s="257"/>
      <c r="G3" s="257"/>
      <c r="H3" s="257"/>
      <c r="I3" s="15" t="s">
        <v>283</v>
      </c>
      <c r="J3" s="257"/>
      <c r="K3" s="257"/>
      <c r="L3" s="257"/>
      <c r="M3" s="257"/>
      <c r="N3" s="257"/>
      <c r="O3" s="257"/>
      <c r="P3" s="257"/>
      <c r="Q3" s="257"/>
      <c r="R3" s="257"/>
      <c r="S3" s="31" t="s">
        <v>12</v>
      </c>
    </row>
    <row r="4" spans="1:19" ht="21.75" customHeight="1" thickBot="1">
      <c r="A4" s="693" t="s">
        <v>322</v>
      </c>
      <c r="B4" s="717" t="s">
        <v>332</v>
      </c>
      <c r="C4" s="717"/>
      <c r="D4" s="695" t="s">
        <v>333</v>
      </c>
      <c r="E4" s="695"/>
      <c r="F4" s="695"/>
      <c r="G4" s="721" t="s">
        <v>334</v>
      </c>
      <c r="H4" s="721"/>
      <c r="I4" s="721"/>
      <c r="J4" s="722" t="s">
        <v>335</v>
      </c>
      <c r="K4" s="717" t="s">
        <v>336</v>
      </c>
      <c r="L4" s="717" t="s">
        <v>367</v>
      </c>
      <c r="M4" s="717" t="s">
        <v>337</v>
      </c>
      <c r="N4" s="717" t="s">
        <v>338</v>
      </c>
      <c r="O4" s="717" t="s">
        <v>339</v>
      </c>
      <c r="P4" s="718" t="s">
        <v>340</v>
      </c>
      <c r="Q4" s="718"/>
      <c r="R4" s="719" t="s">
        <v>341</v>
      </c>
      <c r="S4" s="719"/>
    </row>
    <row r="5" spans="1:19" ht="20.25" customHeight="1">
      <c r="A5" s="693"/>
      <c r="B5" s="717"/>
      <c r="C5" s="717"/>
      <c r="D5" s="285" t="s">
        <v>285</v>
      </c>
      <c r="E5" s="285" t="s">
        <v>291</v>
      </c>
      <c r="F5" s="285" t="s">
        <v>292</v>
      </c>
      <c r="G5" s="285" t="s">
        <v>285</v>
      </c>
      <c r="H5" s="285" t="s">
        <v>291</v>
      </c>
      <c r="I5" s="285" t="s">
        <v>292</v>
      </c>
      <c r="J5" s="722"/>
      <c r="K5" s="717"/>
      <c r="L5" s="717"/>
      <c r="M5" s="717"/>
      <c r="N5" s="717"/>
      <c r="O5" s="717"/>
      <c r="P5" s="285" t="s">
        <v>342</v>
      </c>
      <c r="Q5" s="285" t="s">
        <v>343</v>
      </c>
      <c r="R5" s="285" t="s">
        <v>342</v>
      </c>
      <c r="S5" s="66" t="s">
        <v>344</v>
      </c>
    </row>
    <row r="6" spans="1:19" ht="15" customHeight="1" thickBot="1">
      <c r="A6" s="699" t="s">
        <v>15</v>
      </c>
      <c r="B6" s="301" t="s">
        <v>345</v>
      </c>
      <c r="C6" s="301" t="s">
        <v>346</v>
      </c>
      <c r="D6" s="713" t="s">
        <v>35</v>
      </c>
      <c r="E6" s="713" t="s">
        <v>36</v>
      </c>
      <c r="F6" s="713" t="s">
        <v>37</v>
      </c>
      <c r="G6" s="713" t="s">
        <v>35</v>
      </c>
      <c r="H6" s="713" t="s">
        <v>36</v>
      </c>
      <c r="I6" s="713" t="s">
        <v>37</v>
      </c>
      <c r="J6" s="716" t="s">
        <v>168</v>
      </c>
      <c r="K6" s="716" t="s">
        <v>170</v>
      </c>
      <c r="L6" s="713" t="s">
        <v>167</v>
      </c>
      <c r="M6" s="713" t="s">
        <v>171</v>
      </c>
      <c r="N6" s="713" t="s">
        <v>172</v>
      </c>
      <c r="O6" s="713" t="s">
        <v>759</v>
      </c>
      <c r="P6" s="714" t="s">
        <v>347</v>
      </c>
      <c r="Q6" s="714" t="s">
        <v>38</v>
      </c>
      <c r="R6" s="714" t="s">
        <v>347</v>
      </c>
      <c r="S6" s="715" t="s">
        <v>169</v>
      </c>
    </row>
    <row r="7" spans="1:23" ht="31.5" customHeight="1" thickBot="1">
      <c r="A7" s="699"/>
      <c r="B7" s="32" t="s">
        <v>39</v>
      </c>
      <c r="C7" s="32" t="s">
        <v>40</v>
      </c>
      <c r="D7" s="713"/>
      <c r="E7" s="713"/>
      <c r="F7" s="713"/>
      <c r="G7" s="713"/>
      <c r="H7" s="713"/>
      <c r="I7" s="713"/>
      <c r="J7" s="716"/>
      <c r="K7" s="716"/>
      <c r="L7" s="713"/>
      <c r="M7" s="713"/>
      <c r="N7" s="713"/>
      <c r="O7" s="713"/>
      <c r="P7" s="714"/>
      <c r="Q7" s="714"/>
      <c r="R7" s="714"/>
      <c r="S7" s="715"/>
      <c r="U7" s="216" t="s">
        <v>348</v>
      </c>
      <c r="V7" s="259" t="s">
        <v>349</v>
      </c>
      <c r="W7" s="259" t="s">
        <v>350</v>
      </c>
    </row>
    <row r="8" spans="1:23" ht="20.25" customHeight="1">
      <c r="A8" s="150" t="s">
        <v>305</v>
      </c>
      <c r="B8" s="33">
        <v>72402</v>
      </c>
      <c r="C8" s="33">
        <v>72402</v>
      </c>
      <c r="D8" s="33">
        <v>19338</v>
      </c>
      <c r="E8" s="33">
        <v>10080</v>
      </c>
      <c r="F8" s="33">
        <v>9258</v>
      </c>
      <c r="G8" s="33">
        <v>9423</v>
      </c>
      <c r="H8" s="33">
        <v>6287</v>
      </c>
      <c r="I8" s="33">
        <v>3136</v>
      </c>
      <c r="J8" s="34">
        <v>10.359610483360097</v>
      </c>
      <c r="K8" s="35">
        <v>5.048019939223404</v>
      </c>
      <c r="L8" s="35">
        <v>5.311590544136693</v>
      </c>
      <c r="M8" s="35" t="s">
        <v>851</v>
      </c>
      <c r="N8" s="35" t="s">
        <v>856</v>
      </c>
      <c r="O8" s="35" t="s">
        <v>852</v>
      </c>
      <c r="P8" s="36">
        <v>13167</v>
      </c>
      <c r="Q8" s="35">
        <v>7.05</v>
      </c>
      <c r="R8" s="36">
        <v>6016</v>
      </c>
      <c r="S8" s="35">
        <v>3.22</v>
      </c>
      <c r="U8" s="37">
        <f>(V8+W8)/2</f>
        <v>1866672.5</v>
      </c>
      <c r="V8" s="38">
        <v>1853029</v>
      </c>
      <c r="W8" s="38">
        <v>1880316</v>
      </c>
    </row>
    <row r="9" spans="1:23" ht="20.25" customHeight="1">
      <c r="A9" s="150" t="s">
        <v>306</v>
      </c>
      <c r="B9" s="33">
        <v>78738</v>
      </c>
      <c r="C9" s="33">
        <v>78738</v>
      </c>
      <c r="D9" s="33">
        <v>19205</v>
      </c>
      <c r="E9" s="33">
        <v>10129</v>
      </c>
      <c r="F9" s="33">
        <v>9076</v>
      </c>
      <c r="G9" s="33">
        <v>9215</v>
      </c>
      <c r="H9" s="33">
        <v>6139</v>
      </c>
      <c r="I9" s="33">
        <v>3076</v>
      </c>
      <c r="J9" s="34">
        <v>10.130616643592985</v>
      </c>
      <c r="K9" s="35">
        <v>4.860902492616994</v>
      </c>
      <c r="L9" s="35">
        <v>5.269714150975991</v>
      </c>
      <c r="M9" s="35" t="s">
        <v>853</v>
      </c>
      <c r="N9" s="35" t="s">
        <v>832</v>
      </c>
      <c r="O9" s="35" t="s">
        <v>844</v>
      </c>
      <c r="P9" s="36">
        <v>13307</v>
      </c>
      <c r="Q9" s="35">
        <v>7.019428048752505</v>
      </c>
      <c r="R9" s="36">
        <v>6376</v>
      </c>
      <c r="S9" s="35">
        <v>3.3633330757380304</v>
      </c>
      <c r="U9" s="37">
        <f aca="true" t="shared" si="0" ref="U8:U16">(V9+W9)/2</f>
        <v>1895738.5</v>
      </c>
      <c r="V9" s="38">
        <v>1880316</v>
      </c>
      <c r="W9" s="38">
        <v>1911161</v>
      </c>
    </row>
    <row r="10" spans="1:23" ht="20.25" customHeight="1">
      <c r="A10" s="150" t="s">
        <v>307</v>
      </c>
      <c r="B10" s="33">
        <v>64030</v>
      </c>
      <c r="C10" s="33">
        <v>64030</v>
      </c>
      <c r="D10" s="33">
        <v>19435</v>
      </c>
      <c r="E10" s="33">
        <v>10207</v>
      </c>
      <c r="F10" s="33">
        <v>9228</v>
      </c>
      <c r="G10" s="33">
        <v>9507</v>
      </c>
      <c r="H10" s="33">
        <v>6215</v>
      </c>
      <c r="I10" s="33">
        <v>3292</v>
      </c>
      <c r="J10" s="34">
        <v>10.10626528647375</v>
      </c>
      <c r="K10" s="35">
        <v>4.943671936120707</v>
      </c>
      <c r="L10" s="35">
        <v>5.162593350353043</v>
      </c>
      <c r="M10" s="35" t="s">
        <v>854</v>
      </c>
      <c r="N10" s="35" t="s">
        <v>833</v>
      </c>
      <c r="O10" s="35" t="s">
        <v>845</v>
      </c>
      <c r="P10" s="36">
        <v>12512</v>
      </c>
      <c r="Q10" s="35">
        <v>6.506282030581918</v>
      </c>
      <c r="R10" s="36">
        <v>5981</v>
      </c>
      <c r="S10" s="35">
        <v>3.110140091504991</v>
      </c>
      <c r="U10" s="37">
        <f t="shared" si="0"/>
        <v>1923064.5</v>
      </c>
      <c r="V10" s="38">
        <v>1911161</v>
      </c>
      <c r="W10" s="38">
        <v>1934968</v>
      </c>
    </row>
    <row r="11" spans="1:23" ht="20.25" customHeight="1">
      <c r="A11" s="150" t="s">
        <v>308</v>
      </c>
      <c r="B11" s="33">
        <v>67650</v>
      </c>
      <c r="C11" s="33">
        <v>67650</v>
      </c>
      <c r="D11" s="33">
        <v>19180</v>
      </c>
      <c r="E11" s="33">
        <v>9968</v>
      </c>
      <c r="F11" s="33">
        <v>9212</v>
      </c>
      <c r="G11" s="33">
        <v>9677</v>
      </c>
      <c r="H11" s="33">
        <v>6352</v>
      </c>
      <c r="I11" s="33">
        <v>3325</v>
      </c>
      <c r="J11" s="34">
        <v>9.851928291522563</v>
      </c>
      <c r="K11" s="35">
        <v>4.970652245936593</v>
      </c>
      <c r="L11" s="35">
        <v>4.88127604558597</v>
      </c>
      <c r="M11" s="35" t="s">
        <v>834</v>
      </c>
      <c r="N11" s="35" t="s">
        <v>835</v>
      </c>
      <c r="O11" s="35" t="s">
        <v>846</v>
      </c>
      <c r="P11" s="36">
        <v>14591</v>
      </c>
      <c r="Q11" s="35">
        <v>7.494759421355878</v>
      </c>
      <c r="R11" s="36">
        <v>5609</v>
      </c>
      <c r="S11" s="35">
        <v>2.881098320497918</v>
      </c>
      <c r="T11" s="302"/>
      <c r="U11" s="37">
        <f t="shared" si="0"/>
        <v>1946827</v>
      </c>
      <c r="V11" s="38">
        <v>1934968</v>
      </c>
      <c r="W11" s="38">
        <v>1958686</v>
      </c>
    </row>
    <row r="12" spans="1:23" ht="20.25" customHeight="1">
      <c r="A12" s="150" t="s">
        <v>309</v>
      </c>
      <c r="B12" s="33">
        <v>64888</v>
      </c>
      <c r="C12" s="33">
        <v>64888</v>
      </c>
      <c r="D12" s="33">
        <v>18515</v>
      </c>
      <c r="E12" s="33">
        <v>9612</v>
      </c>
      <c r="F12" s="33">
        <v>8903</v>
      </c>
      <c r="G12" s="33">
        <v>9790</v>
      </c>
      <c r="H12" s="33">
        <v>6288</v>
      </c>
      <c r="I12" s="33">
        <v>3502</v>
      </c>
      <c r="J12" s="34">
        <v>9.404520874836315</v>
      </c>
      <c r="K12" s="35">
        <v>4.9727388260679195</v>
      </c>
      <c r="L12" s="35">
        <v>4.431782048768396</v>
      </c>
      <c r="M12" s="35" t="s">
        <v>836</v>
      </c>
      <c r="N12" s="35" t="s">
        <v>837</v>
      </c>
      <c r="O12" s="35" t="s">
        <v>770</v>
      </c>
      <c r="P12" s="36">
        <v>10938</v>
      </c>
      <c r="Q12" s="35">
        <v>5.555854676152289</v>
      </c>
      <c r="R12" s="36">
        <v>5704</v>
      </c>
      <c r="S12" s="35">
        <v>2.897293387527213</v>
      </c>
      <c r="T12" s="302"/>
      <c r="U12" s="37">
        <f t="shared" si="0"/>
        <v>1968734</v>
      </c>
      <c r="V12" s="38">
        <v>1958686</v>
      </c>
      <c r="W12" s="38">
        <v>1978782</v>
      </c>
    </row>
    <row r="13" spans="1:23" ht="20.25" customHeight="1">
      <c r="A13" s="150" t="s">
        <v>310</v>
      </c>
      <c r="B13" s="36">
        <v>65455</v>
      </c>
      <c r="C13" s="36">
        <v>65455</v>
      </c>
      <c r="D13" s="36">
        <v>15838</v>
      </c>
      <c r="E13" s="36">
        <v>8302</v>
      </c>
      <c r="F13" s="36">
        <v>7536</v>
      </c>
      <c r="G13" s="36">
        <v>10183</v>
      </c>
      <c r="H13" s="36">
        <v>6605</v>
      </c>
      <c r="I13" s="36">
        <v>3578</v>
      </c>
      <c r="J13" s="34">
        <v>7.957110581128314</v>
      </c>
      <c r="K13" s="35">
        <v>5.116003096832278</v>
      </c>
      <c r="L13" s="35">
        <v>2.8411074842960353</v>
      </c>
      <c r="M13" s="35" t="s">
        <v>838</v>
      </c>
      <c r="N13" s="35" t="s">
        <v>839</v>
      </c>
      <c r="O13" s="35" t="s">
        <v>847</v>
      </c>
      <c r="P13" s="36">
        <v>12926</v>
      </c>
      <c r="Q13" s="35">
        <v>6.49</v>
      </c>
      <c r="R13" s="36">
        <v>6126</v>
      </c>
      <c r="S13" s="35">
        <v>3.0777408397519923</v>
      </c>
      <c r="T13" s="302"/>
      <c r="U13" s="37">
        <f t="shared" si="0"/>
        <v>1990421</v>
      </c>
      <c r="V13" s="38">
        <v>1978782</v>
      </c>
      <c r="W13" s="38">
        <v>2002060</v>
      </c>
    </row>
    <row r="14" spans="1:23" ht="20.25" customHeight="1">
      <c r="A14" s="150" t="s">
        <v>311</v>
      </c>
      <c r="B14" s="36">
        <v>61384</v>
      </c>
      <c r="C14" s="36">
        <v>61384</v>
      </c>
      <c r="D14" s="36">
        <v>18041</v>
      </c>
      <c r="E14" s="36">
        <v>9272</v>
      </c>
      <c r="F14" s="36">
        <v>8769</v>
      </c>
      <c r="G14" s="36">
        <v>10878</v>
      </c>
      <c r="H14" s="36">
        <v>7068</v>
      </c>
      <c r="I14" s="36">
        <v>3810</v>
      </c>
      <c r="J14" s="34">
        <v>8.985982594359417</v>
      </c>
      <c r="K14" s="35">
        <v>5.418187387697008</v>
      </c>
      <c r="L14" s="35">
        <v>3.5677952066624083</v>
      </c>
      <c r="M14" s="35" t="s">
        <v>840</v>
      </c>
      <c r="N14" s="35" t="s">
        <v>841</v>
      </c>
      <c r="O14" s="35" t="s">
        <v>848</v>
      </c>
      <c r="P14" s="36">
        <v>15525</v>
      </c>
      <c r="Q14" s="35">
        <v>7.7327963958444625</v>
      </c>
      <c r="R14" s="36">
        <v>5927</v>
      </c>
      <c r="S14" s="35">
        <v>2.9521600153410708</v>
      </c>
      <c r="U14" s="37">
        <f t="shared" si="0"/>
        <v>2007682.5</v>
      </c>
      <c r="V14" s="38">
        <v>2002060</v>
      </c>
      <c r="W14" s="38">
        <v>2013305</v>
      </c>
    </row>
    <row r="15" spans="1:23" s="216" customFormat="1" ht="20.25" customHeight="1">
      <c r="A15" s="150" t="s">
        <v>312</v>
      </c>
      <c r="B15" s="36">
        <v>64817</v>
      </c>
      <c r="C15" s="36">
        <v>64817</v>
      </c>
      <c r="D15" s="36">
        <v>19866</v>
      </c>
      <c r="E15" s="36">
        <v>10215</v>
      </c>
      <c r="F15" s="36">
        <v>9651</v>
      </c>
      <c r="G15" s="36">
        <v>10977</v>
      </c>
      <c r="H15" s="36">
        <v>6945</v>
      </c>
      <c r="I15" s="36">
        <v>4032</v>
      </c>
      <c r="J15" s="34">
        <v>9.826223344032076</v>
      </c>
      <c r="K15" s="35">
        <v>5.429500334613918</v>
      </c>
      <c r="L15" s="35">
        <v>4.396723009418158</v>
      </c>
      <c r="M15" s="35" t="s">
        <v>842</v>
      </c>
      <c r="N15" s="35" t="s">
        <v>843</v>
      </c>
      <c r="O15" s="35" t="s">
        <v>849</v>
      </c>
      <c r="P15" s="36">
        <v>13621</v>
      </c>
      <c r="Q15" s="35" t="s">
        <v>850</v>
      </c>
      <c r="R15" s="36">
        <v>5832</v>
      </c>
      <c r="S15" s="35">
        <v>2.88</v>
      </c>
      <c r="U15" s="37">
        <f t="shared" si="0"/>
        <v>2021733</v>
      </c>
      <c r="V15" s="38">
        <v>2013305</v>
      </c>
      <c r="W15" s="38">
        <v>2030161</v>
      </c>
    </row>
    <row r="16" spans="1:23" s="216" customFormat="1" ht="20.25" customHeight="1">
      <c r="A16" s="150" t="s">
        <v>313</v>
      </c>
      <c r="B16" s="36">
        <v>63600</v>
      </c>
      <c r="C16" s="36">
        <v>63600</v>
      </c>
      <c r="D16" s="36">
        <v>16757</v>
      </c>
      <c r="E16" s="36">
        <v>8750</v>
      </c>
      <c r="F16" s="36">
        <v>8007</v>
      </c>
      <c r="G16" s="36">
        <v>10972</v>
      </c>
      <c r="H16" s="36">
        <v>7069</v>
      </c>
      <c r="I16" s="36">
        <v>3903</v>
      </c>
      <c r="J16" s="34">
        <v>8.225941685500704</v>
      </c>
      <c r="K16" s="35">
        <v>5.386109218434907</v>
      </c>
      <c r="L16" s="35">
        <v>2.839832467065797</v>
      </c>
      <c r="M16" s="35">
        <v>51.164601304212084</v>
      </c>
      <c r="N16" s="35">
        <v>47.19963555892419</v>
      </c>
      <c r="O16" s="35">
        <v>3.9649657452878913</v>
      </c>
      <c r="P16" s="36">
        <v>13679</v>
      </c>
      <c r="Q16" s="35">
        <v>6.714964272600354</v>
      </c>
      <c r="R16" s="36">
        <v>5644</v>
      </c>
      <c r="S16" s="35">
        <v>2.770616152829622</v>
      </c>
      <c r="U16" s="37">
        <f t="shared" si="0"/>
        <v>2037092</v>
      </c>
      <c r="V16" s="39">
        <v>2030161</v>
      </c>
      <c r="W16" s="39">
        <v>2044023</v>
      </c>
    </row>
    <row r="17" spans="1:23" s="216" customFormat="1" ht="20.25" customHeight="1">
      <c r="A17" s="150" t="s">
        <v>314</v>
      </c>
      <c r="B17" s="36">
        <f aca="true" t="shared" si="1" ref="B17:I17">SUM(B18:B30)</f>
        <v>69524</v>
      </c>
      <c r="C17" s="36">
        <f t="shared" si="1"/>
        <v>69524</v>
      </c>
      <c r="D17" s="36">
        <f t="shared" si="1"/>
        <v>17360</v>
      </c>
      <c r="E17" s="36">
        <f t="shared" si="1"/>
        <v>9108</v>
      </c>
      <c r="F17" s="36">
        <f t="shared" si="1"/>
        <v>8252</v>
      </c>
      <c r="G17" s="36">
        <f t="shared" si="1"/>
        <v>11854</v>
      </c>
      <c r="H17" s="36">
        <f t="shared" si="1"/>
        <v>7523</v>
      </c>
      <c r="I17" s="36">
        <f t="shared" si="1"/>
        <v>4331</v>
      </c>
      <c r="J17" s="34">
        <f>(D17/U17)*1000</f>
        <v>8.463439622791906</v>
      </c>
      <c r="K17" s="35">
        <f>(G17/U17)*1000</f>
        <v>5.779125189434058</v>
      </c>
      <c r="L17" s="35">
        <f>J17-K17</f>
        <v>2.684314433357848</v>
      </c>
      <c r="M17" s="35">
        <f>('2-2'!B17/U17)*1000</f>
        <v>50.376966768567584</v>
      </c>
      <c r="N17" s="35">
        <f>('2-2 續1'!B17/U17)*1000</f>
        <v>46.0872314436283</v>
      </c>
      <c r="O17" s="35">
        <f>M17-N17</f>
        <v>4.289735324939286</v>
      </c>
      <c r="P17" s="36">
        <f>SUM(P18:P30)</f>
        <v>13839</v>
      </c>
      <c r="Q17" s="686" t="s">
        <v>807</v>
      </c>
      <c r="R17" s="684">
        <v>5438</v>
      </c>
      <c r="S17" s="687" t="s">
        <v>808</v>
      </c>
      <c r="T17" s="303"/>
      <c r="U17" s="37">
        <f aca="true" t="shared" si="2" ref="U17:U30">(V17+W17)/2</f>
        <v>2051175.5</v>
      </c>
      <c r="V17" s="38">
        <v>2044023</v>
      </c>
      <c r="W17" s="40">
        <v>2058328</v>
      </c>
    </row>
    <row r="18" spans="1:23" s="216" customFormat="1" ht="20.25" customHeight="1">
      <c r="A18" s="150" t="s">
        <v>186</v>
      </c>
      <c r="B18" s="218">
        <v>17163</v>
      </c>
      <c r="C18" s="218">
        <v>17163</v>
      </c>
      <c r="D18" s="36">
        <v>3150</v>
      </c>
      <c r="E18" s="36">
        <v>1656</v>
      </c>
      <c r="F18" s="218">
        <v>1494</v>
      </c>
      <c r="G18" s="36">
        <v>1983</v>
      </c>
      <c r="H18" s="36">
        <v>1185</v>
      </c>
      <c r="I18" s="36">
        <v>798</v>
      </c>
      <c r="J18" s="34">
        <f>(D18/U18)*1000</f>
        <v>7.565023175388458</v>
      </c>
      <c r="K18" s="35">
        <f>(G18/U18)*1000</f>
        <v>4.762362208506448</v>
      </c>
      <c r="L18" s="35">
        <f>J18-K18</f>
        <v>2.8026609668820095</v>
      </c>
      <c r="M18" s="35">
        <f>('2-2'!B18/U18)*1000</f>
        <v>47.0808616921636</v>
      </c>
      <c r="N18" s="35">
        <f>('2-2 續1'!B18/U18)*1000</f>
        <v>45.195609884963616</v>
      </c>
      <c r="O18" s="35">
        <f>M18-N18</f>
        <v>1.8852518071999853</v>
      </c>
      <c r="P18" s="36">
        <v>2750</v>
      </c>
      <c r="Q18" s="688" t="s">
        <v>809</v>
      </c>
      <c r="R18" s="684">
        <v>1119</v>
      </c>
      <c r="S18" s="687" t="s">
        <v>810</v>
      </c>
      <c r="T18" s="304" t="s">
        <v>351</v>
      </c>
      <c r="U18" s="37">
        <f t="shared" si="2"/>
        <v>416390</v>
      </c>
      <c r="V18" s="41">
        <v>415414</v>
      </c>
      <c r="W18" s="42">
        <v>417366</v>
      </c>
    </row>
    <row r="19" spans="1:23" s="216" customFormat="1" ht="20.25" customHeight="1">
      <c r="A19" s="150" t="s">
        <v>187</v>
      </c>
      <c r="B19" s="218">
        <v>14865</v>
      </c>
      <c r="C19" s="218">
        <v>14865</v>
      </c>
      <c r="D19" s="36">
        <v>3208</v>
      </c>
      <c r="E19" s="36">
        <v>1668</v>
      </c>
      <c r="F19" s="218">
        <v>1540</v>
      </c>
      <c r="G19" s="36">
        <v>2145</v>
      </c>
      <c r="H19" s="36">
        <v>1396</v>
      </c>
      <c r="I19" s="36">
        <v>749</v>
      </c>
      <c r="J19" s="34">
        <f>(D19/U19)*1000</f>
        <v>8.438030582600245</v>
      </c>
      <c r="K19" s="35">
        <f>(G19/U19)*1000</f>
        <v>5.642012344039129</v>
      </c>
      <c r="L19" s="35">
        <f>J19-K19</f>
        <v>2.796018238561116</v>
      </c>
      <c r="M19" s="35">
        <f>('2-2'!B19/U19)*1000</f>
        <v>47.29821257366509</v>
      </c>
      <c r="N19" s="35">
        <f>('2-2 續1'!B19/U19)*1000</f>
        <v>43.436919277138536</v>
      </c>
      <c r="O19" s="35">
        <f>M19-N19</f>
        <v>3.8612932965265543</v>
      </c>
      <c r="P19" s="36">
        <v>2709</v>
      </c>
      <c r="Q19" s="687" t="s">
        <v>811</v>
      </c>
      <c r="R19" s="684">
        <v>1046</v>
      </c>
      <c r="S19" s="687" t="s">
        <v>812</v>
      </c>
      <c r="T19" s="304" t="s">
        <v>352</v>
      </c>
      <c r="U19" s="37">
        <f t="shared" si="2"/>
        <v>380183.5</v>
      </c>
      <c r="V19" s="41">
        <v>378918</v>
      </c>
      <c r="W19" s="42">
        <v>381449</v>
      </c>
    </row>
    <row r="20" spans="1:23" s="216" customFormat="1" ht="20.25" customHeight="1">
      <c r="A20" s="150" t="s">
        <v>188</v>
      </c>
      <c r="B20" s="218">
        <v>2241</v>
      </c>
      <c r="C20" s="218">
        <v>2241</v>
      </c>
      <c r="D20" s="36">
        <v>688</v>
      </c>
      <c r="E20" s="36">
        <v>371</v>
      </c>
      <c r="F20" s="218">
        <v>317</v>
      </c>
      <c r="G20" s="36">
        <v>698</v>
      </c>
      <c r="H20" s="36">
        <v>422</v>
      </c>
      <c r="I20" s="36">
        <v>276</v>
      </c>
      <c r="J20" s="34" t="s">
        <v>855</v>
      </c>
      <c r="K20" s="35" t="s">
        <v>760</v>
      </c>
      <c r="L20" s="221" t="s">
        <v>761</v>
      </c>
      <c r="M20" s="35" t="s">
        <v>762</v>
      </c>
      <c r="N20" s="35" t="s">
        <v>763</v>
      </c>
      <c r="O20" s="221" t="s">
        <v>764</v>
      </c>
      <c r="P20" s="36">
        <v>547</v>
      </c>
      <c r="Q20" s="687" t="s">
        <v>813</v>
      </c>
      <c r="R20" s="684">
        <v>212</v>
      </c>
      <c r="S20" s="687" t="s">
        <v>814</v>
      </c>
      <c r="T20" s="304" t="s">
        <v>353</v>
      </c>
      <c r="U20" s="37">
        <f t="shared" si="2"/>
        <v>151516.5</v>
      </c>
      <c r="V20" s="41">
        <v>211146</v>
      </c>
      <c r="W20" s="42">
        <v>91887</v>
      </c>
    </row>
    <row r="21" spans="1:23" s="216" customFormat="1" ht="20.25" customHeight="1">
      <c r="A21" s="150" t="s">
        <v>189</v>
      </c>
      <c r="B21" s="218">
        <v>5822</v>
      </c>
      <c r="C21" s="218">
        <v>5822</v>
      </c>
      <c r="D21" s="36">
        <v>1426</v>
      </c>
      <c r="E21" s="36">
        <v>755</v>
      </c>
      <c r="F21" s="218">
        <v>671</v>
      </c>
      <c r="G21" s="36">
        <v>884</v>
      </c>
      <c r="H21" s="36">
        <v>581</v>
      </c>
      <c r="I21" s="36">
        <v>303</v>
      </c>
      <c r="J21" s="34" t="s">
        <v>765</v>
      </c>
      <c r="K21" s="35" t="s">
        <v>766</v>
      </c>
      <c r="L21" s="35" t="s">
        <v>767</v>
      </c>
      <c r="M21" s="35" t="s">
        <v>768</v>
      </c>
      <c r="N21" s="35" t="s">
        <v>769</v>
      </c>
      <c r="O21" s="35" t="s">
        <v>770</v>
      </c>
      <c r="P21" s="36">
        <v>1068</v>
      </c>
      <c r="Q21" s="687" t="s">
        <v>815</v>
      </c>
      <c r="R21" s="684">
        <v>402</v>
      </c>
      <c r="S21" s="687" t="s">
        <v>816</v>
      </c>
      <c r="T21" s="304" t="s">
        <v>354</v>
      </c>
      <c r="U21" s="37">
        <f t="shared" si="2"/>
        <v>168351</v>
      </c>
      <c r="V21" s="41">
        <v>179502</v>
      </c>
      <c r="W21" s="42">
        <v>157200</v>
      </c>
    </row>
    <row r="22" spans="1:23" s="216" customFormat="1" ht="20.25" customHeight="1">
      <c r="A22" s="150" t="s">
        <v>355</v>
      </c>
      <c r="B22" s="218">
        <v>4890</v>
      </c>
      <c r="C22" s="218">
        <v>4890</v>
      </c>
      <c r="D22" s="36">
        <v>1413</v>
      </c>
      <c r="E22" s="36">
        <v>748</v>
      </c>
      <c r="F22" s="218">
        <v>665</v>
      </c>
      <c r="G22" s="36">
        <v>641</v>
      </c>
      <c r="H22" s="36">
        <v>403</v>
      </c>
      <c r="I22" s="36">
        <v>238</v>
      </c>
      <c r="J22" s="34" t="s">
        <v>771</v>
      </c>
      <c r="K22" s="35" t="s">
        <v>772</v>
      </c>
      <c r="L22" s="35" t="s">
        <v>773</v>
      </c>
      <c r="M22" s="35" t="s">
        <v>774</v>
      </c>
      <c r="N22" s="35" t="s">
        <v>775</v>
      </c>
      <c r="O22" s="35" t="s">
        <v>776</v>
      </c>
      <c r="P22" s="36">
        <v>1004</v>
      </c>
      <c r="Q22" s="687" t="s">
        <v>790</v>
      </c>
      <c r="R22" s="684">
        <v>367</v>
      </c>
      <c r="S22" s="687" t="s">
        <v>817</v>
      </c>
      <c r="T22" s="304" t="s">
        <v>356</v>
      </c>
      <c r="U22" s="37">
        <f t="shared" si="2"/>
        <v>153554</v>
      </c>
      <c r="V22" s="41">
        <v>155754</v>
      </c>
      <c r="W22" s="42">
        <v>151354</v>
      </c>
    </row>
    <row r="23" spans="1:23" s="216" customFormat="1" ht="20.25" customHeight="1">
      <c r="A23" s="150" t="s">
        <v>191</v>
      </c>
      <c r="B23" s="218">
        <v>3001</v>
      </c>
      <c r="C23" s="218">
        <v>3001</v>
      </c>
      <c r="D23" s="36">
        <v>801</v>
      </c>
      <c r="E23" s="36">
        <v>425</v>
      </c>
      <c r="F23" s="218">
        <v>376</v>
      </c>
      <c r="G23" s="36">
        <v>521</v>
      </c>
      <c r="H23" s="36">
        <v>331</v>
      </c>
      <c r="I23" s="36">
        <v>190</v>
      </c>
      <c r="J23" s="34" t="s">
        <v>777</v>
      </c>
      <c r="K23" s="35" t="s">
        <v>778</v>
      </c>
      <c r="L23" s="35" t="s">
        <v>779</v>
      </c>
      <c r="M23" s="35" t="s">
        <v>780</v>
      </c>
      <c r="N23" s="35" t="s">
        <v>781</v>
      </c>
      <c r="O23" s="35" t="s">
        <v>782</v>
      </c>
      <c r="P23" s="36">
        <v>513</v>
      </c>
      <c r="Q23" s="687" t="s">
        <v>818</v>
      </c>
      <c r="R23" s="684">
        <v>236</v>
      </c>
      <c r="S23" s="687" t="s">
        <v>819</v>
      </c>
      <c r="T23" s="304" t="s">
        <v>357</v>
      </c>
      <c r="U23" s="37">
        <f t="shared" si="2"/>
        <v>88246</v>
      </c>
      <c r="V23" s="41">
        <v>91961</v>
      </c>
      <c r="W23" s="42">
        <v>84531</v>
      </c>
    </row>
    <row r="24" spans="1:23" s="216" customFormat="1" ht="20.25" customHeight="1">
      <c r="A24" s="150" t="s">
        <v>192</v>
      </c>
      <c r="B24" s="218">
        <v>3724</v>
      </c>
      <c r="C24" s="218">
        <v>3724</v>
      </c>
      <c r="D24" s="36">
        <v>1442</v>
      </c>
      <c r="E24" s="36">
        <v>756</v>
      </c>
      <c r="F24" s="218">
        <v>686</v>
      </c>
      <c r="G24" s="36">
        <v>795</v>
      </c>
      <c r="H24" s="36">
        <v>494</v>
      </c>
      <c r="I24" s="36">
        <v>301</v>
      </c>
      <c r="J24" s="34" t="s">
        <v>783</v>
      </c>
      <c r="K24" s="35" t="s">
        <v>784</v>
      </c>
      <c r="L24" s="35" t="s">
        <v>785</v>
      </c>
      <c r="M24" s="35" t="s">
        <v>786</v>
      </c>
      <c r="N24" s="35" t="s">
        <v>787</v>
      </c>
      <c r="O24" s="35" t="s">
        <v>788</v>
      </c>
      <c r="P24" s="36">
        <v>1011</v>
      </c>
      <c r="Q24" s="687" t="s">
        <v>820</v>
      </c>
      <c r="R24" s="684">
        <v>394</v>
      </c>
      <c r="S24" s="687" t="s">
        <v>821</v>
      </c>
      <c r="T24" s="304" t="s">
        <v>358</v>
      </c>
      <c r="U24" s="37">
        <f t="shared" si="2"/>
        <v>145925</v>
      </c>
      <c r="V24" s="43">
        <v>149852</v>
      </c>
      <c r="W24" s="42">
        <v>141998</v>
      </c>
    </row>
    <row r="25" spans="1:23" s="216" customFormat="1" ht="20.25" customHeight="1">
      <c r="A25" s="150" t="s">
        <v>193</v>
      </c>
      <c r="B25" s="218">
        <v>5252</v>
      </c>
      <c r="C25" s="218">
        <v>5252</v>
      </c>
      <c r="D25" s="36">
        <v>1469</v>
      </c>
      <c r="E25" s="36">
        <v>811</v>
      </c>
      <c r="F25" s="218">
        <v>658</v>
      </c>
      <c r="G25" s="36">
        <v>1203</v>
      </c>
      <c r="H25" s="36">
        <v>802</v>
      </c>
      <c r="I25" s="36">
        <v>401</v>
      </c>
      <c r="J25" s="34" t="s">
        <v>789</v>
      </c>
      <c r="K25" s="35" t="s">
        <v>790</v>
      </c>
      <c r="L25" s="35" t="s">
        <v>791</v>
      </c>
      <c r="M25" s="35" t="s">
        <v>792</v>
      </c>
      <c r="N25" s="35" t="s">
        <v>793</v>
      </c>
      <c r="O25" s="35" t="s">
        <v>794</v>
      </c>
      <c r="P25" s="36">
        <v>1324</v>
      </c>
      <c r="Q25" s="687" t="s">
        <v>822</v>
      </c>
      <c r="R25" s="684">
        <v>472</v>
      </c>
      <c r="S25" s="687" t="s">
        <v>823</v>
      </c>
      <c r="T25" s="304" t="s">
        <v>359</v>
      </c>
      <c r="U25" s="37">
        <f t="shared" si="2"/>
        <v>132508.5</v>
      </c>
      <c r="V25" s="41">
        <v>83586</v>
      </c>
      <c r="W25" s="42">
        <v>181431</v>
      </c>
    </row>
    <row r="26" spans="1:23" s="216" customFormat="1" ht="20.25" customHeight="1">
      <c r="A26" s="150" t="s">
        <v>194</v>
      </c>
      <c r="B26" s="218">
        <v>4433</v>
      </c>
      <c r="C26" s="218">
        <v>4433</v>
      </c>
      <c r="D26" s="36">
        <v>906</v>
      </c>
      <c r="E26" s="36">
        <v>481</v>
      </c>
      <c r="F26" s="218">
        <v>425</v>
      </c>
      <c r="G26" s="36">
        <v>806</v>
      </c>
      <c r="H26" s="36">
        <v>524</v>
      </c>
      <c r="I26" s="36">
        <v>282</v>
      </c>
      <c r="J26" s="34" t="s">
        <v>795</v>
      </c>
      <c r="K26" s="35" t="s">
        <v>796</v>
      </c>
      <c r="L26" s="35" t="s">
        <v>797</v>
      </c>
      <c r="M26" s="35" t="s">
        <v>798</v>
      </c>
      <c r="N26" s="35" t="s">
        <v>799</v>
      </c>
      <c r="O26" s="35" t="s">
        <v>800</v>
      </c>
      <c r="P26" s="36">
        <v>717</v>
      </c>
      <c r="Q26" s="687" t="s">
        <v>824</v>
      </c>
      <c r="R26" s="684">
        <v>299</v>
      </c>
      <c r="S26" s="687" t="s">
        <v>806</v>
      </c>
      <c r="T26" s="304" t="s">
        <v>360</v>
      </c>
      <c r="U26" s="37">
        <f t="shared" si="2"/>
        <v>128360</v>
      </c>
      <c r="V26" s="41">
        <v>140509</v>
      </c>
      <c r="W26" s="42">
        <v>116211</v>
      </c>
    </row>
    <row r="27" spans="1:23" s="216" customFormat="1" ht="20.25" customHeight="1">
      <c r="A27" s="150" t="s">
        <v>195</v>
      </c>
      <c r="B27" s="218">
        <v>5432</v>
      </c>
      <c r="C27" s="218">
        <v>5432</v>
      </c>
      <c r="D27" s="36">
        <v>1788</v>
      </c>
      <c r="E27" s="36">
        <v>918</v>
      </c>
      <c r="F27" s="218">
        <v>870</v>
      </c>
      <c r="G27" s="36">
        <v>1152</v>
      </c>
      <c r="H27" s="36">
        <v>759</v>
      </c>
      <c r="I27" s="36">
        <v>393</v>
      </c>
      <c r="J27" s="34" t="s">
        <v>801</v>
      </c>
      <c r="K27" s="35" t="s">
        <v>802</v>
      </c>
      <c r="L27" s="35" t="s">
        <v>803</v>
      </c>
      <c r="M27" s="35" t="s">
        <v>804</v>
      </c>
      <c r="N27" s="35" t="s">
        <v>805</v>
      </c>
      <c r="O27" s="35" t="s">
        <v>806</v>
      </c>
      <c r="P27" s="36">
        <v>1500</v>
      </c>
      <c r="Q27" s="687" t="s">
        <v>825</v>
      </c>
      <c r="R27" s="684">
        <v>565</v>
      </c>
      <c r="S27" s="687" t="s">
        <v>826</v>
      </c>
      <c r="T27" s="304" t="s">
        <v>361</v>
      </c>
      <c r="U27" s="37">
        <f t="shared" si="2"/>
        <v>164028</v>
      </c>
      <c r="V27" s="41">
        <v>115728</v>
      </c>
      <c r="W27" s="42">
        <v>212328</v>
      </c>
    </row>
    <row r="28" spans="1:23" s="216" customFormat="1" ht="20.25" customHeight="1">
      <c r="A28" s="150" t="s">
        <v>196</v>
      </c>
      <c r="B28" s="218">
        <v>843</v>
      </c>
      <c r="C28" s="218">
        <v>843</v>
      </c>
      <c r="D28" s="36">
        <v>300</v>
      </c>
      <c r="E28" s="36">
        <v>159</v>
      </c>
      <c r="F28" s="218">
        <v>141</v>
      </c>
      <c r="G28" s="36">
        <v>425</v>
      </c>
      <c r="H28" s="36">
        <v>254</v>
      </c>
      <c r="I28" s="36">
        <v>171</v>
      </c>
      <c r="J28" s="34">
        <v>6.244601022033034</v>
      </c>
      <c r="K28" s="35">
        <v>8.846518114546798</v>
      </c>
      <c r="L28" s="221">
        <v>-2.601917092513764</v>
      </c>
      <c r="M28" s="35">
        <v>37.63412882611909</v>
      </c>
      <c r="N28" s="35">
        <v>34.34530562118169</v>
      </c>
      <c r="O28" s="221">
        <v>3.288823204937401</v>
      </c>
      <c r="P28" s="36">
        <v>252</v>
      </c>
      <c r="Q28" s="687" t="s">
        <v>827</v>
      </c>
      <c r="R28" s="684">
        <v>117</v>
      </c>
      <c r="S28" s="687" t="s">
        <v>817</v>
      </c>
      <c r="T28" s="304" t="s">
        <v>362</v>
      </c>
      <c r="U28" s="37">
        <f t="shared" si="2"/>
        <v>48041.5</v>
      </c>
      <c r="V28" s="41">
        <v>48025</v>
      </c>
      <c r="W28" s="42">
        <v>48058</v>
      </c>
    </row>
    <row r="29" spans="1:23" s="216" customFormat="1" ht="20.25" customHeight="1">
      <c r="A29" s="150" t="s">
        <v>197</v>
      </c>
      <c r="B29" s="218">
        <v>1673</v>
      </c>
      <c r="C29" s="218">
        <v>1673</v>
      </c>
      <c r="D29" s="36">
        <v>591</v>
      </c>
      <c r="E29" s="36">
        <v>286</v>
      </c>
      <c r="F29" s="218">
        <v>305</v>
      </c>
      <c r="G29" s="36">
        <v>473</v>
      </c>
      <c r="H29" s="36">
        <v>279</v>
      </c>
      <c r="I29" s="36">
        <v>194</v>
      </c>
      <c r="J29" s="34">
        <v>9.336124165712254</v>
      </c>
      <c r="K29" s="35">
        <v>7.472058765451601</v>
      </c>
      <c r="L29" s="35">
        <v>1.8640654002606531</v>
      </c>
      <c r="M29" s="35">
        <v>49.99802535444888</v>
      </c>
      <c r="N29" s="35">
        <v>42.39958927372536</v>
      </c>
      <c r="O29" s="35">
        <v>7.598436080723516</v>
      </c>
      <c r="P29" s="36">
        <v>355</v>
      </c>
      <c r="Q29" s="687" t="s">
        <v>828</v>
      </c>
      <c r="R29" s="684">
        <v>177</v>
      </c>
      <c r="S29" s="687" t="s">
        <v>829</v>
      </c>
      <c r="T29" s="304" t="s">
        <v>363</v>
      </c>
      <c r="U29" s="37">
        <f t="shared" si="2"/>
        <v>63302.5</v>
      </c>
      <c r="V29" s="41">
        <v>63003</v>
      </c>
      <c r="W29" s="42">
        <v>63602</v>
      </c>
    </row>
    <row r="30" spans="1:23" s="216" customFormat="1" ht="20.25" customHeight="1" thickBot="1">
      <c r="A30" s="151" t="s">
        <v>198</v>
      </c>
      <c r="B30" s="219">
        <v>185</v>
      </c>
      <c r="C30" s="219">
        <v>185</v>
      </c>
      <c r="D30" s="220">
        <v>178</v>
      </c>
      <c r="E30" s="220">
        <v>74</v>
      </c>
      <c r="F30" s="219">
        <v>104</v>
      </c>
      <c r="G30" s="220">
        <v>128</v>
      </c>
      <c r="H30" s="220">
        <v>93</v>
      </c>
      <c r="I30" s="220">
        <v>35</v>
      </c>
      <c r="J30" s="222">
        <v>16.528925619834713</v>
      </c>
      <c r="K30" s="223">
        <v>11.88596898504968</v>
      </c>
      <c r="L30" s="223">
        <v>4.642956634785033</v>
      </c>
      <c r="M30" s="223">
        <v>75.8659114123874</v>
      </c>
      <c r="N30" s="223">
        <v>53.76543783081066</v>
      </c>
      <c r="O30" s="224">
        <v>22.100473581576743</v>
      </c>
      <c r="P30" s="220">
        <v>89</v>
      </c>
      <c r="Q30" s="689" t="s">
        <v>830</v>
      </c>
      <c r="R30" s="685">
        <v>32</v>
      </c>
      <c r="S30" s="689" t="s">
        <v>831</v>
      </c>
      <c r="T30" s="304" t="s">
        <v>364</v>
      </c>
      <c r="U30" s="37">
        <f t="shared" si="2"/>
        <v>10769</v>
      </c>
      <c r="V30" s="41">
        <v>10625</v>
      </c>
      <c r="W30" s="42">
        <v>10913</v>
      </c>
    </row>
    <row r="31" spans="1:20" s="44" customFormat="1" ht="15" customHeight="1">
      <c r="A31" s="305" t="s">
        <v>365</v>
      </c>
      <c r="B31" s="109"/>
      <c r="C31" s="109"/>
      <c r="E31" s="109"/>
      <c r="F31" s="109"/>
      <c r="J31" s="44" t="s">
        <v>41</v>
      </c>
      <c r="S31" s="306"/>
      <c r="T31" s="259"/>
    </row>
    <row r="32" spans="1:20" s="44" customFormat="1" ht="15" customHeight="1">
      <c r="A32" s="305" t="s">
        <v>366</v>
      </c>
      <c r="B32" s="307"/>
      <c r="C32" s="307"/>
      <c r="E32" s="307"/>
      <c r="F32" s="307"/>
      <c r="J32" s="44" t="s">
        <v>42</v>
      </c>
      <c r="S32" s="306"/>
      <c r="T32" s="259"/>
    </row>
    <row r="33" ht="21.75" customHeight="1">
      <c r="A33" s="281"/>
    </row>
  </sheetData>
  <sheetProtection selectLockedCells="1" selectUnlockedCells="1"/>
  <mergeCells count="32">
    <mergeCell ref="A2:I2"/>
    <mergeCell ref="J2:S2"/>
    <mergeCell ref="D3:E3"/>
    <mergeCell ref="A4:A5"/>
    <mergeCell ref="B4:C5"/>
    <mergeCell ref="D4:F4"/>
    <mergeCell ref="G4:I4"/>
    <mergeCell ref="J4:J5"/>
    <mergeCell ref="K4:K5"/>
    <mergeCell ref="L4:L5"/>
    <mergeCell ref="M4:M5"/>
    <mergeCell ref="N4:N5"/>
    <mergeCell ref="O4:O5"/>
    <mergeCell ref="P4:Q4"/>
    <mergeCell ref="R4:S4"/>
    <mergeCell ref="A6:A7"/>
    <mergeCell ref="D6:D7"/>
    <mergeCell ref="E6:E7"/>
    <mergeCell ref="F6:F7"/>
    <mergeCell ref="G6:G7"/>
    <mergeCell ref="H6:H7"/>
    <mergeCell ref="I6:I7"/>
    <mergeCell ref="J6:J7"/>
    <mergeCell ref="K6:K7"/>
    <mergeCell ref="L6:L7"/>
    <mergeCell ref="M6:M7"/>
    <mergeCell ref="N6:N7"/>
    <mergeCell ref="O6:O7"/>
    <mergeCell ref="P6:P7"/>
    <mergeCell ref="Q6:Q7"/>
    <mergeCell ref="R6:R7"/>
    <mergeCell ref="S6:S7"/>
  </mergeCells>
  <printOptions horizontalCentered="1"/>
  <pageMargins left="1.1811023622047245" right="1.1811023622047245" top="1.5748031496062993" bottom="1.5748031496062993" header="0.5118110236220472" footer="0.9055118110236221"/>
  <pageSetup firstPageNumber="30" useFirstPageNumber="1" horizontalDpi="300" verticalDpi="300" orientation="portrait" paperSize="9" r:id="rId1"/>
  <headerFooter alignWithMargins="0">
    <oddFooter>&amp;C&amp;"華康中圓體,標準"&amp;11‧&amp;"Times New Roman,標準"&amp;P&amp;"華康中圓體,標準"‧</oddFooter>
  </headerFooter>
  <colBreaks count="1" manualBreakCount="1">
    <brk id="19" max="65535" man="1"/>
  </colBreaks>
</worksheet>
</file>

<file path=xl/worksheets/sheet5.xml><?xml version="1.0" encoding="utf-8"?>
<worksheet xmlns="http://schemas.openxmlformats.org/spreadsheetml/2006/main" xmlns:r="http://schemas.openxmlformats.org/officeDocument/2006/relationships">
  <dimension ref="A1:Y39"/>
  <sheetViews>
    <sheetView showGridLines="0" zoomScale="120" zoomScaleNormal="120" zoomScalePageLayoutView="0" workbookViewId="0" topLeftCell="A1">
      <selection activeCell="A1" sqref="A1"/>
    </sheetView>
  </sheetViews>
  <sheetFormatPr defaultColWidth="10.625" defaultRowHeight="21.75" customHeight="1"/>
  <cols>
    <col min="1" max="1" width="10.625" style="291" customWidth="1"/>
    <col min="2" max="2" width="7.125" style="251" customWidth="1"/>
    <col min="3" max="3" width="7.625" style="57" customWidth="1"/>
    <col min="4" max="5" width="6.125" style="57" customWidth="1"/>
    <col min="6" max="11" width="6.375" style="57" customWidth="1"/>
    <col min="12" max="23" width="5.75390625" style="57" customWidth="1"/>
    <col min="24" max="24" width="7.625" style="57" customWidth="1"/>
    <col min="25" max="16384" width="10.625" style="259" customWidth="1"/>
  </cols>
  <sheetData>
    <row r="1" spans="1:24" s="251" customFormat="1" ht="18" customHeight="1">
      <c r="A1" s="281" t="s">
        <v>261</v>
      </c>
      <c r="B1" s="281"/>
      <c r="C1" s="252"/>
      <c r="D1" s="252"/>
      <c r="E1" s="252"/>
      <c r="F1" s="252"/>
      <c r="G1" s="252"/>
      <c r="H1" s="252"/>
      <c r="I1" s="252"/>
      <c r="J1" s="252"/>
      <c r="K1" s="252"/>
      <c r="L1" s="252"/>
      <c r="M1" s="252"/>
      <c r="N1" s="252"/>
      <c r="O1" s="252"/>
      <c r="P1" s="252"/>
      <c r="Q1" s="252"/>
      <c r="R1" s="252"/>
      <c r="S1" s="252"/>
      <c r="T1" s="252"/>
      <c r="U1" s="252"/>
      <c r="V1" s="252"/>
      <c r="W1" s="252"/>
      <c r="X1" s="1" t="s">
        <v>0</v>
      </c>
    </row>
    <row r="2" spans="1:24" s="317" customFormat="1" ht="24.75" customHeight="1">
      <c r="A2" s="702" t="s">
        <v>387</v>
      </c>
      <c r="B2" s="702"/>
      <c r="C2" s="702"/>
      <c r="D2" s="702"/>
      <c r="E2" s="702"/>
      <c r="F2" s="702"/>
      <c r="G2" s="702"/>
      <c r="H2" s="702"/>
      <c r="I2" s="702"/>
      <c r="J2" s="702"/>
      <c r="K2" s="702"/>
      <c r="L2" s="702" t="s">
        <v>43</v>
      </c>
      <c r="M2" s="702"/>
      <c r="N2" s="702"/>
      <c r="O2" s="702"/>
      <c r="P2" s="702"/>
      <c r="Q2" s="702"/>
      <c r="R2" s="702"/>
      <c r="S2" s="702"/>
      <c r="T2" s="702"/>
      <c r="U2" s="702"/>
      <c r="V2" s="702"/>
      <c r="W2" s="702"/>
      <c r="X2" s="702"/>
    </row>
    <row r="3" spans="1:24" ht="15" customHeight="1">
      <c r="A3" s="299"/>
      <c r="B3" s="254"/>
      <c r="C3" s="257"/>
      <c r="D3" s="257"/>
      <c r="E3" s="257"/>
      <c r="F3" s="257"/>
      <c r="G3" s="257"/>
      <c r="H3" s="257"/>
      <c r="I3" s="257"/>
      <c r="J3" s="257"/>
      <c r="K3" s="15" t="s">
        <v>283</v>
      </c>
      <c r="L3" s="257"/>
      <c r="M3" s="257"/>
      <c r="N3" s="257"/>
      <c r="O3" s="257"/>
      <c r="P3" s="257"/>
      <c r="Q3" s="257"/>
      <c r="R3" s="257"/>
      <c r="S3" s="257"/>
      <c r="T3" s="257"/>
      <c r="U3" s="257"/>
      <c r="V3" s="257"/>
      <c r="W3" s="257"/>
      <c r="X3" s="31" t="s">
        <v>12</v>
      </c>
    </row>
    <row r="4" spans="1:24" s="291" customFormat="1" ht="30" customHeight="1">
      <c r="A4" s="2" t="s">
        <v>152</v>
      </c>
      <c r="B4" s="308" t="s">
        <v>369</v>
      </c>
      <c r="C4" s="45" t="s">
        <v>370</v>
      </c>
      <c r="D4" s="45" t="s">
        <v>44</v>
      </c>
      <c r="E4" s="46" t="s">
        <v>45</v>
      </c>
      <c r="F4" s="46" t="s">
        <v>46</v>
      </c>
      <c r="G4" s="46" t="s">
        <v>47</v>
      </c>
      <c r="H4" s="47" t="s">
        <v>48</v>
      </c>
      <c r="I4" s="47" t="s">
        <v>49</v>
      </c>
      <c r="J4" s="47" t="s">
        <v>50</v>
      </c>
      <c r="K4" s="46" t="s">
        <v>51</v>
      </c>
      <c r="L4" s="47" t="s">
        <v>52</v>
      </c>
      <c r="M4" s="46" t="s">
        <v>53</v>
      </c>
      <c r="N4" s="47" t="s">
        <v>54</v>
      </c>
      <c r="O4" s="47" t="s">
        <v>55</v>
      </c>
      <c r="P4" s="47" t="s">
        <v>56</v>
      </c>
      <c r="Q4" s="47" t="s">
        <v>57</v>
      </c>
      <c r="R4" s="47" t="s">
        <v>58</v>
      </c>
      <c r="S4" s="46" t="s">
        <v>59</v>
      </c>
      <c r="T4" s="46" t="s">
        <v>60</v>
      </c>
      <c r="U4" s="47" t="s">
        <v>61</v>
      </c>
      <c r="V4" s="46" t="s">
        <v>62</v>
      </c>
      <c r="W4" s="46" t="s">
        <v>63</v>
      </c>
      <c r="X4" s="48" t="s">
        <v>64</v>
      </c>
    </row>
    <row r="5" spans="1:24" s="309" customFormat="1" ht="30" customHeight="1">
      <c r="A5" s="5" t="s">
        <v>65</v>
      </c>
      <c r="B5" s="49" t="s">
        <v>66</v>
      </c>
      <c r="C5" s="3" t="s">
        <v>67</v>
      </c>
      <c r="D5" s="3" t="s">
        <v>68</v>
      </c>
      <c r="E5" s="3" t="s">
        <v>69</v>
      </c>
      <c r="F5" s="3" t="s">
        <v>70</v>
      </c>
      <c r="G5" s="3" t="s">
        <v>71</v>
      </c>
      <c r="H5" s="50" t="s">
        <v>72</v>
      </c>
      <c r="I5" s="50" t="s">
        <v>73</v>
      </c>
      <c r="J5" s="50" t="s">
        <v>74</v>
      </c>
      <c r="K5" s="3" t="s">
        <v>75</v>
      </c>
      <c r="L5" s="50" t="s">
        <v>76</v>
      </c>
      <c r="M5" s="3" t="s">
        <v>77</v>
      </c>
      <c r="N5" s="50" t="s">
        <v>78</v>
      </c>
      <c r="O5" s="50" t="s">
        <v>79</v>
      </c>
      <c r="P5" s="50" t="s">
        <v>80</v>
      </c>
      <c r="Q5" s="50" t="s">
        <v>81</v>
      </c>
      <c r="R5" s="50" t="s">
        <v>82</v>
      </c>
      <c r="S5" s="3" t="s">
        <v>83</v>
      </c>
      <c r="T5" s="3" t="s">
        <v>84</v>
      </c>
      <c r="U5" s="50" t="s">
        <v>85</v>
      </c>
      <c r="V5" s="3" t="s">
        <v>86</v>
      </c>
      <c r="W5" s="3" t="s">
        <v>87</v>
      </c>
      <c r="X5" s="59" t="s">
        <v>88</v>
      </c>
    </row>
    <row r="6" spans="1:24" ht="18.75" customHeight="1">
      <c r="A6" s="725" t="s">
        <v>371</v>
      </c>
      <c r="B6" s="310" t="s">
        <v>372</v>
      </c>
      <c r="C6" s="51">
        <v>1880316</v>
      </c>
      <c r="D6" s="28">
        <v>109307</v>
      </c>
      <c r="E6" s="28">
        <v>146476</v>
      </c>
      <c r="F6" s="28">
        <v>151127</v>
      </c>
      <c r="G6" s="28">
        <v>138861</v>
      </c>
      <c r="H6" s="28">
        <v>154811</v>
      </c>
      <c r="I6" s="28">
        <v>164347</v>
      </c>
      <c r="J6" s="28">
        <v>156210</v>
      </c>
      <c r="K6" s="28">
        <v>165374</v>
      </c>
      <c r="L6" s="52">
        <v>163678</v>
      </c>
      <c r="M6" s="28">
        <v>143081</v>
      </c>
      <c r="N6" s="28">
        <v>118420</v>
      </c>
      <c r="O6" s="28">
        <v>72631</v>
      </c>
      <c r="P6" s="28">
        <v>50742</v>
      </c>
      <c r="Q6" s="28">
        <v>42768</v>
      </c>
      <c r="R6" s="28">
        <v>35782</v>
      </c>
      <c r="S6" s="28">
        <v>36649</v>
      </c>
      <c r="T6" s="28">
        <v>19409</v>
      </c>
      <c r="U6" s="28">
        <v>7495</v>
      </c>
      <c r="V6" s="28">
        <v>2585</v>
      </c>
      <c r="W6" s="28">
        <v>474</v>
      </c>
      <c r="X6" s="28">
        <v>89</v>
      </c>
    </row>
    <row r="7" spans="1:24" ht="18.75" customHeight="1">
      <c r="A7" s="725"/>
      <c r="B7" s="310" t="s">
        <v>373</v>
      </c>
      <c r="C7" s="51">
        <v>958212</v>
      </c>
      <c r="D7" s="28">
        <v>57139</v>
      </c>
      <c r="E7" s="28">
        <v>76509</v>
      </c>
      <c r="F7" s="28">
        <v>79081</v>
      </c>
      <c r="G7" s="28">
        <v>72362</v>
      </c>
      <c r="H7" s="28">
        <v>79338</v>
      </c>
      <c r="I7" s="28">
        <v>82345</v>
      </c>
      <c r="J7" s="28">
        <v>77826</v>
      </c>
      <c r="K7" s="28">
        <v>82400</v>
      </c>
      <c r="L7" s="52">
        <v>81912</v>
      </c>
      <c r="M7" s="28">
        <v>71374</v>
      </c>
      <c r="N7" s="28">
        <v>58025</v>
      </c>
      <c r="O7" s="28">
        <v>34856</v>
      </c>
      <c r="P7" s="28">
        <v>23766</v>
      </c>
      <c r="Q7" s="28">
        <v>19593</v>
      </c>
      <c r="R7" s="28">
        <v>19547</v>
      </c>
      <c r="S7" s="28">
        <v>24406</v>
      </c>
      <c r="T7" s="28">
        <v>12060</v>
      </c>
      <c r="U7" s="28">
        <v>4080</v>
      </c>
      <c r="V7" s="28">
        <v>1359</v>
      </c>
      <c r="W7" s="28">
        <v>200</v>
      </c>
      <c r="X7" s="28">
        <v>34</v>
      </c>
    </row>
    <row r="8" spans="1:24" ht="18.75" customHeight="1">
      <c r="A8" s="725"/>
      <c r="B8" s="310" t="s">
        <v>374</v>
      </c>
      <c r="C8" s="51">
        <v>922104</v>
      </c>
      <c r="D8" s="28">
        <v>52168</v>
      </c>
      <c r="E8" s="28">
        <v>69967</v>
      </c>
      <c r="F8" s="28">
        <v>72046</v>
      </c>
      <c r="G8" s="28">
        <v>66499</v>
      </c>
      <c r="H8" s="28">
        <v>75473</v>
      </c>
      <c r="I8" s="28">
        <v>82002</v>
      </c>
      <c r="J8" s="28">
        <v>78384</v>
      </c>
      <c r="K8" s="28">
        <v>82974</v>
      </c>
      <c r="L8" s="52">
        <v>81766</v>
      </c>
      <c r="M8" s="28">
        <v>71707</v>
      </c>
      <c r="N8" s="28">
        <v>60395</v>
      </c>
      <c r="O8" s="28">
        <v>37775</v>
      </c>
      <c r="P8" s="28">
        <v>26976</v>
      </c>
      <c r="Q8" s="28">
        <v>23175</v>
      </c>
      <c r="R8" s="28">
        <v>16235</v>
      </c>
      <c r="S8" s="28">
        <v>12243</v>
      </c>
      <c r="T8" s="28">
        <v>7349</v>
      </c>
      <c r="U8" s="28">
        <v>3415</v>
      </c>
      <c r="V8" s="28">
        <v>1226</v>
      </c>
      <c r="W8" s="28">
        <v>274</v>
      </c>
      <c r="X8" s="28">
        <v>55</v>
      </c>
    </row>
    <row r="9" spans="1:25" ht="18.75" customHeight="1">
      <c r="A9" s="723" t="s">
        <v>375</v>
      </c>
      <c r="B9" s="310" t="s">
        <v>372</v>
      </c>
      <c r="C9" s="51">
        <v>1911161</v>
      </c>
      <c r="D9" s="52">
        <v>105769</v>
      </c>
      <c r="E9" s="52">
        <v>142133</v>
      </c>
      <c r="F9" s="52">
        <v>153554</v>
      </c>
      <c r="G9" s="52">
        <v>143596</v>
      </c>
      <c r="H9" s="52">
        <v>148093</v>
      </c>
      <c r="I9" s="52">
        <v>167137</v>
      </c>
      <c r="J9" s="52">
        <v>161348</v>
      </c>
      <c r="K9" s="52">
        <v>165975</v>
      </c>
      <c r="L9" s="52">
        <v>167214</v>
      </c>
      <c r="M9" s="52">
        <v>147025</v>
      </c>
      <c r="N9" s="52">
        <v>124458</v>
      </c>
      <c r="O9" s="52">
        <v>83960</v>
      </c>
      <c r="P9" s="52">
        <v>51001</v>
      </c>
      <c r="Q9" s="52">
        <v>44973</v>
      </c>
      <c r="R9" s="52">
        <v>34874</v>
      </c>
      <c r="S9" s="52">
        <v>36882</v>
      </c>
      <c r="T9" s="52">
        <v>21350</v>
      </c>
      <c r="U9" s="52">
        <v>8314</v>
      </c>
      <c r="V9" s="52">
        <v>2846</v>
      </c>
      <c r="W9" s="52">
        <v>556</v>
      </c>
      <c r="X9" s="52">
        <v>103</v>
      </c>
      <c r="Y9" s="311"/>
    </row>
    <row r="10" spans="1:25" ht="18.75" customHeight="1">
      <c r="A10" s="723"/>
      <c r="B10" s="310" t="s">
        <v>373</v>
      </c>
      <c r="C10" s="51">
        <v>971969</v>
      </c>
      <c r="D10" s="52">
        <v>55420</v>
      </c>
      <c r="E10" s="52">
        <v>74216</v>
      </c>
      <c r="F10" s="52">
        <v>80398</v>
      </c>
      <c r="G10" s="52">
        <v>74899</v>
      </c>
      <c r="H10" s="52">
        <v>75990</v>
      </c>
      <c r="I10" s="52">
        <v>83645</v>
      </c>
      <c r="J10" s="52">
        <v>80350</v>
      </c>
      <c r="K10" s="52">
        <v>82762</v>
      </c>
      <c r="L10" s="52">
        <v>83500</v>
      </c>
      <c r="M10" s="52">
        <v>73312</v>
      </c>
      <c r="N10" s="52">
        <v>61101</v>
      </c>
      <c r="O10" s="52">
        <v>40293</v>
      </c>
      <c r="P10" s="52">
        <v>23814</v>
      </c>
      <c r="Q10" s="52">
        <v>20581</v>
      </c>
      <c r="R10" s="52">
        <v>17710</v>
      </c>
      <c r="S10" s="52">
        <v>24154</v>
      </c>
      <c r="T10" s="52">
        <v>13434</v>
      </c>
      <c r="U10" s="52">
        <v>4630</v>
      </c>
      <c r="V10" s="52">
        <v>1480</v>
      </c>
      <c r="W10" s="52">
        <v>242</v>
      </c>
      <c r="X10" s="52">
        <v>38</v>
      </c>
      <c r="Y10" s="311"/>
    </row>
    <row r="11" spans="1:25" ht="18.75" customHeight="1">
      <c r="A11" s="723"/>
      <c r="B11" s="310" t="s">
        <v>374</v>
      </c>
      <c r="C11" s="51">
        <v>939192</v>
      </c>
      <c r="D11" s="52">
        <v>50349</v>
      </c>
      <c r="E11" s="52">
        <v>67917</v>
      </c>
      <c r="F11" s="52">
        <v>73156</v>
      </c>
      <c r="G11" s="52">
        <v>68697</v>
      </c>
      <c r="H11" s="52">
        <v>72103</v>
      </c>
      <c r="I11" s="52">
        <v>83492</v>
      </c>
      <c r="J11" s="52">
        <v>80998</v>
      </c>
      <c r="K11" s="52">
        <v>83213</v>
      </c>
      <c r="L11" s="52">
        <v>83714</v>
      </c>
      <c r="M11" s="52">
        <v>73713</v>
      </c>
      <c r="N11" s="52">
        <v>63357</v>
      </c>
      <c r="O11" s="52">
        <v>43667</v>
      </c>
      <c r="P11" s="52">
        <v>27187</v>
      </c>
      <c r="Q11" s="52">
        <v>24392</v>
      </c>
      <c r="R11" s="52">
        <v>17164</v>
      </c>
      <c r="S11" s="52">
        <v>12728</v>
      </c>
      <c r="T11" s="52">
        <v>7916</v>
      </c>
      <c r="U11" s="52">
        <v>3684</v>
      </c>
      <c r="V11" s="52">
        <v>1366</v>
      </c>
      <c r="W11" s="52">
        <v>314</v>
      </c>
      <c r="X11" s="52">
        <v>65</v>
      </c>
      <c r="Y11" s="311"/>
    </row>
    <row r="12" spans="1:25" s="311" customFormat="1" ht="18.75" customHeight="1">
      <c r="A12" s="723" t="s">
        <v>376</v>
      </c>
      <c r="B12" s="310" t="s">
        <v>372</v>
      </c>
      <c r="C12" s="51">
        <v>1934968</v>
      </c>
      <c r="D12" s="52">
        <v>102381</v>
      </c>
      <c r="E12" s="52">
        <v>136384</v>
      </c>
      <c r="F12" s="52">
        <v>155328</v>
      </c>
      <c r="G12" s="52">
        <v>147337</v>
      </c>
      <c r="H12" s="52">
        <v>142288</v>
      </c>
      <c r="I12" s="52">
        <v>170784</v>
      </c>
      <c r="J12" s="52">
        <v>164388</v>
      </c>
      <c r="K12" s="52">
        <v>167463</v>
      </c>
      <c r="L12" s="52">
        <v>166625</v>
      </c>
      <c r="M12" s="52">
        <v>152757</v>
      </c>
      <c r="N12" s="52">
        <v>128738</v>
      </c>
      <c r="O12" s="52">
        <v>94231</v>
      </c>
      <c r="P12" s="52">
        <v>53001</v>
      </c>
      <c r="Q12" s="52">
        <v>46620</v>
      </c>
      <c r="R12" s="52">
        <v>35090</v>
      </c>
      <c r="S12" s="52">
        <v>36101</v>
      </c>
      <c r="T12" s="52">
        <v>23044</v>
      </c>
      <c r="U12" s="52">
        <v>8934</v>
      </c>
      <c r="V12" s="52">
        <v>2747</v>
      </c>
      <c r="W12" s="52">
        <v>624</v>
      </c>
      <c r="X12" s="52">
        <v>103</v>
      </c>
      <c r="Y12" s="259"/>
    </row>
    <row r="13" spans="1:24" s="311" customFormat="1" ht="18.75" customHeight="1">
      <c r="A13" s="723"/>
      <c r="B13" s="310" t="s">
        <v>373</v>
      </c>
      <c r="C13" s="51">
        <v>981486</v>
      </c>
      <c r="D13" s="52">
        <v>53711</v>
      </c>
      <c r="E13" s="52">
        <v>71243</v>
      </c>
      <c r="F13" s="52">
        <v>81041</v>
      </c>
      <c r="G13" s="52">
        <v>77100</v>
      </c>
      <c r="H13" s="52">
        <v>73250</v>
      </c>
      <c r="I13" s="52">
        <v>85294</v>
      </c>
      <c r="J13" s="52">
        <v>81809</v>
      </c>
      <c r="K13" s="52">
        <v>83241</v>
      </c>
      <c r="L13" s="52">
        <v>82978</v>
      </c>
      <c r="M13" s="52">
        <v>76142</v>
      </c>
      <c r="N13" s="52">
        <v>63213</v>
      </c>
      <c r="O13" s="52">
        <v>45316</v>
      </c>
      <c r="P13" s="52">
        <v>24907</v>
      </c>
      <c r="Q13" s="52">
        <v>21324</v>
      </c>
      <c r="R13" s="52">
        <v>16737</v>
      </c>
      <c r="S13" s="52">
        <v>22913</v>
      </c>
      <c r="T13" s="52">
        <v>14711</v>
      </c>
      <c r="U13" s="52">
        <v>4912</v>
      </c>
      <c r="V13" s="52">
        <v>1310</v>
      </c>
      <c r="W13" s="52">
        <v>291</v>
      </c>
      <c r="X13" s="52">
        <v>43</v>
      </c>
    </row>
    <row r="14" spans="1:25" s="311" customFormat="1" ht="18.75" customHeight="1">
      <c r="A14" s="723"/>
      <c r="B14" s="310" t="s">
        <v>374</v>
      </c>
      <c r="C14" s="51">
        <v>953482</v>
      </c>
      <c r="D14" s="52">
        <v>48670</v>
      </c>
      <c r="E14" s="52">
        <v>65141</v>
      </c>
      <c r="F14" s="52">
        <v>74287</v>
      </c>
      <c r="G14" s="52">
        <v>70237</v>
      </c>
      <c r="H14" s="52">
        <v>69038</v>
      </c>
      <c r="I14" s="52">
        <v>85490</v>
      </c>
      <c r="J14" s="52">
        <v>82579</v>
      </c>
      <c r="K14" s="52">
        <v>84222</v>
      </c>
      <c r="L14" s="52">
        <v>83647</v>
      </c>
      <c r="M14" s="52">
        <v>76615</v>
      </c>
      <c r="N14" s="52">
        <v>65525</v>
      </c>
      <c r="O14" s="52">
        <v>48915</v>
      </c>
      <c r="P14" s="52">
        <v>28094</v>
      </c>
      <c r="Q14" s="52">
        <v>25296</v>
      </c>
      <c r="R14" s="52">
        <v>18353</v>
      </c>
      <c r="S14" s="52">
        <v>13188</v>
      </c>
      <c r="T14" s="52">
        <v>8333</v>
      </c>
      <c r="U14" s="52">
        <v>4022</v>
      </c>
      <c r="V14" s="52">
        <v>1437</v>
      </c>
      <c r="W14" s="52">
        <v>333</v>
      </c>
      <c r="X14" s="52">
        <v>60</v>
      </c>
      <c r="Y14" s="259"/>
    </row>
    <row r="15" spans="1:24" ht="18.75" customHeight="1">
      <c r="A15" s="723" t="s">
        <v>377</v>
      </c>
      <c r="B15" s="310" t="s">
        <v>372</v>
      </c>
      <c r="C15" s="51">
        <v>1958686</v>
      </c>
      <c r="D15" s="52">
        <v>100572</v>
      </c>
      <c r="E15" s="52">
        <v>133641</v>
      </c>
      <c r="F15" s="52">
        <v>151933</v>
      </c>
      <c r="G15" s="52">
        <v>148244</v>
      </c>
      <c r="H15" s="52">
        <v>140838</v>
      </c>
      <c r="I15" s="52">
        <v>171193</v>
      </c>
      <c r="J15" s="52">
        <v>169700</v>
      </c>
      <c r="K15" s="52">
        <v>166576</v>
      </c>
      <c r="L15" s="52">
        <v>166626</v>
      </c>
      <c r="M15" s="52">
        <v>157969</v>
      </c>
      <c r="N15" s="52">
        <v>134322</v>
      </c>
      <c r="O15" s="52">
        <v>102692</v>
      </c>
      <c r="P15" s="52">
        <v>56777</v>
      </c>
      <c r="Q15" s="52">
        <v>48139</v>
      </c>
      <c r="R15" s="52">
        <v>36274</v>
      </c>
      <c r="S15" s="52">
        <v>34408</v>
      </c>
      <c r="T15" s="52">
        <v>25214</v>
      </c>
      <c r="U15" s="52">
        <v>9837</v>
      </c>
      <c r="V15" s="52">
        <v>3019</v>
      </c>
      <c r="W15" s="52">
        <v>626</v>
      </c>
      <c r="X15" s="52">
        <v>86</v>
      </c>
    </row>
    <row r="16" spans="1:25" s="311" customFormat="1" ht="18.75" customHeight="1">
      <c r="A16" s="723"/>
      <c r="B16" s="310" t="s">
        <v>373</v>
      </c>
      <c r="C16" s="51">
        <v>991492</v>
      </c>
      <c r="D16" s="52">
        <v>52712</v>
      </c>
      <c r="E16" s="52">
        <v>69897</v>
      </c>
      <c r="F16" s="52">
        <v>79288</v>
      </c>
      <c r="G16" s="52">
        <v>77576</v>
      </c>
      <c r="H16" s="52">
        <v>72660</v>
      </c>
      <c r="I16" s="52">
        <v>85525</v>
      </c>
      <c r="J16" s="52">
        <v>84335</v>
      </c>
      <c r="K16" s="52">
        <v>82670</v>
      </c>
      <c r="L16" s="52">
        <v>82881</v>
      </c>
      <c r="M16" s="52">
        <v>78677</v>
      </c>
      <c r="N16" s="52">
        <v>66174</v>
      </c>
      <c r="O16" s="52">
        <v>49327</v>
      </c>
      <c r="P16" s="52">
        <v>26720</v>
      </c>
      <c r="Q16" s="52">
        <v>22045</v>
      </c>
      <c r="R16" s="52">
        <v>16566</v>
      </c>
      <c r="S16" s="52">
        <v>20890</v>
      </c>
      <c r="T16" s="52">
        <v>16296</v>
      </c>
      <c r="U16" s="52">
        <v>5504</v>
      </c>
      <c r="V16" s="52">
        <v>1432</v>
      </c>
      <c r="W16" s="52">
        <v>286</v>
      </c>
      <c r="X16" s="52">
        <v>31</v>
      </c>
      <c r="Y16" s="259"/>
    </row>
    <row r="17" spans="1:24" ht="18.75" customHeight="1">
      <c r="A17" s="723"/>
      <c r="B17" s="310" t="s">
        <v>374</v>
      </c>
      <c r="C17" s="51">
        <v>967194</v>
      </c>
      <c r="D17" s="52">
        <v>47860</v>
      </c>
      <c r="E17" s="52">
        <v>63744</v>
      </c>
      <c r="F17" s="52">
        <v>72645</v>
      </c>
      <c r="G17" s="52">
        <v>70668</v>
      </c>
      <c r="H17" s="52">
        <v>68178</v>
      </c>
      <c r="I17" s="52">
        <v>85668</v>
      </c>
      <c r="J17" s="52">
        <v>85365</v>
      </c>
      <c r="K17" s="52">
        <v>83906</v>
      </c>
      <c r="L17" s="52">
        <v>83745</v>
      </c>
      <c r="M17" s="52">
        <v>79292</v>
      </c>
      <c r="N17" s="52">
        <v>68148</v>
      </c>
      <c r="O17" s="52">
        <v>53365</v>
      </c>
      <c r="P17" s="52">
        <v>30057</v>
      </c>
      <c r="Q17" s="52">
        <v>26094</v>
      </c>
      <c r="R17" s="52">
        <v>19708</v>
      </c>
      <c r="S17" s="52">
        <v>13518</v>
      </c>
      <c r="T17" s="52">
        <v>8918</v>
      </c>
      <c r="U17" s="52">
        <v>4333</v>
      </c>
      <c r="V17" s="52">
        <v>1587</v>
      </c>
      <c r="W17" s="52">
        <v>340</v>
      </c>
      <c r="X17" s="52">
        <v>55</v>
      </c>
    </row>
    <row r="18" spans="1:24" ht="18.75" customHeight="1">
      <c r="A18" s="723" t="s">
        <v>378</v>
      </c>
      <c r="B18" s="310" t="s">
        <v>379</v>
      </c>
      <c r="C18" s="51">
        <v>1978782</v>
      </c>
      <c r="D18" s="52">
        <v>98517</v>
      </c>
      <c r="E18" s="52">
        <v>127916</v>
      </c>
      <c r="F18" s="52">
        <v>149132</v>
      </c>
      <c r="G18" s="52">
        <v>151238</v>
      </c>
      <c r="H18" s="52">
        <v>138149</v>
      </c>
      <c r="I18" s="52">
        <v>169050</v>
      </c>
      <c r="J18" s="52">
        <v>176028</v>
      </c>
      <c r="K18" s="52">
        <v>165555</v>
      </c>
      <c r="L18" s="52">
        <v>167386</v>
      </c>
      <c r="M18" s="52">
        <v>161363</v>
      </c>
      <c r="N18" s="52">
        <v>139170</v>
      </c>
      <c r="O18" s="52">
        <v>110238</v>
      </c>
      <c r="P18" s="52">
        <v>63095</v>
      </c>
      <c r="Q18" s="52">
        <v>49243</v>
      </c>
      <c r="R18" s="52">
        <v>37828</v>
      </c>
      <c r="S18" s="52">
        <v>32653</v>
      </c>
      <c r="T18" s="52">
        <v>27138</v>
      </c>
      <c r="U18" s="52">
        <v>10972</v>
      </c>
      <c r="V18" s="52">
        <v>3289</v>
      </c>
      <c r="W18" s="52">
        <v>720</v>
      </c>
      <c r="X18" s="52">
        <v>102</v>
      </c>
    </row>
    <row r="19" spans="1:24" ht="18.75" customHeight="1">
      <c r="A19" s="723"/>
      <c r="B19" s="310" t="s">
        <v>380</v>
      </c>
      <c r="C19" s="51">
        <v>999065</v>
      </c>
      <c r="D19" s="52">
        <v>51575</v>
      </c>
      <c r="E19" s="52">
        <v>66954</v>
      </c>
      <c r="F19" s="52">
        <v>77745</v>
      </c>
      <c r="G19" s="52">
        <v>79303</v>
      </c>
      <c r="H19" s="52">
        <v>71579</v>
      </c>
      <c r="I19" s="52">
        <v>84333</v>
      </c>
      <c r="J19" s="52">
        <v>87125</v>
      </c>
      <c r="K19" s="52">
        <v>81733</v>
      </c>
      <c r="L19" s="52">
        <v>83082</v>
      </c>
      <c r="M19" s="52">
        <v>80273</v>
      </c>
      <c r="N19" s="52">
        <v>68596</v>
      </c>
      <c r="O19" s="52">
        <v>52926</v>
      </c>
      <c r="P19" s="52">
        <v>29857</v>
      </c>
      <c r="Q19" s="52">
        <v>22590</v>
      </c>
      <c r="R19" s="52">
        <v>16921</v>
      </c>
      <c r="S19" s="52">
        <v>18593</v>
      </c>
      <c r="T19" s="52">
        <v>17641</v>
      </c>
      <c r="U19" s="52">
        <v>6291</v>
      </c>
      <c r="V19" s="52">
        <v>1576</v>
      </c>
      <c r="W19" s="52">
        <v>335</v>
      </c>
      <c r="X19" s="52">
        <v>37</v>
      </c>
    </row>
    <row r="20" spans="1:24" ht="18.75" customHeight="1">
      <c r="A20" s="723"/>
      <c r="B20" s="310" t="s">
        <v>374</v>
      </c>
      <c r="C20" s="51">
        <v>979717</v>
      </c>
      <c r="D20" s="52">
        <v>46942</v>
      </c>
      <c r="E20" s="52">
        <v>60962</v>
      </c>
      <c r="F20" s="52">
        <v>71387</v>
      </c>
      <c r="G20" s="52">
        <v>71935</v>
      </c>
      <c r="H20" s="52">
        <v>66570</v>
      </c>
      <c r="I20" s="52">
        <v>84717</v>
      </c>
      <c r="J20" s="52">
        <v>88903</v>
      </c>
      <c r="K20" s="52">
        <v>83822</v>
      </c>
      <c r="L20" s="52">
        <v>84304</v>
      </c>
      <c r="M20" s="52">
        <v>81090</v>
      </c>
      <c r="N20" s="52">
        <v>70574</v>
      </c>
      <c r="O20" s="52">
        <v>57312</v>
      </c>
      <c r="P20" s="52">
        <v>33238</v>
      </c>
      <c r="Q20" s="52">
        <v>26653</v>
      </c>
      <c r="R20" s="52">
        <v>20907</v>
      </c>
      <c r="S20" s="52">
        <v>14060</v>
      </c>
      <c r="T20" s="52">
        <v>9497</v>
      </c>
      <c r="U20" s="52">
        <v>4681</v>
      </c>
      <c r="V20" s="52">
        <v>1713</v>
      </c>
      <c r="W20" s="52">
        <v>385</v>
      </c>
      <c r="X20" s="52">
        <v>65</v>
      </c>
    </row>
    <row r="21" spans="1:24" ht="18.75" customHeight="1">
      <c r="A21" s="723" t="s">
        <v>381</v>
      </c>
      <c r="B21" s="310" t="s">
        <v>372</v>
      </c>
      <c r="C21" s="51">
        <v>2002060</v>
      </c>
      <c r="D21" s="52">
        <v>95139</v>
      </c>
      <c r="E21" s="52">
        <v>119010</v>
      </c>
      <c r="F21" s="52">
        <v>149192</v>
      </c>
      <c r="G21" s="52">
        <v>152447</v>
      </c>
      <c r="H21" s="52">
        <v>141151</v>
      </c>
      <c r="I21" s="52">
        <v>165515</v>
      </c>
      <c r="J21" s="52">
        <v>181646</v>
      </c>
      <c r="K21" s="52">
        <v>165429</v>
      </c>
      <c r="L21" s="52">
        <v>168498</v>
      </c>
      <c r="M21" s="52">
        <v>165066</v>
      </c>
      <c r="N21" s="52">
        <v>143529</v>
      </c>
      <c r="O21" s="52">
        <v>118477</v>
      </c>
      <c r="P21" s="52">
        <v>71945</v>
      </c>
      <c r="Q21" s="52">
        <v>48709</v>
      </c>
      <c r="R21" s="52">
        <v>39818</v>
      </c>
      <c r="S21" s="52">
        <v>31198</v>
      </c>
      <c r="T21" s="52">
        <v>28331</v>
      </c>
      <c r="U21" s="52">
        <v>12463</v>
      </c>
      <c r="V21" s="52">
        <v>3571</v>
      </c>
      <c r="W21" s="52">
        <v>810</v>
      </c>
      <c r="X21" s="52">
        <v>116</v>
      </c>
    </row>
    <row r="22" spans="1:24" ht="18.75" customHeight="1">
      <c r="A22" s="723"/>
      <c r="B22" s="310" t="s">
        <v>373</v>
      </c>
      <c r="C22" s="51">
        <v>1009274</v>
      </c>
      <c r="D22" s="52">
        <v>49786</v>
      </c>
      <c r="E22" s="52">
        <v>62265</v>
      </c>
      <c r="F22" s="52">
        <v>77993</v>
      </c>
      <c r="G22" s="52">
        <v>79854</v>
      </c>
      <c r="H22" s="52">
        <v>73410</v>
      </c>
      <c r="I22" s="52">
        <v>83273</v>
      </c>
      <c r="J22" s="52">
        <v>89448</v>
      </c>
      <c r="K22" s="52">
        <v>81710</v>
      </c>
      <c r="L22" s="52">
        <v>83481</v>
      </c>
      <c r="M22" s="52">
        <v>81879</v>
      </c>
      <c r="N22" s="52">
        <v>70780</v>
      </c>
      <c r="O22" s="52">
        <v>57165</v>
      </c>
      <c r="P22" s="52">
        <v>34020</v>
      </c>
      <c r="Q22" s="52">
        <v>22295</v>
      </c>
      <c r="R22" s="52">
        <v>17746</v>
      </c>
      <c r="S22" s="52">
        <v>16398</v>
      </c>
      <c r="T22" s="52">
        <v>18286</v>
      </c>
      <c r="U22" s="52">
        <v>7305</v>
      </c>
      <c r="V22" s="52">
        <v>1774</v>
      </c>
      <c r="W22" s="52">
        <v>356</v>
      </c>
      <c r="X22" s="52">
        <v>50</v>
      </c>
    </row>
    <row r="23" spans="1:24" ht="18.75" customHeight="1">
      <c r="A23" s="723"/>
      <c r="B23" s="310" t="s">
        <v>374</v>
      </c>
      <c r="C23" s="51">
        <v>992786</v>
      </c>
      <c r="D23" s="52">
        <v>45353</v>
      </c>
      <c r="E23" s="52">
        <v>56745</v>
      </c>
      <c r="F23" s="52">
        <v>71199</v>
      </c>
      <c r="G23" s="52">
        <v>72593</v>
      </c>
      <c r="H23" s="52">
        <v>67741</v>
      </c>
      <c r="I23" s="52">
        <v>82242</v>
      </c>
      <c r="J23" s="52">
        <v>92198</v>
      </c>
      <c r="K23" s="52">
        <v>83719</v>
      </c>
      <c r="L23" s="52">
        <v>85017</v>
      </c>
      <c r="M23" s="52">
        <v>83187</v>
      </c>
      <c r="N23" s="52">
        <v>72749</v>
      </c>
      <c r="O23" s="52">
        <v>61312</v>
      </c>
      <c r="P23" s="52">
        <v>37925</v>
      </c>
      <c r="Q23" s="52">
        <v>26414</v>
      </c>
      <c r="R23" s="52">
        <v>22072</v>
      </c>
      <c r="S23" s="52">
        <v>14800</v>
      </c>
      <c r="T23" s="52">
        <v>10045</v>
      </c>
      <c r="U23" s="52">
        <v>5158</v>
      </c>
      <c r="V23" s="52">
        <v>1797</v>
      </c>
      <c r="W23" s="52">
        <v>454</v>
      </c>
      <c r="X23" s="52">
        <v>66</v>
      </c>
    </row>
    <row r="24" spans="1:24" ht="18.75" customHeight="1">
      <c r="A24" s="723" t="s">
        <v>382</v>
      </c>
      <c r="B24" s="310" t="s">
        <v>372</v>
      </c>
      <c r="C24" s="51">
        <v>2013305</v>
      </c>
      <c r="D24" s="52">
        <v>92473</v>
      </c>
      <c r="E24" s="52">
        <v>114281</v>
      </c>
      <c r="F24" s="52">
        <v>143904</v>
      </c>
      <c r="G24" s="52">
        <v>154275</v>
      </c>
      <c r="H24" s="52">
        <v>144772</v>
      </c>
      <c r="I24" s="52">
        <v>155610</v>
      </c>
      <c r="J24" s="52">
        <v>180379</v>
      </c>
      <c r="K24" s="52">
        <v>169176</v>
      </c>
      <c r="L24" s="52">
        <v>168300</v>
      </c>
      <c r="M24" s="52">
        <v>167496</v>
      </c>
      <c r="N24" s="52">
        <v>146921</v>
      </c>
      <c r="O24" s="52">
        <v>124050</v>
      </c>
      <c r="P24" s="52">
        <v>83098</v>
      </c>
      <c r="Q24" s="52">
        <v>49120</v>
      </c>
      <c r="R24" s="52">
        <v>41700</v>
      </c>
      <c r="S24" s="52">
        <v>30459</v>
      </c>
      <c r="T24" s="52">
        <v>28572</v>
      </c>
      <c r="U24" s="52">
        <v>13699</v>
      </c>
      <c r="V24" s="52">
        <v>4029</v>
      </c>
      <c r="W24" s="52">
        <v>865</v>
      </c>
      <c r="X24" s="52">
        <v>126</v>
      </c>
    </row>
    <row r="25" spans="1:24" ht="18.75" customHeight="1">
      <c r="A25" s="723"/>
      <c r="B25" s="310" t="s">
        <v>380</v>
      </c>
      <c r="C25" s="51">
        <v>1013618</v>
      </c>
      <c r="D25" s="52">
        <v>48206</v>
      </c>
      <c r="E25" s="52">
        <v>59846</v>
      </c>
      <c r="F25" s="52">
        <v>75155</v>
      </c>
      <c r="G25" s="52">
        <v>80840</v>
      </c>
      <c r="H25" s="52">
        <v>75486</v>
      </c>
      <c r="I25" s="52">
        <v>78941</v>
      </c>
      <c r="J25" s="52">
        <v>88913</v>
      </c>
      <c r="K25" s="52">
        <v>83548</v>
      </c>
      <c r="L25" s="52">
        <v>83381</v>
      </c>
      <c r="M25" s="52">
        <v>82920</v>
      </c>
      <c r="N25" s="52">
        <v>72386</v>
      </c>
      <c r="O25" s="52">
        <v>59958</v>
      </c>
      <c r="P25" s="52">
        <v>39346</v>
      </c>
      <c r="Q25" s="52">
        <v>22490</v>
      </c>
      <c r="R25" s="52">
        <v>18584</v>
      </c>
      <c r="S25" s="52">
        <v>14832</v>
      </c>
      <c r="T25" s="52">
        <v>18113</v>
      </c>
      <c r="U25" s="52">
        <v>8179</v>
      </c>
      <c r="V25" s="52">
        <v>2067</v>
      </c>
      <c r="W25" s="52">
        <v>374</v>
      </c>
      <c r="X25" s="52">
        <v>53</v>
      </c>
    </row>
    <row r="26" spans="1:24" ht="18.75" customHeight="1">
      <c r="A26" s="723"/>
      <c r="B26" s="310" t="s">
        <v>374</v>
      </c>
      <c r="C26" s="51">
        <v>999687</v>
      </c>
      <c r="D26" s="52">
        <v>44267</v>
      </c>
      <c r="E26" s="52">
        <v>54435</v>
      </c>
      <c r="F26" s="52">
        <v>68749</v>
      </c>
      <c r="G26" s="52">
        <v>73435</v>
      </c>
      <c r="H26" s="52">
        <v>69286</v>
      </c>
      <c r="I26" s="52">
        <v>76669</v>
      </c>
      <c r="J26" s="52">
        <v>91466</v>
      </c>
      <c r="K26" s="52">
        <v>85628</v>
      </c>
      <c r="L26" s="52">
        <v>84919</v>
      </c>
      <c r="M26" s="52">
        <v>84576</v>
      </c>
      <c r="N26" s="52">
        <v>74535</v>
      </c>
      <c r="O26" s="52">
        <v>64092</v>
      </c>
      <c r="P26" s="52">
        <v>43752</v>
      </c>
      <c r="Q26" s="52">
        <v>26630</v>
      </c>
      <c r="R26" s="52">
        <v>23116</v>
      </c>
      <c r="S26" s="52">
        <v>15627</v>
      </c>
      <c r="T26" s="52">
        <v>10459</v>
      </c>
      <c r="U26" s="52">
        <v>5520</v>
      </c>
      <c r="V26" s="52">
        <v>1962</v>
      </c>
      <c r="W26" s="52">
        <v>491</v>
      </c>
      <c r="X26" s="52">
        <v>73</v>
      </c>
    </row>
    <row r="27" spans="1:24" ht="18.75" customHeight="1">
      <c r="A27" s="723" t="s">
        <v>383</v>
      </c>
      <c r="B27" s="310" t="s">
        <v>372</v>
      </c>
      <c r="C27" s="51">
        <v>2030161</v>
      </c>
      <c r="D27" s="52">
        <v>92691</v>
      </c>
      <c r="E27" s="52">
        <v>110557</v>
      </c>
      <c r="F27" s="52">
        <v>137734</v>
      </c>
      <c r="G27" s="52">
        <v>155831</v>
      </c>
      <c r="H27" s="52">
        <v>148067</v>
      </c>
      <c r="I27" s="52">
        <v>148118</v>
      </c>
      <c r="J27" s="52">
        <v>182112</v>
      </c>
      <c r="K27" s="52">
        <v>171448</v>
      </c>
      <c r="L27" s="52">
        <v>169454</v>
      </c>
      <c r="M27" s="52">
        <v>166348</v>
      </c>
      <c r="N27" s="52">
        <v>152359</v>
      </c>
      <c r="O27" s="52">
        <v>128114</v>
      </c>
      <c r="P27" s="52">
        <v>93062</v>
      </c>
      <c r="Q27" s="52">
        <v>51371</v>
      </c>
      <c r="R27" s="52">
        <v>43463</v>
      </c>
      <c r="S27" s="52">
        <v>30729</v>
      </c>
      <c r="T27" s="52">
        <v>28123</v>
      </c>
      <c r="U27" s="52">
        <v>15057</v>
      </c>
      <c r="V27" s="52">
        <v>4468</v>
      </c>
      <c r="W27" s="52">
        <v>900</v>
      </c>
      <c r="X27" s="52">
        <v>155</v>
      </c>
    </row>
    <row r="28" spans="1:24" ht="18.75" customHeight="1">
      <c r="A28" s="723"/>
      <c r="B28" s="310" t="s">
        <v>380</v>
      </c>
      <c r="C28" s="51">
        <v>1020819</v>
      </c>
      <c r="D28" s="52">
        <v>48071</v>
      </c>
      <c r="E28" s="52">
        <v>58010</v>
      </c>
      <c r="F28" s="52">
        <v>72040</v>
      </c>
      <c r="G28" s="52">
        <v>81288</v>
      </c>
      <c r="H28" s="52">
        <v>77559</v>
      </c>
      <c r="I28" s="52">
        <v>75718</v>
      </c>
      <c r="J28" s="52">
        <v>90026</v>
      </c>
      <c r="K28" s="52">
        <v>84780</v>
      </c>
      <c r="L28" s="52">
        <v>83624</v>
      </c>
      <c r="M28" s="52">
        <v>82174</v>
      </c>
      <c r="N28" s="52">
        <v>75025</v>
      </c>
      <c r="O28" s="52">
        <v>62011</v>
      </c>
      <c r="P28" s="52">
        <v>44087</v>
      </c>
      <c r="Q28" s="52">
        <v>23771</v>
      </c>
      <c r="R28" s="52">
        <v>19358</v>
      </c>
      <c r="S28" s="52">
        <v>14075</v>
      </c>
      <c r="T28" s="52">
        <v>17215</v>
      </c>
      <c r="U28" s="52">
        <v>9221</v>
      </c>
      <c r="V28" s="52">
        <v>2284</v>
      </c>
      <c r="W28" s="52">
        <v>410</v>
      </c>
      <c r="X28" s="52">
        <v>72</v>
      </c>
    </row>
    <row r="29" spans="1:24" ht="18.75" customHeight="1">
      <c r="A29" s="723"/>
      <c r="B29" s="310" t="s">
        <v>374</v>
      </c>
      <c r="C29" s="51">
        <v>1009342</v>
      </c>
      <c r="D29" s="52">
        <v>44620</v>
      </c>
      <c r="E29" s="52">
        <v>52547</v>
      </c>
      <c r="F29" s="52">
        <v>65694</v>
      </c>
      <c r="G29" s="52">
        <v>74543</v>
      </c>
      <c r="H29" s="52">
        <v>70508</v>
      </c>
      <c r="I29" s="52">
        <v>72400</v>
      </c>
      <c r="J29" s="52">
        <v>92086</v>
      </c>
      <c r="K29" s="52">
        <v>86668</v>
      </c>
      <c r="L29" s="52">
        <v>85830</v>
      </c>
      <c r="M29" s="52">
        <v>84174</v>
      </c>
      <c r="N29" s="52">
        <v>77334</v>
      </c>
      <c r="O29" s="52">
        <v>66103</v>
      </c>
      <c r="P29" s="52">
        <v>48975</v>
      </c>
      <c r="Q29" s="52">
        <v>27600</v>
      </c>
      <c r="R29" s="52">
        <v>24105</v>
      </c>
      <c r="S29" s="52">
        <v>16654</v>
      </c>
      <c r="T29" s="52">
        <v>10908</v>
      </c>
      <c r="U29" s="52">
        <v>5836</v>
      </c>
      <c r="V29" s="52">
        <v>2184</v>
      </c>
      <c r="W29" s="52">
        <v>490</v>
      </c>
      <c r="X29" s="52">
        <v>83</v>
      </c>
    </row>
    <row r="30" spans="1:24" ht="18.75" customHeight="1">
      <c r="A30" s="724" t="s">
        <v>384</v>
      </c>
      <c r="B30" s="310" t="s">
        <v>379</v>
      </c>
      <c r="C30" s="53">
        <v>2044023</v>
      </c>
      <c r="D30" s="28">
        <v>90608</v>
      </c>
      <c r="E30" s="28">
        <v>108230</v>
      </c>
      <c r="F30" s="28">
        <v>134820</v>
      </c>
      <c r="G30" s="28">
        <v>151819</v>
      </c>
      <c r="H30" s="28">
        <v>148790</v>
      </c>
      <c r="I30" s="28">
        <v>145434</v>
      </c>
      <c r="J30" s="28">
        <v>180173</v>
      </c>
      <c r="K30" s="28">
        <v>175762</v>
      </c>
      <c r="L30" s="28">
        <v>168376</v>
      </c>
      <c r="M30" s="28">
        <v>165968</v>
      </c>
      <c r="N30" s="28">
        <v>157200</v>
      </c>
      <c r="O30" s="28">
        <v>133460</v>
      </c>
      <c r="P30" s="28">
        <v>101523</v>
      </c>
      <c r="Q30" s="28">
        <v>55177</v>
      </c>
      <c r="R30" s="28">
        <v>45145</v>
      </c>
      <c r="S30" s="28">
        <v>31955</v>
      </c>
      <c r="T30" s="28">
        <v>26868</v>
      </c>
      <c r="U30" s="28">
        <v>16597</v>
      </c>
      <c r="V30" s="28">
        <v>4960</v>
      </c>
      <c r="W30" s="28">
        <v>977</v>
      </c>
      <c r="X30" s="28">
        <v>181</v>
      </c>
    </row>
    <row r="31" spans="1:24" ht="18.75" customHeight="1">
      <c r="A31" s="724"/>
      <c r="B31" s="310" t="s">
        <v>380</v>
      </c>
      <c r="C31" s="57">
        <v>1026657</v>
      </c>
      <c r="D31" s="57">
        <v>47059</v>
      </c>
      <c r="E31" s="57">
        <v>56775</v>
      </c>
      <c r="F31" s="57">
        <v>70583</v>
      </c>
      <c r="G31" s="57">
        <v>79227</v>
      </c>
      <c r="H31" s="57">
        <v>77980</v>
      </c>
      <c r="I31" s="57">
        <v>74838</v>
      </c>
      <c r="J31" s="57">
        <v>89556</v>
      </c>
      <c r="K31" s="57">
        <v>86766</v>
      </c>
      <c r="L31" s="57">
        <v>82956</v>
      </c>
      <c r="M31" s="57">
        <v>81801</v>
      </c>
      <c r="N31" s="57">
        <v>77311</v>
      </c>
      <c r="O31" s="57">
        <v>64779</v>
      </c>
      <c r="P31" s="57">
        <v>48123</v>
      </c>
      <c r="Q31" s="57">
        <v>25596</v>
      </c>
      <c r="R31" s="57">
        <v>20209</v>
      </c>
      <c r="S31" s="57">
        <v>14011</v>
      </c>
      <c r="T31" s="57">
        <v>15688</v>
      </c>
      <c r="U31" s="57">
        <v>10233</v>
      </c>
      <c r="V31" s="57">
        <v>2624</v>
      </c>
      <c r="W31" s="57">
        <v>456</v>
      </c>
      <c r="X31" s="57">
        <v>86</v>
      </c>
    </row>
    <row r="32" spans="1:24" ht="18.75" customHeight="1">
      <c r="A32" s="724"/>
      <c r="B32" s="312" t="s">
        <v>385</v>
      </c>
      <c r="C32" s="54">
        <v>1017366</v>
      </c>
      <c r="D32" s="55">
        <v>43549</v>
      </c>
      <c r="E32" s="55">
        <v>51455</v>
      </c>
      <c r="F32" s="55">
        <v>64237</v>
      </c>
      <c r="G32" s="55">
        <v>72592</v>
      </c>
      <c r="H32" s="55">
        <v>70810</v>
      </c>
      <c r="I32" s="55">
        <v>70596</v>
      </c>
      <c r="J32" s="55">
        <v>90617</v>
      </c>
      <c r="K32" s="55">
        <v>88996</v>
      </c>
      <c r="L32" s="55">
        <v>85420</v>
      </c>
      <c r="M32" s="55">
        <v>84167</v>
      </c>
      <c r="N32" s="55">
        <v>79889</v>
      </c>
      <c r="O32" s="55">
        <v>68681</v>
      </c>
      <c r="P32" s="55">
        <v>53400</v>
      </c>
      <c r="Q32" s="55">
        <v>29581</v>
      </c>
      <c r="R32" s="55">
        <v>24936</v>
      </c>
      <c r="S32" s="55">
        <v>17944</v>
      </c>
      <c r="T32" s="55">
        <v>11180</v>
      </c>
      <c r="U32" s="55">
        <v>6364</v>
      </c>
      <c r="V32" s="55">
        <v>2336</v>
      </c>
      <c r="W32" s="55">
        <v>521</v>
      </c>
      <c r="X32" s="55">
        <v>95</v>
      </c>
    </row>
    <row r="33" spans="1:24" ht="15" customHeight="1">
      <c r="A33" s="313" t="s">
        <v>386</v>
      </c>
      <c r="B33" s="109"/>
      <c r="C33" s="109"/>
      <c r="D33" s="109"/>
      <c r="E33" s="109"/>
      <c r="F33" s="109"/>
      <c r="G33" s="109"/>
      <c r="H33" s="216"/>
      <c r="I33" s="216"/>
      <c r="J33" s="216"/>
      <c r="K33" s="216"/>
      <c r="L33" s="57" t="s">
        <v>232</v>
      </c>
      <c r="M33" s="216"/>
      <c r="N33" s="216"/>
      <c r="O33" s="216"/>
      <c r="P33" s="216"/>
      <c r="Q33" s="259"/>
      <c r="R33" s="259"/>
      <c r="S33" s="259"/>
      <c r="T33" s="259"/>
      <c r="U33" s="259"/>
      <c r="V33" s="259"/>
      <c r="W33" s="259"/>
      <c r="X33" s="259"/>
    </row>
    <row r="34" spans="1:24" ht="18.75" customHeight="1">
      <c r="A34" s="259"/>
      <c r="B34" s="259"/>
      <c r="C34" s="259"/>
      <c r="D34" s="259"/>
      <c r="E34" s="259"/>
      <c r="F34" s="259"/>
      <c r="G34" s="259"/>
      <c r="H34" s="259"/>
      <c r="I34" s="259"/>
      <c r="J34" s="259"/>
      <c r="K34" s="259"/>
      <c r="L34" s="259"/>
      <c r="M34" s="259"/>
      <c r="N34" s="259"/>
      <c r="O34" s="259"/>
      <c r="P34" s="259"/>
      <c r="Q34" s="259"/>
      <c r="R34" s="259"/>
      <c r="S34" s="259"/>
      <c r="T34" s="259"/>
      <c r="U34" s="259"/>
      <c r="V34" s="259"/>
      <c r="W34" s="259"/>
      <c r="X34" s="259"/>
    </row>
    <row r="35" spans="1:24" ht="18.75" customHeight="1">
      <c r="A35" s="259"/>
      <c r="B35" s="259"/>
      <c r="C35" s="259"/>
      <c r="D35" s="259"/>
      <c r="E35" s="259"/>
      <c r="F35" s="259"/>
      <c r="G35" s="259"/>
      <c r="H35" s="259"/>
      <c r="I35" s="259"/>
      <c r="J35" s="259"/>
      <c r="K35" s="259"/>
      <c r="L35" s="259"/>
      <c r="M35" s="259"/>
      <c r="N35" s="259"/>
      <c r="O35" s="259"/>
      <c r="P35" s="259"/>
      <c r="Q35" s="259"/>
      <c r="R35" s="259"/>
      <c r="S35" s="259"/>
      <c r="T35" s="259"/>
      <c r="U35" s="259"/>
      <c r="V35" s="259"/>
      <c r="W35" s="259"/>
      <c r="X35" s="259"/>
    </row>
    <row r="36" spans="17:25" ht="18.75" customHeight="1">
      <c r="Q36" s="216"/>
      <c r="R36" s="216"/>
      <c r="S36" s="314"/>
      <c r="T36" s="315"/>
      <c r="U36" s="216"/>
      <c r="V36" s="216"/>
      <c r="W36" s="316"/>
      <c r="X36" s="216"/>
      <c r="Y36" s="216"/>
    </row>
    <row r="37" ht="18.75" customHeight="1"/>
    <row r="38" ht="18.75" customHeight="1"/>
    <row r="39" spans="1:25" s="216" customFormat="1" ht="15.75" customHeight="1">
      <c r="A39" s="291"/>
      <c r="B39" s="251"/>
      <c r="C39" s="57"/>
      <c r="D39" s="57"/>
      <c r="E39" s="57"/>
      <c r="F39" s="57"/>
      <c r="G39" s="57"/>
      <c r="H39" s="57"/>
      <c r="I39" s="57"/>
      <c r="J39" s="57"/>
      <c r="K39" s="57"/>
      <c r="L39" s="57"/>
      <c r="M39" s="57"/>
      <c r="N39" s="57"/>
      <c r="O39" s="57"/>
      <c r="P39" s="57"/>
      <c r="Q39" s="57"/>
      <c r="R39" s="57"/>
      <c r="S39" s="57"/>
      <c r="T39" s="57"/>
      <c r="U39" s="57"/>
      <c r="V39" s="57"/>
      <c r="W39" s="57"/>
      <c r="X39" s="57"/>
      <c r="Y39" s="259"/>
    </row>
  </sheetData>
  <sheetProtection selectLockedCells="1" selectUnlockedCells="1"/>
  <mergeCells count="11">
    <mergeCell ref="A18:A20"/>
    <mergeCell ref="A21:A23"/>
    <mergeCell ref="A24:A26"/>
    <mergeCell ref="A27:A29"/>
    <mergeCell ref="A30:A32"/>
    <mergeCell ref="A2:K2"/>
    <mergeCell ref="L2:X2"/>
    <mergeCell ref="A6:A8"/>
    <mergeCell ref="A9:A11"/>
    <mergeCell ref="A12:A14"/>
    <mergeCell ref="A15:A17"/>
  </mergeCells>
  <printOptions horizontalCentered="1"/>
  <pageMargins left="1.1811023622047245" right="1.1811023622047245" top="1.5748031496062993" bottom="1.5748031496062993" header="0.5118110236220472" footer="0.9055118110236221"/>
  <pageSetup firstPageNumber="32" useFirstPageNumber="1" horizontalDpi="300" verticalDpi="300" orientation="portrait" paperSize="9" r:id="rId1"/>
  <headerFooter alignWithMargins="0">
    <oddFooter>&amp;C&amp;"華康中圓體,標準"&amp;11‧&amp;"Times New Roman,標準"&amp;P&amp;"華康中圓體,標準"‧</oddFooter>
  </headerFooter>
</worksheet>
</file>

<file path=xl/worksheets/sheet6.xml><?xml version="1.0" encoding="utf-8"?>
<worksheet xmlns="http://schemas.openxmlformats.org/spreadsheetml/2006/main" xmlns:r="http://schemas.openxmlformats.org/officeDocument/2006/relationships">
  <dimension ref="A1:AB627"/>
  <sheetViews>
    <sheetView showGridLines="0" zoomScale="120" zoomScaleNormal="120" zoomScalePageLayoutView="0" workbookViewId="0" topLeftCell="A1">
      <selection activeCell="A1" sqref="A1"/>
    </sheetView>
  </sheetViews>
  <sheetFormatPr defaultColWidth="10.625" defaultRowHeight="21.75" customHeight="1"/>
  <cols>
    <col min="1" max="1" width="12.125" style="291" customWidth="1"/>
    <col min="2" max="2" width="6.125" style="251" customWidth="1"/>
    <col min="3" max="3" width="7.625" style="57" customWidth="1"/>
    <col min="4" max="11" width="6.625" style="57" customWidth="1"/>
    <col min="12" max="16" width="6.375" style="57" customWidth="1"/>
    <col min="17" max="23" width="5.75390625" style="57" customWidth="1"/>
    <col min="24" max="24" width="6.75390625" style="57" customWidth="1"/>
    <col min="25" max="25" width="7.375" style="57" customWidth="1"/>
    <col min="26" max="16384" width="10.625" style="259" customWidth="1"/>
  </cols>
  <sheetData>
    <row r="1" spans="1:25" s="251" customFormat="1" ht="16.5" customHeight="1">
      <c r="A1" s="281" t="s">
        <v>261</v>
      </c>
      <c r="B1" s="281"/>
      <c r="C1" s="252"/>
      <c r="D1" s="252"/>
      <c r="E1" s="252"/>
      <c r="F1" s="252"/>
      <c r="G1" s="252"/>
      <c r="H1" s="252"/>
      <c r="I1" s="252"/>
      <c r="J1" s="252"/>
      <c r="K1" s="252"/>
      <c r="L1" s="252"/>
      <c r="M1" s="252"/>
      <c r="N1" s="252"/>
      <c r="O1" s="252"/>
      <c r="P1" s="252"/>
      <c r="Q1" s="252"/>
      <c r="R1" s="252"/>
      <c r="S1" s="252"/>
      <c r="T1" s="252"/>
      <c r="U1" s="252"/>
      <c r="V1" s="252"/>
      <c r="W1" s="252"/>
      <c r="X1" s="1" t="s">
        <v>0</v>
      </c>
      <c r="Y1" s="1"/>
    </row>
    <row r="2" spans="1:25" s="317" customFormat="1" ht="21.75" customHeight="1">
      <c r="A2" s="702" t="s">
        <v>393</v>
      </c>
      <c r="B2" s="702"/>
      <c r="C2" s="702"/>
      <c r="D2" s="702"/>
      <c r="E2" s="702"/>
      <c r="F2" s="702"/>
      <c r="G2" s="702"/>
      <c r="H2" s="702"/>
      <c r="I2" s="702"/>
      <c r="J2" s="702"/>
      <c r="K2" s="702"/>
      <c r="L2" s="702" t="s">
        <v>89</v>
      </c>
      <c r="M2" s="702"/>
      <c r="N2" s="702"/>
      <c r="O2" s="702"/>
      <c r="P2" s="702"/>
      <c r="Q2" s="702"/>
      <c r="R2" s="702"/>
      <c r="S2" s="702"/>
      <c r="T2" s="702"/>
      <c r="U2" s="702"/>
      <c r="V2" s="702"/>
      <c r="W2" s="702"/>
      <c r="X2" s="702"/>
      <c r="Y2" s="335"/>
    </row>
    <row r="3" spans="1:25" ht="13.5" customHeight="1">
      <c r="A3" s="318"/>
      <c r="B3" s="319"/>
      <c r="C3" s="257"/>
      <c r="D3" s="257"/>
      <c r="E3" s="257"/>
      <c r="F3" s="257"/>
      <c r="G3" s="257"/>
      <c r="H3" s="257"/>
      <c r="I3" s="257"/>
      <c r="K3" s="15" t="s">
        <v>283</v>
      </c>
      <c r="L3" s="257"/>
      <c r="M3" s="257"/>
      <c r="N3" s="257"/>
      <c r="O3" s="257"/>
      <c r="P3" s="257"/>
      <c r="Q3" s="257"/>
      <c r="R3" s="257"/>
      <c r="S3" s="257"/>
      <c r="T3" s="257"/>
      <c r="U3" s="257"/>
      <c r="V3" s="257"/>
      <c r="W3" s="257"/>
      <c r="X3" s="31" t="s">
        <v>12</v>
      </c>
      <c r="Y3" s="320"/>
    </row>
    <row r="4" spans="1:25" s="323" customFormat="1" ht="25.5" customHeight="1">
      <c r="A4" s="260" t="s">
        <v>270</v>
      </c>
      <c r="B4" s="321" t="s">
        <v>369</v>
      </c>
      <c r="C4" s="300" t="s">
        <v>370</v>
      </c>
      <c r="D4" s="45" t="s">
        <v>44</v>
      </c>
      <c r="E4" s="46" t="s">
        <v>45</v>
      </c>
      <c r="F4" s="46" t="s">
        <v>46</v>
      </c>
      <c r="G4" s="46" t="s">
        <v>47</v>
      </c>
      <c r="H4" s="47" t="s">
        <v>48</v>
      </c>
      <c r="I4" s="47" t="s">
        <v>49</v>
      </c>
      <c r="J4" s="47" t="s">
        <v>50</v>
      </c>
      <c r="K4" s="46" t="s">
        <v>51</v>
      </c>
      <c r="L4" s="47" t="s">
        <v>52</v>
      </c>
      <c r="M4" s="46" t="s">
        <v>53</v>
      </c>
      <c r="N4" s="47" t="s">
        <v>54</v>
      </c>
      <c r="O4" s="47" t="s">
        <v>55</v>
      </c>
      <c r="P4" s="47" t="s">
        <v>56</v>
      </c>
      <c r="Q4" s="47" t="s">
        <v>57</v>
      </c>
      <c r="R4" s="47" t="s">
        <v>58</v>
      </c>
      <c r="S4" s="46" t="s">
        <v>59</v>
      </c>
      <c r="T4" s="46" t="s">
        <v>60</v>
      </c>
      <c r="U4" s="47" t="s">
        <v>61</v>
      </c>
      <c r="V4" s="46" t="s">
        <v>62</v>
      </c>
      <c r="W4" s="46" t="s">
        <v>63</v>
      </c>
      <c r="X4" s="48" t="s">
        <v>64</v>
      </c>
      <c r="Y4" s="322"/>
    </row>
    <row r="5" spans="1:25" s="325" customFormat="1" ht="25.5" customHeight="1">
      <c r="A5" s="5" t="s">
        <v>90</v>
      </c>
      <c r="B5" s="58" t="s">
        <v>66</v>
      </c>
      <c r="C5" s="50" t="s">
        <v>67</v>
      </c>
      <c r="D5" s="3" t="s">
        <v>68</v>
      </c>
      <c r="E5" s="3" t="s">
        <v>69</v>
      </c>
      <c r="F5" s="3" t="s">
        <v>70</v>
      </c>
      <c r="G5" s="3" t="s">
        <v>71</v>
      </c>
      <c r="H5" s="50" t="s">
        <v>72</v>
      </c>
      <c r="I5" s="50" t="s">
        <v>73</v>
      </c>
      <c r="J5" s="50" t="s">
        <v>74</v>
      </c>
      <c r="K5" s="3" t="s">
        <v>75</v>
      </c>
      <c r="L5" s="50" t="s">
        <v>76</v>
      </c>
      <c r="M5" s="3" t="s">
        <v>77</v>
      </c>
      <c r="N5" s="50" t="s">
        <v>78</v>
      </c>
      <c r="O5" s="50" t="s">
        <v>79</v>
      </c>
      <c r="P5" s="50" t="s">
        <v>80</v>
      </c>
      <c r="Q5" s="50" t="s">
        <v>81</v>
      </c>
      <c r="R5" s="50" t="s">
        <v>82</v>
      </c>
      <c r="S5" s="3" t="s">
        <v>83</v>
      </c>
      <c r="T5" s="3" t="s">
        <v>84</v>
      </c>
      <c r="U5" s="50" t="s">
        <v>85</v>
      </c>
      <c r="V5" s="3" t="s">
        <v>86</v>
      </c>
      <c r="W5" s="3" t="s">
        <v>87</v>
      </c>
      <c r="X5" s="59" t="s">
        <v>88</v>
      </c>
      <c r="Y5" s="324"/>
    </row>
    <row r="6" spans="1:28" s="24" customFormat="1" ht="12.75" customHeight="1">
      <c r="A6" s="728" t="s">
        <v>388</v>
      </c>
      <c r="B6" s="326" t="s">
        <v>389</v>
      </c>
      <c r="C6" s="60">
        <f>SUM(D6:X6)</f>
        <v>2058328</v>
      </c>
      <c r="D6" s="60">
        <f>SUM(D9,D12,D15,D18,D21,D24,D27,D30,D33,D36,D39,D42,D45)</f>
        <v>90712</v>
      </c>
      <c r="E6" s="60">
        <f aca="true" t="shared" si="0" ref="E6:X7">SUM(E9,E12,E15,E18,E21,E24,E27,E30,E33,E36,E39,E42,E45)</f>
        <v>106116</v>
      </c>
      <c r="F6" s="60">
        <f t="shared" si="0"/>
        <v>129428</v>
      </c>
      <c r="G6" s="60">
        <f t="shared" si="0"/>
        <v>149342</v>
      </c>
      <c r="H6" s="60">
        <f t="shared" si="0"/>
        <v>151507</v>
      </c>
      <c r="I6" s="60">
        <f t="shared" si="0"/>
        <v>141793</v>
      </c>
      <c r="J6" s="60">
        <f t="shared" si="0"/>
        <v>175748</v>
      </c>
      <c r="K6" s="60">
        <f t="shared" si="0"/>
        <v>181055</v>
      </c>
      <c r="L6" s="60">
        <f t="shared" si="0"/>
        <v>167080</v>
      </c>
      <c r="M6" s="60">
        <f t="shared" si="0"/>
        <v>166575</v>
      </c>
      <c r="N6" s="60">
        <f t="shared" si="0"/>
        <v>160241</v>
      </c>
      <c r="O6" s="60">
        <f t="shared" si="0"/>
        <v>138322</v>
      </c>
      <c r="P6" s="60">
        <f t="shared" si="0"/>
        <v>108819</v>
      </c>
      <c r="Q6" s="60">
        <f t="shared" si="0"/>
        <v>61496</v>
      </c>
      <c r="R6" s="60">
        <f t="shared" si="0"/>
        <v>46378</v>
      </c>
      <c r="S6" s="60">
        <f t="shared" si="0"/>
        <v>33414</v>
      </c>
      <c r="T6" s="60">
        <f t="shared" si="0"/>
        <v>25764</v>
      </c>
      <c r="U6" s="60">
        <f t="shared" si="0"/>
        <v>17754</v>
      </c>
      <c r="V6" s="60">
        <f t="shared" si="0"/>
        <v>5524</v>
      </c>
      <c r="W6" s="60">
        <f t="shared" si="0"/>
        <v>1065</v>
      </c>
      <c r="X6" s="60">
        <f t="shared" si="0"/>
        <v>195</v>
      </c>
      <c r="Y6" s="28"/>
      <c r="Z6" s="28"/>
      <c r="AA6" s="327"/>
      <c r="AB6" s="328"/>
    </row>
    <row r="7" spans="1:27" s="24" customFormat="1" ht="12.75" customHeight="1">
      <c r="A7" s="728"/>
      <c r="B7" s="326" t="s">
        <v>390</v>
      </c>
      <c r="C7" s="60">
        <f>SUM(D7:X7)</f>
        <v>1032625</v>
      </c>
      <c r="D7" s="60">
        <f aca="true" t="shared" si="1" ref="D7:S7">SUM(D10,D13,D16,D19,D22,D25,D28,D31,D34,D37,D40,D43,D46)</f>
        <v>47104</v>
      </c>
      <c r="E7" s="60">
        <f t="shared" si="1"/>
        <v>55619</v>
      </c>
      <c r="F7" s="60">
        <f t="shared" si="1"/>
        <v>67789</v>
      </c>
      <c r="G7" s="60">
        <f t="shared" si="1"/>
        <v>77821</v>
      </c>
      <c r="H7" s="60">
        <f t="shared" si="1"/>
        <v>79508</v>
      </c>
      <c r="I7" s="60">
        <f t="shared" si="1"/>
        <v>73672</v>
      </c>
      <c r="J7" s="60">
        <f t="shared" si="1"/>
        <v>87845</v>
      </c>
      <c r="K7" s="60">
        <f t="shared" si="1"/>
        <v>89325</v>
      </c>
      <c r="L7" s="60">
        <f t="shared" si="1"/>
        <v>81952</v>
      </c>
      <c r="M7" s="60">
        <f t="shared" si="1"/>
        <v>82062</v>
      </c>
      <c r="N7" s="60">
        <f t="shared" si="1"/>
        <v>78729</v>
      </c>
      <c r="O7" s="60">
        <f t="shared" si="1"/>
        <v>67331</v>
      </c>
      <c r="P7" s="60">
        <f t="shared" si="1"/>
        <v>51489</v>
      </c>
      <c r="Q7" s="60">
        <f t="shared" si="1"/>
        <v>28649</v>
      </c>
      <c r="R7" s="60">
        <f t="shared" si="1"/>
        <v>20809</v>
      </c>
      <c r="S7" s="60">
        <f t="shared" si="1"/>
        <v>14324</v>
      </c>
      <c r="T7" s="60">
        <f t="shared" si="0"/>
        <v>14031</v>
      </c>
      <c r="U7" s="60">
        <f t="shared" si="0"/>
        <v>11004</v>
      </c>
      <c r="V7" s="60">
        <f t="shared" si="0"/>
        <v>2963</v>
      </c>
      <c r="W7" s="60">
        <f t="shared" si="0"/>
        <v>501</v>
      </c>
      <c r="X7" s="60">
        <f t="shared" si="0"/>
        <v>98</v>
      </c>
      <c r="Y7" s="28"/>
      <c r="Z7" s="28"/>
      <c r="AA7" s="327"/>
    </row>
    <row r="8" spans="1:27" s="24" customFormat="1" ht="12.75" customHeight="1">
      <c r="A8" s="728"/>
      <c r="B8" s="326" t="s">
        <v>391</v>
      </c>
      <c r="C8" s="60">
        <f>SUM(D8:X8)</f>
        <v>1025703</v>
      </c>
      <c r="D8" s="60">
        <f>SUM(D11,D14,D17,D20,D23,D26,D29,D32,D35,D38,D41,D44,D47)</f>
        <v>43608</v>
      </c>
      <c r="E8" s="60">
        <f aca="true" t="shared" si="2" ref="E8:X8">SUM(E11,E14,E17,E20,E23,E26,E29,E32,E35,E38,E41,E44,E47)</f>
        <v>50497</v>
      </c>
      <c r="F8" s="60">
        <f t="shared" si="2"/>
        <v>61639</v>
      </c>
      <c r="G8" s="60">
        <f t="shared" si="2"/>
        <v>71521</v>
      </c>
      <c r="H8" s="60">
        <f t="shared" si="2"/>
        <v>71999</v>
      </c>
      <c r="I8" s="60">
        <f t="shared" si="2"/>
        <v>68121</v>
      </c>
      <c r="J8" s="60">
        <f t="shared" si="2"/>
        <v>87903</v>
      </c>
      <c r="K8" s="60">
        <f t="shared" si="2"/>
        <v>91730</v>
      </c>
      <c r="L8" s="60">
        <f t="shared" si="2"/>
        <v>85128</v>
      </c>
      <c r="M8" s="60">
        <f t="shared" si="2"/>
        <v>84513</v>
      </c>
      <c r="N8" s="60">
        <f t="shared" si="2"/>
        <v>81512</v>
      </c>
      <c r="O8" s="60">
        <f t="shared" si="2"/>
        <v>70991</v>
      </c>
      <c r="P8" s="60">
        <f t="shared" si="2"/>
        <v>57330</v>
      </c>
      <c r="Q8" s="60">
        <f t="shared" si="2"/>
        <v>32847</v>
      </c>
      <c r="R8" s="60">
        <f t="shared" si="2"/>
        <v>25569</v>
      </c>
      <c r="S8" s="60">
        <f t="shared" si="2"/>
        <v>19090</v>
      </c>
      <c r="T8" s="60">
        <f t="shared" si="2"/>
        <v>11733</v>
      </c>
      <c r="U8" s="60">
        <f t="shared" si="2"/>
        <v>6750</v>
      </c>
      <c r="V8" s="60">
        <f t="shared" si="2"/>
        <v>2561</v>
      </c>
      <c r="W8" s="60">
        <f t="shared" si="2"/>
        <v>564</v>
      </c>
      <c r="X8" s="60">
        <f t="shared" si="2"/>
        <v>97</v>
      </c>
      <c r="Y8" s="28"/>
      <c r="Z8" s="28"/>
      <c r="AA8" s="327"/>
    </row>
    <row r="9" spans="1:27" s="24" customFormat="1" ht="12.75" customHeight="1">
      <c r="A9" s="726" t="s">
        <v>406</v>
      </c>
      <c r="B9" s="326" t="s">
        <v>389</v>
      </c>
      <c r="C9" s="60">
        <f aca="true" t="shared" si="3" ref="C9:C46">SUM(D9:X9)</f>
        <v>417366</v>
      </c>
      <c r="D9" s="60">
        <f>SUM(D10:D11)</f>
        <v>17468</v>
      </c>
      <c r="E9" s="60">
        <f aca="true" t="shared" si="4" ref="E9:X9">SUM(E10:E11)</f>
        <v>22813</v>
      </c>
      <c r="F9" s="60">
        <f t="shared" si="4"/>
        <v>29276</v>
      </c>
      <c r="G9" s="60">
        <f t="shared" si="4"/>
        <v>31032</v>
      </c>
      <c r="H9" s="60">
        <f t="shared" si="4"/>
        <v>28984</v>
      </c>
      <c r="I9" s="60">
        <f t="shared" si="4"/>
        <v>26597</v>
      </c>
      <c r="J9" s="60">
        <f t="shared" si="4"/>
        <v>33446</v>
      </c>
      <c r="K9" s="60">
        <f t="shared" si="4"/>
        <v>37805</v>
      </c>
      <c r="L9" s="60">
        <f t="shared" si="4"/>
        <v>37009</v>
      </c>
      <c r="M9" s="60">
        <f t="shared" si="4"/>
        <v>35715</v>
      </c>
      <c r="N9" s="60">
        <f t="shared" si="4"/>
        <v>32401</v>
      </c>
      <c r="O9" s="60">
        <f t="shared" si="4"/>
        <v>27586</v>
      </c>
      <c r="P9" s="60">
        <f t="shared" si="4"/>
        <v>21712</v>
      </c>
      <c r="Q9" s="60">
        <f t="shared" si="4"/>
        <v>12459</v>
      </c>
      <c r="R9" s="60">
        <f t="shared" si="4"/>
        <v>9057</v>
      </c>
      <c r="S9" s="60">
        <f t="shared" si="4"/>
        <v>6213</v>
      </c>
      <c r="T9" s="60">
        <f t="shared" si="4"/>
        <v>4186</v>
      </c>
      <c r="U9" s="60">
        <f t="shared" si="4"/>
        <v>2526</v>
      </c>
      <c r="V9" s="60">
        <f t="shared" si="4"/>
        <v>873</v>
      </c>
      <c r="W9" s="60">
        <f t="shared" si="4"/>
        <v>183</v>
      </c>
      <c r="X9" s="60">
        <f t="shared" si="4"/>
        <v>25</v>
      </c>
      <c r="Y9" s="30"/>
      <c r="Z9" s="30"/>
      <c r="AA9" s="329"/>
    </row>
    <row r="10" spans="1:27" s="24" customFormat="1" ht="12.75" customHeight="1">
      <c r="A10" s="726"/>
      <c r="B10" s="326" t="s">
        <v>390</v>
      </c>
      <c r="C10" s="60">
        <f t="shared" si="3"/>
        <v>203922</v>
      </c>
      <c r="D10" s="60">
        <v>9069</v>
      </c>
      <c r="E10" s="60">
        <v>11982</v>
      </c>
      <c r="F10" s="60">
        <v>15145</v>
      </c>
      <c r="G10" s="60">
        <v>16163</v>
      </c>
      <c r="H10" s="60">
        <v>15064</v>
      </c>
      <c r="I10" s="60">
        <v>13815</v>
      </c>
      <c r="J10" s="60">
        <v>16393</v>
      </c>
      <c r="K10" s="60">
        <v>17651</v>
      </c>
      <c r="L10" s="60">
        <v>17278</v>
      </c>
      <c r="M10" s="60">
        <v>16790</v>
      </c>
      <c r="N10" s="60">
        <v>15233</v>
      </c>
      <c r="O10" s="60">
        <v>12951</v>
      </c>
      <c r="P10" s="60">
        <v>9955</v>
      </c>
      <c r="Q10" s="60">
        <v>5802</v>
      </c>
      <c r="R10" s="60">
        <v>4091</v>
      </c>
      <c r="S10" s="60">
        <v>2586</v>
      </c>
      <c r="T10" s="60">
        <v>2085</v>
      </c>
      <c r="U10" s="60">
        <v>1343</v>
      </c>
      <c r="V10" s="60">
        <v>439</v>
      </c>
      <c r="W10" s="60">
        <v>75</v>
      </c>
      <c r="X10" s="60">
        <v>12</v>
      </c>
      <c r="Y10" s="28"/>
      <c r="Z10" s="28"/>
      <c r="AA10" s="327"/>
    </row>
    <row r="11" spans="1:27" s="24" customFormat="1" ht="12.75" customHeight="1">
      <c r="A11" s="726"/>
      <c r="B11" s="326" t="s">
        <v>391</v>
      </c>
      <c r="C11" s="60">
        <f t="shared" si="3"/>
        <v>213444</v>
      </c>
      <c r="D11" s="60">
        <v>8399</v>
      </c>
      <c r="E11" s="60">
        <v>10831</v>
      </c>
      <c r="F11" s="60">
        <v>14131</v>
      </c>
      <c r="G11" s="60">
        <v>14869</v>
      </c>
      <c r="H11" s="60">
        <v>13920</v>
      </c>
      <c r="I11" s="60">
        <v>12782</v>
      </c>
      <c r="J11" s="60">
        <v>17053</v>
      </c>
      <c r="K11" s="60">
        <v>20154</v>
      </c>
      <c r="L11" s="60">
        <v>19731</v>
      </c>
      <c r="M11" s="60">
        <v>18925</v>
      </c>
      <c r="N11" s="60">
        <v>17168</v>
      </c>
      <c r="O11" s="60">
        <v>14635</v>
      </c>
      <c r="P11" s="60">
        <v>11757</v>
      </c>
      <c r="Q11" s="60">
        <v>6657</v>
      </c>
      <c r="R11" s="60">
        <v>4966</v>
      </c>
      <c r="S11" s="60">
        <v>3627</v>
      </c>
      <c r="T11" s="60">
        <v>2101</v>
      </c>
      <c r="U11" s="60">
        <v>1183</v>
      </c>
      <c r="V11" s="60">
        <v>434</v>
      </c>
      <c r="W11" s="60">
        <v>108</v>
      </c>
      <c r="X11" s="60">
        <v>13</v>
      </c>
      <c r="Y11" s="28"/>
      <c r="Z11" s="28"/>
      <c r="AA11" s="327"/>
    </row>
    <row r="12" spans="1:27" s="24" customFormat="1" ht="12.75" customHeight="1">
      <c r="A12" s="726" t="s">
        <v>394</v>
      </c>
      <c r="B12" s="326" t="s">
        <v>389</v>
      </c>
      <c r="C12" s="60">
        <f t="shared" si="3"/>
        <v>381449</v>
      </c>
      <c r="D12" s="60">
        <f>SUM(D13:D14)</f>
        <v>16976</v>
      </c>
      <c r="E12" s="60">
        <f aca="true" t="shared" si="5" ref="E12:X12">SUM(E13:E14)</f>
        <v>19623</v>
      </c>
      <c r="F12" s="60">
        <f t="shared" si="5"/>
        <v>23282</v>
      </c>
      <c r="G12" s="60">
        <f t="shared" si="5"/>
        <v>26665</v>
      </c>
      <c r="H12" s="60">
        <f t="shared" si="5"/>
        <v>27508</v>
      </c>
      <c r="I12" s="60">
        <f t="shared" si="5"/>
        <v>26499</v>
      </c>
      <c r="J12" s="60">
        <f t="shared" si="5"/>
        <v>33026</v>
      </c>
      <c r="K12" s="60">
        <f t="shared" si="5"/>
        <v>34032</v>
      </c>
      <c r="L12" s="60">
        <f t="shared" si="5"/>
        <v>31391</v>
      </c>
      <c r="M12" s="60">
        <f t="shared" si="5"/>
        <v>30718</v>
      </c>
      <c r="N12" s="60">
        <f t="shared" si="5"/>
        <v>29316</v>
      </c>
      <c r="O12" s="60">
        <f t="shared" si="5"/>
        <v>25263</v>
      </c>
      <c r="P12" s="60">
        <f t="shared" si="5"/>
        <v>20386</v>
      </c>
      <c r="Q12" s="60">
        <f t="shared" si="5"/>
        <v>11908</v>
      </c>
      <c r="R12" s="60">
        <f t="shared" si="5"/>
        <v>8816</v>
      </c>
      <c r="S12" s="60">
        <f t="shared" si="5"/>
        <v>6045</v>
      </c>
      <c r="T12" s="60">
        <f t="shared" si="5"/>
        <v>5053</v>
      </c>
      <c r="U12" s="60">
        <f t="shared" si="5"/>
        <v>3675</v>
      </c>
      <c r="V12" s="60">
        <f t="shared" si="5"/>
        <v>1038</v>
      </c>
      <c r="W12" s="60">
        <f t="shared" si="5"/>
        <v>190</v>
      </c>
      <c r="X12" s="60">
        <f t="shared" si="5"/>
        <v>39</v>
      </c>
      <c r="Y12" s="30"/>
      <c r="Z12" s="30"/>
      <c r="AA12" s="329"/>
    </row>
    <row r="13" spans="1:27" s="24" customFormat="1" ht="12.75" customHeight="1">
      <c r="A13" s="726"/>
      <c r="B13" s="326" t="s">
        <v>390</v>
      </c>
      <c r="C13" s="60">
        <f t="shared" si="3"/>
        <v>189330</v>
      </c>
      <c r="D13" s="60">
        <v>8777</v>
      </c>
      <c r="E13" s="60">
        <v>10289</v>
      </c>
      <c r="F13" s="60">
        <v>12250</v>
      </c>
      <c r="G13" s="60">
        <v>13865</v>
      </c>
      <c r="H13" s="60">
        <v>14437</v>
      </c>
      <c r="I13" s="60">
        <v>13700</v>
      </c>
      <c r="J13" s="60">
        <v>16339</v>
      </c>
      <c r="K13" s="60">
        <v>16764</v>
      </c>
      <c r="L13" s="60">
        <v>15313</v>
      </c>
      <c r="M13" s="60">
        <v>14939</v>
      </c>
      <c r="N13" s="60">
        <v>14129</v>
      </c>
      <c r="O13" s="60">
        <v>11954</v>
      </c>
      <c r="P13" s="60">
        <v>9109</v>
      </c>
      <c r="Q13" s="60">
        <v>5133</v>
      </c>
      <c r="R13" s="60">
        <v>3635</v>
      </c>
      <c r="S13" s="60">
        <v>2492</v>
      </c>
      <c r="T13" s="60">
        <v>2977</v>
      </c>
      <c r="U13" s="60">
        <v>2498</v>
      </c>
      <c r="V13" s="60">
        <v>610</v>
      </c>
      <c r="W13" s="60">
        <v>98</v>
      </c>
      <c r="X13" s="60">
        <v>22</v>
      </c>
      <c r="Y13" s="28"/>
      <c r="Z13" s="28"/>
      <c r="AA13" s="327"/>
    </row>
    <row r="14" spans="1:27" s="24" customFormat="1" ht="12.75" customHeight="1">
      <c r="A14" s="726"/>
      <c r="B14" s="326" t="s">
        <v>391</v>
      </c>
      <c r="C14" s="60">
        <f t="shared" si="3"/>
        <v>192119</v>
      </c>
      <c r="D14" s="60">
        <v>8199</v>
      </c>
      <c r="E14" s="60">
        <v>9334</v>
      </c>
      <c r="F14" s="60">
        <v>11032</v>
      </c>
      <c r="G14" s="60">
        <v>12800</v>
      </c>
      <c r="H14" s="60">
        <v>13071</v>
      </c>
      <c r="I14" s="60">
        <v>12799</v>
      </c>
      <c r="J14" s="60">
        <v>16687</v>
      </c>
      <c r="K14" s="60">
        <v>17268</v>
      </c>
      <c r="L14" s="60">
        <v>16078</v>
      </c>
      <c r="M14" s="60">
        <v>15779</v>
      </c>
      <c r="N14" s="60">
        <v>15187</v>
      </c>
      <c r="O14" s="60">
        <v>13309</v>
      </c>
      <c r="P14" s="60">
        <v>11277</v>
      </c>
      <c r="Q14" s="60">
        <v>6775</v>
      </c>
      <c r="R14" s="60">
        <v>5181</v>
      </c>
      <c r="S14" s="60">
        <v>3553</v>
      </c>
      <c r="T14" s="60">
        <v>2076</v>
      </c>
      <c r="U14" s="60">
        <v>1177</v>
      </c>
      <c r="V14" s="60">
        <v>428</v>
      </c>
      <c r="W14" s="60">
        <v>92</v>
      </c>
      <c r="X14" s="60">
        <v>17</v>
      </c>
      <c r="Y14" s="28"/>
      <c r="Z14" s="28"/>
      <c r="AA14" s="327"/>
    </row>
    <row r="15" spans="1:28" s="24" customFormat="1" ht="12.75" customHeight="1">
      <c r="A15" s="726" t="s">
        <v>395</v>
      </c>
      <c r="B15" s="326" t="s">
        <v>389</v>
      </c>
      <c r="C15" s="60">
        <f t="shared" si="3"/>
        <v>91887</v>
      </c>
      <c r="D15" s="60">
        <f>SUM(D16:D17)</f>
        <v>3655</v>
      </c>
      <c r="E15" s="60">
        <f aca="true" t="shared" si="6" ref="E15:X15">SUM(E16:E17)</f>
        <v>4384</v>
      </c>
      <c r="F15" s="60">
        <f t="shared" si="6"/>
        <v>5501</v>
      </c>
      <c r="G15" s="60">
        <f t="shared" si="6"/>
        <v>6749</v>
      </c>
      <c r="H15" s="60">
        <f t="shared" si="6"/>
        <v>6805</v>
      </c>
      <c r="I15" s="60">
        <f t="shared" si="6"/>
        <v>6324</v>
      </c>
      <c r="J15" s="60">
        <f t="shared" si="6"/>
        <v>7574</v>
      </c>
      <c r="K15" s="60">
        <f t="shared" si="6"/>
        <v>7434</v>
      </c>
      <c r="L15" s="60">
        <f t="shared" si="6"/>
        <v>6868</v>
      </c>
      <c r="M15" s="60">
        <f t="shared" si="6"/>
        <v>7246</v>
      </c>
      <c r="N15" s="60">
        <f t="shared" si="6"/>
        <v>7200</v>
      </c>
      <c r="O15" s="60">
        <f t="shared" si="6"/>
        <v>6458</v>
      </c>
      <c r="P15" s="60">
        <f t="shared" si="6"/>
        <v>5105</v>
      </c>
      <c r="Q15" s="60">
        <f t="shared" si="6"/>
        <v>2936</v>
      </c>
      <c r="R15" s="60">
        <f t="shared" si="6"/>
        <v>2416</v>
      </c>
      <c r="S15" s="60">
        <f t="shared" si="6"/>
        <v>1979</v>
      </c>
      <c r="T15" s="60">
        <f t="shared" si="6"/>
        <v>1621</v>
      </c>
      <c r="U15" s="60">
        <f t="shared" si="6"/>
        <v>1172</v>
      </c>
      <c r="V15" s="60">
        <f t="shared" si="6"/>
        <v>372</v>
      </c>
      <c r="W15" s="60">
        <f t="shared" si="6"/>
        <v>78</v>
      </c>
      <c r="X15" s="60">
        <f t="shared" si="6"/>
        <v>10</v>
      </c>
      <c r="Y15" s="11"/>
      <c r="Z15" s="11"/>
      <c r="AA15" s="330"/>
      <c r="AB15" s="331"/>
    </row>
    <row r="16" spans="1:27" s="24" customFormat="1" ht="12.75" customHeight="1">
      <c r="A16" s="726"/>
      <c r="B16" s="326" t="s">
        <v>390</v>
      </c>
      <c r="C16" s="60">
        <f t="shared" si="3"/>
        <v>47305</v>
      </c>
      <c r="D16" s="60">
        <v>1955</v>
      </c>
      <c r="E16" s="60">
        <v>2309</v>
      </c>
      <c r="F16" s="60">
        <v>2885</v>
      </c>
      <c r="G16" s="60">
        <v>3568</v>
      </c>
      <c r="H16" s="60">
        <v>3621</v>
      </c>
      <c r="I16" s="60">
        <v>3323</v>
      </c>
      <c r="J16" s="60">
        <v>4008</v>
      </c>
      <c r="K16" s="60">
        <v>3815</v>
      </c>
      <c r="L16" s="60">
        <v>3551</v>
      </c>
      <c r="M16" s="60">
        <v>3806</v>
      </c>
      <c r="N16" s="60">
        <v>3685</v>
      </c>
      <c r="O16" s="60">
        <v>3264</v>
      </c>
      <c r="P16" s="60">
        <v>2432</v>
      </c>
      <c r="Q16" s="60">
        <v>1360</v>
      </c>
      <c r="R16" s="60">
        <v>1078</v>
      </c>
      <c r="S16" s="60">
        <v>869</v>
      </c>
      <c r="T16" s="60">
        <v>849</v>
      </c>
      <c r="U16" s="60">
        <v>679</v>
      </c>
      <c r="V16" s="60">
        <v>206</v>
      </c>
      <c r="W16" s="60">
        <v>37</v>
      </c>
      <c r="X16" s="60">
        <v>5</v>
      </c>
      <c r="Y16" s="28"/>
      <c r="Z16" s="28"/>
      <c r="AA16" s="327"/>
    </row>
    <row r="17" spans="1:27" s="24" customFormat="1" ht="12.75" customHeight="1">
      <c r="A17" s="726"/>
      <c r="B17" s="326" t="s">
        <v>391</v>
      </c>
      <c r="C17" s="60">
        <f t="shared" si="3"/>
        <v>44582</v>
      </c>
      <c r="D17" s="60">
        <v>1700</v>
      </c>
      <c r="E17" s="60">
        <v>2075</v>
      </c>
      <c r="F17" s="60">
        <v>2616</v>
      </c>
      <c r="G17" s="60">
        <v>3181</v>
      </c>
      <c r="H17" s="60">
        <v>3184</v>
      </c>
      <c r="I17" s="60">
        <v>3001</v>
      </c>
      <c r="J17" s="60">
        <v>3566</v>
      </c>
      <c r="K17" s="60">
        <v>3619</v>
      </c>
      <c r="L17" s="60">
        <v>3317</v>
      </c>
      <c r="M17" s="60">
        <v>3440</v>
      </c>
      <c r="N17" s="60">
        <v>3515</v>
      </c>
      <c r="O17" s="60">
        <v>3194</v>
      </c>
      <c r="P17" s="60">
        <v>2673</v>
      </c>
      <c r="Q17" s="60">
        <v>1576</v>
      </c>
      <c r="R17" s="60">
        <v>1338</v>
      </c>
      <c r="S17" s="60">
        <v>1110</v>
      </c>
      <c r="T17" s="60">
        <v>772</v>
      </c>
      <c r="U17" s="60">
        <v>493</v>
      </c>
      <c r="V17" s="60">
        <v>166</v>
      </c>
      <c r="W17" s="60">
        <v>41</v>
      </c>
      <c r="X17" s="60">
        <v>5</v>
      </c>
      <c r="Y17" s="28"/>
      <c r="Z17" s="28"/>
      <c r="AA17" s="327"/>
    </row>
    <row r="18" spans="1:27" s="24" customFormat="1" ht="12.75" customHeight="1">
      <c r="A18" s="726" t="s">
        <v>396</v>
      </c>
      <c r="B18" s="326" t="s">
        <v>389</v>
      </c>
      <c r="C18" s="60">
        <f t="shared" si="3"/>
        <v>157200</v>
      </c>
      <c r="D18" s="60">
        <f>SUM(D19:D20)</f>
        <v>7187</v>
      </c>
      <c r="E18" s="60">
        <f aca="true" t="shared" si="7" ref="E18:X18">SUM(E19:E20)</f>
        <v>8044</v>
      </c>
      <c r="F18" s="60">
        <f t="shared" si="7"/>
        <v>10119</v>
      </c>
      <c r="G18" s="60">
        <f t="shared" si="7"/>
        <v>11996</v>
      </c>
      <c r="H18" s="60">
        <f t="shared" si="7"/>
        <v>12033</v>
      </c>
      <c r="I18" s="60">
        <f t="shared" si="7"/>
        <v>10935</v>
      </c>
      <c r="J18" s="60">
        <f t="shared" si="7"/>
        <v>13410</v>
      </c>
      <c r="K18" s="60">
        <f t="shared" si="7"/>
        <v>13446</v>
      </c>
      <c r="L18" s="60">
        <f t="shared" si="7"/>
        <v>12314</v>
      </c>
      <c r="M18" s="60">
        <f t="shared" si="7"/>
        <v>12558</v>
      </c>
      <c r="N18" s="60">
        <f t="shared" si="7"/>
        <v>12540</v>
      </c>
      <c r="O18" s="60">
        <f t="shared" si="7"/>
        <v>10285</v>
      </c>
      <c r="P18" s="60">
        <f t="shared" si="7"/>
        <v>7863</v>
      </c>
      <c r="Q18" s="60">
        <f t="shared" si="7"/>
        <v>4349</v>
      </c>
      <c r="R18" s="60">
        <f t="shared" si="7"/>
        <v>3560</v>
      </c>
      <c r="S18" s="60">
        <f t="shared" si="7"/>
        <v>2697</v>
      </c>
      <c r="T18" s="60">
        <f t="shared" si="7"/>
        <v>2030</v>
      </c>
      <c r="U18" s="60">
        <f t="shared" si="7"/>
        <v>1292</v>
      </c>
      <c r="V18" s="60">
        <f t="shared" si="7"/>
        <v>445</v>
      </c>
      <c r="W18" s="60">
        <f t="shared" si="7"/>
        <v>89</v>
      </c>
      <c r="X18" s="60">
        <f t="shared" si="7"/>
        <v>8</v>
      </c>
      <c r="Y18" s="30"/>
      <c r="Z18" s="30"/>
      <c r="AA18" s="329"/>
    </row>
    <row r="19" spans="1:27" s="24" customFormat="1" ht="12.75" customHeight="1">
      <c r="A19" s="726"/>
      <c r="B19" s="326" t="s">
        <v>390</v>
      </c>
      <c r="C19" s="60">
        <f t="shared" si="3"/>
        <v>79758</v>
      </c>
      <c r="D19" s="60">
        <v>3775</v>
      </c>
      <c r="E19" s="60">
        <v>4253</v>
      </c>
      <c r="F19" s="60">
        <v>5397</v>
      </c>
      <c r="G19" s="60">
        <v>6173</v>
      </c>
      <c r="H19" s="60">
        <v>6335</v>
      </c>
      <c r="I19" s="60">
        <v>5712</v>
      </c>
      <c r="J19" s="60">
        <v>6622</v>
      </c>
      <c r="K19" s="60">
        <v>6763</v>
      </c>
      <c r="L19" s="60">
        <v>6052</v>
      </c>
      <c r="M19" s="60">
        <v>6181</v>
      </c>
      <c r="N19" s="60">
        <v>6299</v>
      </c>
      <c r="O19" s="60">
        <v>5200</v>
      </c>
      <c r="P19" s="60">
        <v>3924</v>
      </c>
      <c r="Q19" s="60">
        <v>2171</v>
      </c>
      <c r="R19" s="60">
        <v>1690</v>
      </c>
      <c r="S19" s="60">
        <v>1193</v>
      </c>
      <c r="T19" s="60">
        <v>1056</v>
      </c>
      <c r="U19" s="60">
        <v>721</v>
      </c>
      <c r="V19" s="60">
        <v>202</v>
      </c>
      <c r="W19" s="60">
        <v>38</v>
      </c>
      <c r="X19" s="60">
        <v>1</v>
      </c>
      <c r="Y19" s="28"/>
      <c r="Z19" s="28"/>
      <c r="AA19" s="327"/>
    </row>
    <row r="20" spans="1:27" s="24" customFormat="1" ht="12.75" customHeight="1">
      <c r="A20" s="726"/>
      <c r="B20" s="326" t="s">
        <v>391</v>
      </c>
      <c r="C20" s="60">
        <f t="shared" si="3"/>
        <v>77442</v>
      </c>
      <c r="D20" s="60">
        <v>3412</v>
      </c>
      <c r="E20" s="60">
        <v>3791</v>
      </c>
      <c r="F20" s="60">
        <v>4722</v>
      </c>
      <c r="G20" s="60">
        <v>5823</v>
      </c>
      <c r="H20" s="60">
        <v>5698</v>
      </c>
      <c r="I20" s="60">
        <v>5223</v>
      </c>
      <c r="J20" s="60">
        <v>6788</v>
      </c>
      <c r="K20" s="60">
        <v>6683</v>
      </c>
      <c r="L20" s="60">
        <v>6262</v>
      </c>
      <c r="M20" s="60">
        <v>6377</v>
      </c>
      <c r="N20" s="60">
        <v>6241</v>
      </c>
      <c r="O20" s="60">
        <v>5085</v>
      </c>
      <c r="P20" s="60">
        <v>3939</v>
      </c>
      <c r="Q20" s="60">
        <v>2178</v>
      </c>
      <c r="R20" s="60">
        <v>1870</v>
      </c>
      <c r="S20" s="60">
        <v>1504</v>
      </c>
      <c r="T20" s="60">
        <v>974</v>
      </c>
      <c r="U20" s="60">
        <v>571</v>
      </c>
      <c r="V20" s="60">
        <v>243</v>
      </c>
      <c r="W20" s="60">
        <v>51</v>
      </c>
      <c r="X20" s="60">
        <v>7</v>
      </c>
      <c r="Y20" s="28"/>
      <c r="Z20" s="28"/>
      <c r="AA20" s="327"/>
    </row>
    <row r="21" spans="1:27" s="24" customFormat="1" ht="12.75" customHeight="1">
      <c r="A21" s="726" t="s">
        <v>397</v>
      </c>
      <c r="B21" s="326" t="s">
        <v>389</v>
      </c>
      <c r="C21" s="60">
        <f t="shared" si="3"/>
        <v>151354</v>
      </c>
      <c r="D21" s="60">
        <f>SUM(D22:D23)</f>
        <v>7827</v>
      </c>
      <c r="E21" s="60">
        <f aca="true" t="shared" si="8" ref="E21:X21">SUM(E22:E23)</f>
        <v>9831</v>
      </c>
      <c r="F21" s="60">
        <f t="shared" si="8"/>
        <v>10793</v>
      </c>
      <c r="G21" s="60">
        <f t="shared" si="8"/>
        <v>11535</v>
      </c>
      <c r="H21" s="60">
        <f t="shared" si="8"/>
        <v>10321</v>
      </c>
      <c r="I21" s="60">
        <f t="shared" si="8"/>
        <v>9007</v>
      </c>
      <c r="J21" s="60">
        <f t="shared" si="8"/>
        <v>12547</v>
      </c>
      <c r="K21" s="60">
        <f t="shared" si="8"/>
        <v>14844</v>
      </c>
      <c r="L21" s="60">
        <f t="shared" si="8"/>
        <v>14049</v>
      </c>
      <c r="M21" s="60">
        <f t="shared" si="8"/>
        <v>13156</v>
      </c>
      <c r="N21" s="60">
        <f t="shared" si="8"/>
        <v>11226</v>
      </c>
      <c r="O21" s="60">
        <f t="shared" si="8"/>
        <v>8693</v>
      </c>
      <c r="P21" s="60">
        <f t="shared" si="8"/>
        <v>6597</v>
      </c>
      <c r="Q21" s="60">
        <f t="shared" si="8"/>
        <v>3620</v>
      </c>
      <c r="R21" s="60">
        <f t="shared" si="8"/>
        <v>2826</v>
      </c>
      <c r="S21" s="60">
        <f t="shared" si="8"/>
        <v>2007</v>
      </c>
      <c r="T21" s="60">
        <f t="shared" si="8"/>
        <v>1321</v>
      </c>
      <c r="U21" s="60">
        <f t="shared" si="8"/>
        <v>800</v>
      </c>
      <c r="V21" s="60">
        <f t="shared" si="8"/>
        <v>277</v>
      </c>
      <c r="W21" s="60">
        <f t="shared" si="8"/>
        <v>68</v>
      </c>
      <c r="X21" s="60">
        <f t="shared" si="8"/>
        <v>9</v>
      </c>
      <c r="Y21" s="28"/>
      <c r="Z21" s="28"/>
      <c r="AA21" s="327"/>
    </row>
    <row r="22" spans="1:27" s="24" customFormat="1" ht="12.75" customHeight="1">
      <c r="A22" s="726"/>
      <c r="B22" s="326" t="s">
        <v>390</v>
      </c>
      <c r="C22" s="60">
        <f t="shared" si="3"/>
        <v>75637</v>
      </c>
      <c r="D22" s="60">
        <v>4137</v>
      </c>
      <c r="E22" s="60">
        <v>5143</v>
      </c>
      <c r="F22" s="60">
        <v>5646</v>
      </c>
      <c r="G22" s="60">
        <v>5913</v>
      </c>
      <c r="H22" s="60">
        <v>5410</v>
      </c>
      <c r="I22" s="60">
        <v>4623</v>
      </c>
      <c r="J22" s="60">
        <v>5893</v>
      </c>
      <c r="K22" s="60">
        <v>7069</v>
      </c>
      <c r="L22" s="60">
        <v>6680</v>
      </c>
      <c r="M22" s="60">
        <v>6559</v>
      </c>
      <c r="N22" s="60">
        <v>5630</v>
      </c>
      <c r="O22" s="60">
        <v>4477</v>
      </c>
      <c r="P22" s="60">
        <v>3233</v>
      </c>
      <c r="Q22" s="60">
        <v>1816</v>
      </c>
      <c r="R22" s="60">
        <v>1323</v>
      </c>
      <c r="S22" s="60">
        <v>915</v>
      </c>
      <c r="T22" s="60">
        <v>646</v>
      </c>
      <c r="U22" s="60">
        <v>373</v>
      </c>
      <c r="V22" s="60">
        <v>117</v>
      </c>
      <c r="W22" s="60">
        <v>29</v>
      </c>
      <c r="X22" s="60">
        <v>5</v>
      </c>
      <c r="Y22" s="28"/>
      <c r="Z22" s="28"/>
      <c r="AA22" s="327"/>
    </row>
    <row r="23" spans="1:27" s="24" customFormat="1" ht="12.75" customHeight="1">
      <c r="A23" s="726"/>
      <c r="B23" s="326" t="s">
        <v>391</v>
      </c>
      <c r="C23" s="60">
        <f t="shared" si="3"/>
        <v>75717</v>
      </c>
      <c r="D23" s="60">
        <v>3690</v>
      </c>
      <c r="E23" s="60">
        <v>4688</v>
      </c>
      <c r="F23" s="60">
        <v>5147</v>
      </c>
      <c r="G23" s="60">
        <v>5622</v>
      </c>
      <c r="H23" s="60">
        <v>4911</v>
      </c>
      <c r="I23" s="60">
        <v>4384</v>
      </c>
      <c r="J23" s="60">
        <v>6654</v>
      </c>
      <c r="K23" s="60">
        <v>7775</v>
      </c>
      <c r="L23" s="60">
        <v>7369</v>
      </c>
      <c r="M23" s="60">
        <v>6597</v>
      </c>
      <c r="N23" s="60">
        <v>5596</v>
      </c>
      <c r="O23" s="60">
        <v>4216</v>
      </c>
      <c r="P23" s="60">
        <v>3364</v>
      </c>
      <c r="Q23" s="60">
        <v>1804</v>
      </c>
      <c r="R23" s="60">
        <v>1503</v>
      </c>
      <c r="S23" s="60">
        <v>1092</v>
      </c>
      <c r="T23" s="60">
        <v>675</v>
      </c>
      <c r="U23" s="60">
        <v>427</v>
      </c>
      <c r="V23" s="60">
        <v>160</v>
      </c>
      <c r="W23" s="60">
        <v>39</v>
      </c>
      <c r="X23" s="60">
        <v>4</v>
      </c>
      <c r="Y23" s="28"/>
      <c r="Z23" s="28"/>
      <c r="AA23" s="327"/>
    </row>
    <row r="24" spans="1:27" s="24" customFormat="1" ht="12.75" customHeight="1">
      <c r="A24" s="726" t="s">
        <v>398</v>
      </c>
      <c r="B24" s="326" t="s">
        <v>389</v>
      </c>
      <c r="C24" s="60">
        <f t="shared" si="3"/>
        <v>84531</v>
      </c>
      <c r="D24" s="60">
        <f>SUM(D25:D26)</f>
        <v>3955</v>
      </c>
      <c r="E24" s="60">
        <f aca="true" t="shared" si="9" ref="E24:X24">SUM(E25:E26)</f>
        <v>4126</v>
      </c>
      <c r="F24" s="60">
        <f t="shared" si="9"/>
        <v>5172</v>
      </c>
      <c r="G24" s="60">
        <f t="shared" si="9"/>
        <v>6334</v>
      </c>
      <c r="H24" s="60">
        <f t="shared" si="9"/>
        <v>6705</v>
      </c>
      <c r="I24" s="60">
        <f t="shared" si="9"/>
        <v>6288</v>
      </c>
      <c r="J24" s="60">
        <f t="shared" si="9"/>
        <v>7405</v>
      </c>
      <c r="K24" s="60">
        <f t="shared" si="9"/>
        <v>6850</v>
      </c>
      <c r="L24" s="60">
        <f t="shared" si="9"/>
        <v>6099</v>
      </c>
      <c r="M24" s="60">
        <f t="shared" si="9"/>
        <v>6752</v>
      </c>
      <c r="N24" s="60">
        <f t="shared" si="9"/>
        <v>6778</v>
      </c>
      <c r="O24" s="60">
        <f t="shared" si="9"/>
        <v>5723</v>
      </c>
      <c r="P24" s="60">
        <f t="shared" si="9"/>
        <v>4192</v>
      </c>
      <c r="Q24" s="60">
        <f t="shared" si="9"/>
        <v>2317</v>
      </c>
      <c r="R24" s="60">
        <f t="shared" si="9"/>
        <v>2061</v>
      </c>
      <c r="S24" s="60">
        <f t="shared" si="9"/>
        <v>1665</v>
      </c>
      <c r="T24" s="60">
        <f t="shared" si="9"/>
        <v>1133</v>
      </c>
      <c r="U24" s="60">
        <f t="shared" si="9"/>
        <v>687</v>
      </c>
      <c r="V24" s="60">
        <f t="shared" si="9"/>
        <v>243</v>
      </c>
      <c r="W24" s="60">
        <f t="shared" si="9"/>
        <v>32</v>
      </c>
      <c r="X24" s="60">
        <f t="shared" si="9"/>
        <v>14</v>
      </c>
      <c r="Y24" s="28"/>
      <c r="Z24" s="28"/>
      <c r="AA24" s="327"/>
    </row>
    <row r="25" spans="1:27" s="24" customFormat="1" ht="12.75" customHeight="1">
      <c r="A25" s="726"/>
      <c r="B25" s="326" t="s">
        <v>390</v>
      </c>
      <c r="C25" s="60">
        <f t="shared" si="3"/>
        <v>43474</v>
      </c>
      <c r="D25" s="60">
        <v>2040</v>
      </c>
      <c r="E25" s="60">
        <v>2159</v>
      </c>
      <c r="F25" s="60">
        <v>2697</v>
      </c>
      <c r="G25" s="60">
        <v>3309</v>
      </c>
      <c r="H25" s="60">
        <v>3524</v>
      </c>
      <c r="I25" s="60">
        <v>3195</v>
      </c>
      <c r="J25" s="60">
        <v>3659</v>
      </c>
      <c r="K25" s="60">
        <v>3387</v>
      </c>
      <c r="L25" s="60">
        <v>3137</v>
      </c>
      <c r="M25" s="60">
        <v>3507</v>
      </c>
      <c r="N25" s="60">
        <v>3636</v>
      </c>
      <c r="O25" s="60">
        <v>3096</v>
      </c>
      <c r="P25" s="60">
        <v>2254</v>
      </c>
      <c r="Q25" s="60">
        <v>1188</v>
      </c>
      <c r="R25" s="60">
        <v>999</v>
      </c>
      <c r="S25" s="60">
        <v>717</v>
      </c>
      <c r="T25" s="60">
        <v>524</v>
      </c>
      <c r="U25" s="60">
        <v>326</v>
      </c>
      <c r="V25" s="60">
        <v>104</v>
      </c>
      <c r="W25" s="60">
        <v>11</v>
      </c>
      <c r="X25" s="60">
        <v>5</v>
      </c>
      <c r="Y25" s="28"/>
      <c r="Z25" s="28"/>
      <c r="AA25" s="327"/>
    </row>
    <row r="26" spans="1:27" s="24" customFormat="1" ht="12.75" customHeight="1">
      <c r="A26" s="726"/>
      <c r="B26" s="326" t="s">
        <v>391</v>
      </c>
      <c r="C26" s="60">
        <f t="shared" si="3"/>
        <v>41057</v>
      </c>
      <c r="D26" s="60">
        <v>1915</v>
      </c>
      <c r="E26" s="60">
        <v>1967</v>
      </c>
      <c r="F26" s="60">
        <v>2475</v>
      </c>
      <c r="G26" s="60">
        <v>3025</v>
      </c>
      <c r="H26" s="60">
        <v>3181</v>
      </c>
      <c r="I26" s="60">
        <v>3093</v>
      </c>
      <c r="J26" s="60">
        <v>3746</v>
      </c>
      <c r="K26" s="60">
        <v>3463</v>
      </c>
      <c r="L26" s="60">
        <v>2962</v>
      </c>
      <c r="M26" s="60">
        <v>3245</v>
      </c>
      <c r="N26" s="60">
        <v>3142</v>
      </c>
      <c r="O26" s="60">
        <v>2627</v>
      </c>
      <c r="P26" s="60">
        <v>1938</v>
      </c>
      <c r="Q26" s="60">
        <v>1129</v>
      </c>
      <c r="R26" s="60">
        <v>1062</v>
      </c>
      <c r="S26" s="60">
        <v>948</v>
      </c>
      <c r="T26" s="60">
        <v>609</v>
      </c>
      <c r="U26" s="60">
        <v>361</v>
      </c>
      <c r="V26" s="60">
        <v>139</v>
      </c>
      <c r="W26" s="60">
        <v>21</v>
      </c>
      <c r="X26" s="60">
        <v>9</v>
      </c>
      <c r="Y26" s="28"/>
      <c r="Z26" s="28"/>
      <c r="AA26" s="327"/>
    </row>
    <row r="27" spans="1:27" s="24" customFormat="1" ht="12.75" customHeight="1">
      <c r="A27" s="726" t="s">
        <v>399</v>
      </c>
      <c r="B27" s="326" t="s">
        <v>389</v>
      </c>
      <c r="C27" s="60">
        <f t="shared" si="3"/>
        <v>141998</v>
      </c>
      <c r="D27" s="60">
        <f>SUM(D28:D29)</f>
        <v>6717</v>
      </c>
      <c r="E27" s="60">
        <f aca="true" t="shared" si="10" ref="E27:X27">SUM(E28:E29)</f>
        <v>7022</v>
      </c>
      <c r="F27" s="60">
        <f t="shared" si="10"/>
        <v>7625</v>
      </c>
      <c r="G27" s="60">
        <f t="shared" si="10"/>
        <v>9481</v>
      </c>
      <c r="H27" s="60">
        <f t="shared" si="10"/>
        <v>10230</v>
      </c>
      <c r="I27" s="60">
        <f t="shared" si="10"/>
        <v>10057</v>
      </c>
      <c r="J27" s="60">
        <f t="shared" si="10"/>
        <v>13165</v>
      </c>
      <c r="K27" s="60">
        <f t="shared" si="10"/>
        <v>13212</v>
      </c>
      <c r="L27" s="60">
        <f t="shared" si="10"/>
        <v>11380</v>
      </c>
      <c r="M27" s="60">
        <f t="shared" si="10"/>
        <v>11313</v>
      </c>
      <c r="N27" s="60">
        <f t="shared" si="10"/>
        <v>11184</v>
      </c>
      <c r="O27" s="60">
        <f t="shared" si="10"/>
        <v>9833</v>
      </c>
      <c r="P27" s="60">
        <f t="shared" si="10"/>
        <v>7846</v>
      </c>
      <c r="Q27" s="60">
        <f t="shared" si="10"/>
        <v>4259</v>
      </c>
      <c r="R27" s="60">
        <f t="shared" si="10"/>
        <v>3097</v>
      </c>
      <c r="S27" s="60">
        <f t="shared" si="10"/>
        <v>2189</v>
      </c>
      <c r="T27" s="60">
        <f t="shared" si="10"/>
        <v>1647</v>
      </c>
      <c r="U27" s="60">
        <f t="shared" si="10"/>
        <v>1272</v>
      </c>
      <c r="V27" s="60">
        <f t="shared" si="10"/>
        <v>388</v>
      </c>
      <c r="W27" s="60">
        <f t="shared" si="10"/>
        <v>70</v>
      </c>
      <c r="X27" s="60">
        <f t="shared" si="10"/>
        <v>11</v>
      </c>
      <c r="Y27" s="28"/>
      <c r="Z27" s="28"/>
      <c r="AA27" s="327"/>
    </row>
    <row r="28" spans="1:27" s="24" customFormat="1" ht="12.75" customHeight="1">
      <c r="A28" s="726"/>
      <c r="B28" s="326" t="s">
        <v>390</v>
      </c>
      <c r="C28" s="60">
        <f t="shared" si="3"/>
        <v>71432</v>
      </c>
      <c r="D28" s="60">
        <v>3457</v>
      </c>
      <c r="E28" s="60">
        <v>3711</v>
      </c>
      <c r="F28" s="60">
        <v>4006</v>
      </c>
      <c r="G28" s="60">
        <v>5006</v>
      </c>
      <c r="H28" s="60">
        <v>5361</v>
      </c>
      <c r="I28" s="60">
        <v>5217</v>
      </c>
      <c r="J28" s="60">
        <v>6491</v>
      </c>
      <c r="K28" s="60">
        <v>6608</v>
      </c>
      <c r="L28" s="60">
        <v>5661</v>
      </c>
      <c r="M28" s="60">
        <v>5635</v>
      </c>
      <c r="N28" s="60">
        <v>5496</v>
      </c>
      <c r="O28" s="60">
        <v>4778</v>
      </c>
      <c r="P28" s="60">
        <v>3783</v>
      </c>
      <c r="Q28" s="60">
        <v>1932</v>
      </c>
      <c r="R28" s="60">
        <v>1314</v>
      </c>
      <c r="S28" s="60">
        <v>909</v>
      </c>
      <c r="T28" s="60">
        <v>948</v>
      </c>
      <c r="U28" s="60">
        <v>851</v>
      </c>
      <c r="V28" s="60">
        <v>227</v>
      </c>
      <c r="W28" s="60">
        <v>35</v>
      </c>
      <c r="X28" s="60">
        <v>6</v>
      </c>
      <c r="Y28" s="28"/>
      <c r="Z28" s="28"/>
      <c r="AA28" s="327"/>
    </row>
    <row r="29" spans="1:27" s="24" customFormat="1" ht="12.75" customHeight="1">
      <c r="A29" s="726"/>
      <c r="B29" s="326" t="s">
        <v>391</v>
      </c>
      <c r="C29" s="60">
        <f t="shared" si="3"/>
        <v>70566</v>
      </c>
      <c r="D29" s="60">
        <v>3260</v>
      </c>
      <c r="E29" s="60">
        <v>3311</v>
      </c>
      <c r="F29" s="60">
        <v>3619</v>
      </c>
      <c r="G29" s="60">
        <v>4475</v>
      </c>
      <c r="H29" s="60">
        <v>4869</v>
      </c>
      <c r="I29" s="60">
        <v>4840</v>
      </c>
      <c r="J29" s="60">
        <v>6674</v>
      </c>
      <c r="K29" s="60">
        <v>6604</v>
      </c>
      <c r="L29" s="60">
        <v>5719</v>
      </c>
      <c r="M29" s="60">
        <v>5678</v>
      </c>
      <c r="N29" s="60">
        <v>5688</v>
      </c>
      <c r="O29" s="60">
        <v>5055</v>
      </c>
      <c r="P29" s="60">
        <v>4063</v>
      </c>
      <c r="Q29" s="60">
        <v>2327</v>
      </c>
      <c r="R29" s="60">
        <v>1783</v>
      </c>
      <c r="S29" s="60">
        <v>1280</v>
      </c>
      <c r="T29" s="60">
        <v>699</v>
      </c>
      <c r="U29" s="60">
        <v>421</v>
      </c>
      <c r="V29" s="60">
        <v>161</v>
      </c>
      <c r="W29" s="60">
        <v>35</v>
      </c>
      <c r="X29" s="60">
        <v>5</v>
      </c>
      <c r="Y29" s="28"/>
      <c r="Z29" s="28"/>
      <c r="AA29" s="327"/>
    </row>
    <row r="30" spans="1:27" s="24" customFormat="1" ht="12.75" customHeight="1">
      <c r="A30" s="726" t="s">
        <v>400</v>
      </c>
      <c r="B30" s="326" t="s">
        <v>389</v>
      </c>
      <c r="C30" s="60">
        <f t="shared" si="3"/>
        <v>181431</v>
      </c>
      <c r="D30" s="60">
        <f>SUM(D31:D32)</f>
        <v>7787</v>
      </c>
      <c r="E30" s="60">
        <f aca="true" t="shared" si="11" ref="E30:X30">SUM(E31:E32)</f>
        <v>8516</v>
      </c>
      <c r="F30" s="60">
        <f t="shared" si="11"/>
        <v>10186</v>
      </c>
      <c r="G30" s="60">
        <f t="shared" si="11"/>
        <v>12403</v>
      </c>
      <c r="H30" s="60">
        <f t="shared" si="11"/>
        <v>13335</v>
      </c>
      <c r="I30" s="60">
        <f t="shared" si="11"/>
        <v>13746</v>
      </c>
      <c r="J30" s="60">
        <f t="shared" si="11"/>
        <v>17184</v>
      </c>
      <c r="K30" s="60">
        <f t="shared" si="11"/>
        <v>16507</v>
      </c>
      <c r="L30" s="60">
        <f t="shared" si="11"/>
        <v>14156</v>
      </c>
      <c r="M30" s="60">
        <f t="shared" si="11"/>
        <v>13733</v>
      </c>
      <c r="N30" s="60">
        <f t="shared" si="11"/>
        <v>13766</v>
      </c>
      <c r="O30" s="60">
        <f t="shared" si="11"/>
        <v>12856</v>
      </c>
      <c r="P30" s="60">
        <f t="shared" si="11"/>
        <v>10542</v>
      </c>
      <c r="Q30" s="60">
        <f t="shared" si="11"/>
        <v>5747</v>
      </c>
      <c r="R30" s="60">
        <f t="shared" si="11"/>
        <v>3732</v>
      </c>
      <c r="S30" s="60">
        <f t="shared" si="11"/>
        <v>2354</v>
      </c>
      <c r="T30" s="60">
        <f t="shared" si="11"/>
        <v>2210</v>
      </c>
      <c r="U30" s="60">
        <f t="shared" si="11"/>
        <v>1912</v>
      </c>
      <c r="V30" s="60">
        <f t="shared" si="11"/>
        <v>619</v>
      </c>
      <c r="W30" s="60">
        <f t="shared" si="11"/>
        <v>100</v>
      </c>
      <c r="X30" s="60">
        <f t="shared" si="11"/>
        <v>40</v>
      </c>
      <c r="Y30" s="28"/>
      <c r="Z30" s="28"/>
      <c r="AA30" s="327"/>
    </row>
    <row r="31" spans="1:27" s="24" customFormat="1" ht="12.75" customHeight="1">
      <c r="A31" s="726"/>
      <c r="B31" s="326" t="s">
        <v>390</v>
      </c>
      <c r="C31" s="60">
        <f t="shared" si="3"/>
        <v>91694</v>
      </c>
      <c r="D31" s="60">
        <v>4088</v>
      </c>
      <c r="E31" s="60">
        <v>4381</v>
      </c>
      <c r="F31" s="60">
        <v>5326</v>
      </c>
      <c r="G31" s="60">
        <v>6571</v>
      </c>
      <c r="H31" s="60">
        <v>6978</v>
      </c>
      <c r="I31" s="60">
        <v>7107</v>
      </c>
      <c r="J31" s="60">
        <v>8915</v>
      </c>
      <c r="K31" s="60">
        <v>8529</v>
      </c>
      <c r="L31" s="60">
        <v>7282</v>
      </c>
      <c r="M31" s="60">
        <v>6787</v>
      </c>
      <c r="N31" s="60">
        <v>6461</v>
      </c>
      <c r="O31" s="60">
        <v>5910</v>
      </c>
      <c r="P31" s="60">
        <v>4770</v>
      </c>
      <c r="Q31" s="60">
        <v>2563</v>
      </c>
      <c r="R31" s="60">
        <v>1652</v>
      </c>
      <c r="S31" s="60">
        <v>932</v>
      </c>
      <c r="T31" s="60">
        <v>1401</v>
      </c>
      <c r="U31" s="60">
        <v>1502</v>
      </c>
      <c r="V31" s="60">
        <v>443</v>
      </c>
      <c r="W31" s="60">
        <v>64</v>
      </c>
      <c r="X31" s="60">
        <v>32</v>
      </c>
      <c r="Y31" s="28"/>
      <c r="Z31" s="28"/>
      <c r="AA31" s="327"/>
    </row>
    <row r="32" spans="1:27" s="24" customFormat="1" ht="12.75" customHeight="1">
      <c r="A32" s="726"/>
      <c r="B32" s="326" t="s">
        <v>391</v>
      </c>
      <c r="C32" s="60">
        <f t="shared" si="3"/>
        <v>89737</v>
      </c>
      <c r="D32" s="60">
        <v>3699</v>
      </c>
      <c r="E32" s="60">
        <v>4135</v>
      </c>
      <c r="F32" s="60">
        <v>4860</v>
      </c>
      <c r="G32" s="60">
        <v>5832</v>
      </c>
      <c r="H32" s="60">
        <v>6357</v>
      </c>
      <c r="I32" s="60">
        <v>6639</v>
      </c>
      <c r="J32" s="60">
        <v>8269</v>
      </c>
      <c r="K32" s="60">
        <v>7978</v>
      </c>
      <c r="L32" s="60">
        <v>6874</v>
      </c>
      <c r="M32" s="60">
        <v>6946</v>
      </c>
      <c r="N32" s="60">
        <v>7305</v>
      </c>
      <c r="O32" s="60">
        <v>6946</v>
      </c>
      <c r="P32" s="60">
        <v>5772</v>
      </c>
      <c r="Q32" s="60">
        <v>3184</v>
      </c>
      <c r="R32" s="60">
        <v>2080</v>
      </c>
      <c r="S32" s="60">
        <v>1422</v>
      </c>
      <c r="T32" s="60">
        <v>809</v>
      </c>
      <c r="U32" s="60">
        <v>410</v>
      </c>
      <c r="V32" s="60">
        <v>176</v>
      </c>
      <c r="W32" s="60">
        <v>36</v>
      </c>
      <c r="X32" s="60">
        <v>8</v>
      </c>
      <c r="Y32" s="28"/>
      <c r="Z32" s="28"/>
      <c r="AA32" s="327"/>
    </row>
    <row r="33" spans="1:27" s="24" customFormat="1" ht="12.75" customHeight="1">
      <c r="A33" s="726" t="s">
        <v>401</v>
      </c>
      <c r="B33" s="326" t="s">
        <v>389</v>
      </c>
      <c r="C33" s="60">
        <f t="shared" si="3"/>
        <v>116211</v>
      </c>
      <c r="D33" s="60">
        <f>SUM(D34:D35)</f>
        <v>4670</v>
      </c>
      <c r="E33" s="60">
        <f aca="true" t="shared" si="12" ref="E33:X33">SUM(E34:E35)</f>
        <v>5471</v>
      </c>
      <c r="F33" s="60">
        <f t="shared" si="12"/>
        <v>6936</v>
      </c>
      <c r="G33" s="60">
        <f t="shared" si="12"/>
        <v>8501</v>
      </c>
      <c r="H33" s="60">
        <f t="shared" si="12"/>
        <v>9214</v>
      </c>
      <c r="I33" s="60">
        <f t="shared" si="12"/>
        <v>8080</v>
      </c>
      <c r="J33" s="60">
        <f t="shared" si="12"/>
        <v>9546</v>
      </c>
      <c r="K33" s="60">
        <f t="shared" si="12"/>
        <v>9268</v>
      </c>
      <c r="L33" s="60">
        <f t="shared" si="12"/>
        <v>8648</v>
      </c>
      <c r="M33" s="60">
        <f t="shared" si="12"/>
        <v>9269</v>
      </c>
      <c r="N33" s="60">
        <f t="shared" si="12"/>
        <v>9582</v>
      </c>
      <c r="O33" s="60">
        <f t="shared" si="12"/>
        <v>8523</v>
      </c>
      <c r="P33" s="60">
        <f t="shared" si="12"/>
        <v>6814</v>
      </c>
      <c r="Q33" s="60">
        <f t="shared" si="12"/>
        <v>3709</v>
      </c>
      <c r="R33" s="60">
        <f t="shared" si="12"/>
        <v>2594</v>
      </c>
      <c r="S33" s="60">
        <f t="shared" si="12"/>
        <v>1975</v>
      </c>
      <c r="T33" s="60">
        <f t="shared" si="12"/>
        <v>1692</v>
      </c>
      <c r="U33" s="60">
        <f t="shared" si="12"/>
        <v>1287</v>
      </c>
      <c r="V33" s="60">
        <f t="shared" si="12"/>
        <v>358</v>
      </c>
      <c r="W33" s="60">
        <f t="shared" si="12"/>
        <v>62</v>
      </c>
      <c r="X33" s="60">
        <f t="shared" si="12"/>
        <v>12</v>
      </c>
      <c r="Y33" s="28"/>
      <c r="Z33" s="28"/>
      <c r="AA33" s="327"/>
    </row>
    <row r="34" spans="1:27" s="24" customFormat="1" ht="12.75" customHeight="1">
      <c r="A34" s="726"/>
      <c r="B34" s="326" t="s">
        <v>390</v>
      </c>
      <c r="C34" s="60">
        <f t="shared" si="3"/>
        <v>58712</v>
      </c>
      <c r="D34" s="60">
        <v>2427</v>
      </c>
      <c r="E34" s="60">
        <v>2861</v>
      </c>
      <c r="F34" s="60">
        <v>3611</v>
      </c>
      <c r="G34" s="60">
        <v>4377</v>
      </c>
      <c r="H34" s="60">
        <v>4828</v>
      </c>
      <c r="I34" s="60">
        <v>4237</v>
      </c>
      <c r="J34" s="60">
        <v>4871</v>
      </c>
      <c r="K34" s="60">
        <v>4701</v>
      </c>
      <c r="L34" s="60">
        <v>4240</v>
      </c>
      <c r="M34" s="60">
        <v>4585</v>
      </c>
      <c r="N34" s="60">
        <v>4697</v>
      </c>
      <c r="O34" s="60">
        <v>4098</v>
      </c>
      <c r="P34" s="60">
        <v>3280</v>
      </c>
      <c r="Q34" s="60">
        <v>1735</v>
      </c>
      <c r="R34" s="60">
        <v>1168</v>
      </c>
      <c r="S34" s="60">
        <v>887</v>
      </c>
      <c r="T34" s="60">
        <v>995</v>
      </c>
      <c r="U34" s="60">
        <v>867</v>
      </c>
      <c r="V34" s="60">
        <v>206</v>
      </c>
      <c r="W34" s="60">
        <v>37</v>
      </c>
      <c r="X34" s="60">
        <v>4</v>
      </c>
      <c r="Y34" s="28"/>
      <c r="Z34" s="28"/>
      <c r="AA34" s="327"/>
    </row>
    <row r="35" spans="1:27" s="24" customFormat="1" ht="12.75" customHeight="1">
      <c r="A35" s="726"/>
      <c r="B35" s="326" t="s">
        <v>391</v>
      </c>
      <c r="C35" s="60">
        <f t="shared" si="3"/>
        <v>57499</v>
      </c>
      <c r="D35" s="60">
        <v>2243</v>
      </c>
      <c r="E35" s="60">
        <v>2610</v>
      </c>
      <c r="F35" s="60">
        <v>3325</v>
      </c>
      <c r="G35" s="60">
        <v>4124</v>
      </c>
      <c r="H35" s="60">
        <v>4386</v>
      </c>
      <c r="I35" s="60">
        <v>3843</v>
      </c>
      <c r="J35" s="60">
        <v>4675</v>
      </c>
      <c r="K35" s="60">
        <v>4567</v>
      </c>
      <c r="L35" s="60">
        <v>4408</v>
      </c>
      <c r="M35" s="60">
        <v>4684</v>
      </c>
      <c r="N35" s="60">
        <v>4885</v>
      </c>
      <c r="O35" s="60">
        <v>4425</v>
      </c>
      <c r="P35" s="60">
        <v>3534</v>
      </c>
      <c r="Q35" s="60">
        <v>1974</v>
      </c>
      <c r="R35" s="60">
        <v>1426</v>
      </c>
      <c r="S35" s="60">
        <v>1088</v>
      </c>
      <c r="T35" s="60">
        <v>697</v>
      </c>
      <c r="U35" s="60">
        <v>420</v>
      </c>
      <c r="V35" s="60">
        <v>152</v>
      </c>
      <c r="W35" s="60">
        <v>25</v>
      </c>
      <c r="X35" s="60">
        <v>8</v>
      </c>
      <c r="Y35" s="28"/>
      <c r="Z35" s="28"/>
      <c r="AA35" s="327"/>
    </row>
    <row r="36" spans="1:27" s="24" customFormat="1" ht="12.75" customHeight="1">
      <c r="A36" s="726" t="s">
        <v>402</v>
      </c>
      <c r="B36" s="326" t="s">
        <v>389</v>
      </c>
      <c r="C36" s="60">
        <f t="shared" si="3"/>
        <v>212328</v>
      </c>
      <c r="D36" s="60">
        <f>SUM(D37:D38)</f>
        <v>9425</v>
      </c>
      <c r="E36" s="60">
        <f aca="true" t="shared" si="13" ref="E36:X36">SUM(E37:E38)</f>
        <v>10717</v>
      </c>
      <c r="F36" s="60">
        <f t="shared" si="13"/>
        <v>13381</v>
      </c>
      <c r="G36" s="60">
        <f t="shared" si="13"/>
        <v>15580</v>
      </c>
      <c r="H36" s="60">
        <f t="shared" si="13"/>
        <v>16227</v>
      </c>
      <c r="I36" s="60">
        <f t="shared" si="13"/>
        <v>15710</v>
      </c>
      <c r="J36" s="60">
        <f t="shared" si="13"/>
        <v>19244</v>
      </c>
      <c r="K36" s="60">
        <f t="shared" si="13"/>
        <v>18695</v>
      </c>
      <c r="L36" s="60">
        <f t="shared" si="13"/>
        <v>16588</v>
      </c>
      <c r="M36" s="60">
        <f t="shared" si="13"/>
        <v>16104</v>
      </c>
      <c r="N36" s="60">
        <f t="shared" si="13"/>
        <v>16196</v>
      </c>
      <c r="O36" s="60">
        <f t="shared" si="13"/>
        <v>14697</v>
      </c>
      <c r="P36" s="60">
        <f t="shared" si="13"/>
        <v>11581</v>
      </c>
      <c r="Q36" s="60">
        <f t="shared" si="13"/>
        <v>6333</v>
      </c>
      <c r="R36" s="60">
        <f t="shared" si="13"/>
        <v>4360</v>
      </c>
      <c r="S36" s="60">
        <f t="shared" si="13"/>
        <v>2832</v>
      </c>
      <c r="T36" s="60">
        <f t="shared" si="13"/>
        <v>2365</v>
      </c>
      <c r="U36" s="60">
        <f t="shared" si="13"/>
        <v>1757</v>
      </c>
      <c r="V36" s="60">
        <f t="shared" si="13"/>
        <v>433</v>
      </c>
      <c r="W36" s="60">
        <f t="shared" si="13"/>
        <v>94</v>
      </c>
      <c r="X36" s="60">
        <f t="shared" si="13"/>
        <v>9</v>
      </c>
      <c r="Y36" s="28"/>
      <c r="Z36" s="28"/>
      <c r="AA36" s="327"/>
    </row>
    <row r="37" spans="1:27" s="24" customFormat="1" ht="12.75" customHeight="1">
      <c r="A37" s="726"/>
      <c r="B37" s="326" t="s">
        <v>390</v>
      </c>
      <c r="C37" s="60">
        <f t="shared" si="3"/>
        <v>106310</v>
      </c>
      <c r="D37" s="60">
        <v>4806</v>
      </c>
      <c r="E37" s="60">
        <v>5564</v>
      </c>
      <c r="F37" s="60">
        <v>7080</v>
      </c>
      <c r="G37" s="60">
        <v>8150</v>
      </c>
      <c r="H37" s="60">
        <v>8565</v>
      </c>
      <c r="I37" s="60">
        <v>8187</v>
      </c>
      <c r="J37" s="60">
        <v>9876</v>
      </c>
      <c r="K37" s="60">
        <v>9404</v>
      </c>
      <c r="L37" s="60">
        <v>8230</v>
      </c>
      <c r="M37" s="60">
        <v>7761</v>
      </c>
      <c r="N37" s="60">
        <v>7695</v>
      </c>
      <c r="O37" s="60">
        <v>6791</v>
      </c>
      <c r="P37" s="60">
        <v>5280</v>
      </c>
      <c r="Q37" s="60">
        <v>2848</v>
      </c>
      <c r="R37" s="60">
        <v>1968</v>
      </c>
      <c r="S37" s="60">
        <v>1214</v>
      </c>
      <c r="T37" s="60">
        <v>1399</v>
      </c>
      <c r="U37" s="60">
        <v>1220</v>
      </c>
      <c r="V37" s="60">
        <v>226</v>
      </c>
      <c r="W37" s="60">
        <v>43</v>
      </c>
      <c r="X37" s="60">
        <v>3</v>
      </c>
      <c r="Y37" s="28"/>
      <c r="Z37" s="28"/>
      <c r="AA37" s="327"/>
    </row>
    <row r="38" spans="1:27" s="24" customFormat="1" ht="12.75" customHeight="1">
      <c r="A38" s="726"/>
      <c r="B38" s="326" t="s">
        <v>391</v>
      </c>
      <c r="C38" s="60">
        <f t="shared" si="3"/>
        <v>106018</v>
      </c>
      <c r="D38" s="60">
        <v>4619</v>
      </c>
      <c r="E38" s="60">
        <v>5153</v>
      </c>
      <c r="F38" s="60">
        <v>6301</v>
      </c>
      <c r="G38" s="60">
        <v>7430</v>
      </c>
      <c r="H38" s="60">
        <v>7662</v>
      </c>
      <c r="I38" s="60">
        <v>7523</v>
      </c>
      <c r="J38" s="60">
        <v>9368</v>
      </c>
      <c r="K38" s="60">
        <v>9291</v>
      </c>
      <c r="L38" s="60">
        <v>8358</v>
      </c>
      <c r="M38" s="60">
        <v>8343</v>
      </c>
      <c r="N38" s="60">
        <v>8501</v>
      </c>
      <c r="O38" s="60">
        <v>7906</v>
      </c>
      <c r="P38" s="60">
        <v>6301</v>
      </c>
      <c r="Q38" s="60">
        <v>3485</v>
      </c>
      <c r="R38" s="60">
        <v>2392</v>
      </c>
      <c r="S38" s="60">
        <v>1618</v>
      </c>
      <c r="T38" s="60">
        <v>966</v>
      </c>
      <c r="U38" s="60">
        <v>537</v>
      </c>
      <c r="V38" s="60">
        <v>207</v>
      </c>
      <c r="W38" s="60">
        <v>51</v>
      </c>
      <c r="X38" s="60">
        <v>6</v>
      </c>
      <c r="Y38" s="28"/>
      <c r="Z38" s="28"/>
      <c r="AA38" s="327"/>
    </row>
    <row r="39" spans="1:27" s="24" customFormat="1" ht="12.75" customHeight="1">
      <c r="A39" s="726" t="s">
        <v>403</v>
      </c>
      <c r="B39" s="326" t="s">
        <v>389</v>
      </c>
      <c r="C39" s="60">
        <f t="shared" si="3"/>
        <v>48058</v>
      </c>
      <c r="D39" s="60">
        <f>SUM(D40:D41)</f>
        <v>1555</v>
      </c>
      <c r="E39" s="60">
        <f aca="true" t="shared" si="14" ref="E39:X39">SUM(E40:E41)</f>
        <v>2015</v>
      </c>
      <c r="F39" s="60">
        <f t="shared" si="14"/>
        <v>2750</v>
      </c>
      <c r="G39" s="60">
        <f t="shared" si="14"/>
        <v>3337</v>
      </c>
      <c r="H39" s="60">
        <f t="shared" si="14"/>
        <v>3803</v>
      </c>
      <c r="I39" s="60">
        <f t="shared" si="14"/>
        <v>3242</v>
      </c>
      <c r="J39" s="60">
        <f t="shared" si="14"/>
        <v>3311</v>
      </c>
      <c r="K39" s="60">
        <f t="shared" si="14"/>
        <v>3299</v>
      </c>
      <c r="L39" s="60">
        <f t="shared" si="14"/>
        <v>3202</v>
      </c>
      <c r="M39" s="60">
        <f t="shared" si="14"/>
        <v>3914</v>
      </c>
      <c r="N39" s="60">
        <f t="shared" si="14"/>
        <v>4128</v>
      </c>
      <c r="O39" s="60">
        <f t="shared" si="14"/>
        <v>3520</v>
      </c>
      <c r="P39" s="60">
        <f t="shared" si="14"/>
        <v>2688</v>
      </c>
      <c r="Q39" s="60">
        <f t="shared" si="14"/>
        <v>1705</v>
      </c>
      <c r="R39" s="60">
        <f t="shared" si="14"/>
        <v>1793</v>
      </c>
      <c r="S39" s="60">
        <f t="shared" si="14"/>
        <v>1623</v>
      </c>
      <c r="T39" s="60">
        <f t="shared" si="14"/>
        <v>1208</v>
      </c>
      <c r="U39" s="60">
        <f t="shared" si="14"/>
        <v>647</v>
      </c>
      <c r="V39" s="60">
        <f t="shared" si="14"/>
        <v>262</v>
      </c>
      <c r="W39" s="60">
        <f t="shared" si="14"/>
        <v>46</v>
      </c>
      <c r="X39" s="60">
        <f t="shared" si="14"/>
        <v>10</v>
      </c>
      <c r="Y39" s="28"/>
      <c r="Z39" s="28"/>
      <c r="AA39" s="327"/>
    </row>
    <row r="40" spans="1:27" s="24" customFormat="1" ht="12.75" customHeight="1">
      <c r="A40" s="726"/>
      <c r="B40" s="326" t="s">
        <v>390</v>
      </c>
      <c r="C40" s="60">
        <f t="shared" si="3"/>
        <v>25751</v>
      </c>
      <c r="D40" s="60">
        <v>838</v>
      </c>
      <c r="E40" s="60">
        <v>1077</v>
      </c>
      <c r="F40" s="60">
        <v>1430</v>
      </c>
      <c r="G40" s="60">
        <v>1739</v>
      </c>
      <c r="H40" s="60">
        <v>2004</v>
      </c>
      <c r="I40" s="60">
        <v>1807</v>
      </c>
      <c r="J40" s="60">
        <v>1781</v>
      </c>
      <c r="K40" s="60">
        <v>1766</v>
      </c>
      <c r="L40" s="60">
        <v>1682</v>
      </c>
      <c r="M40" s="60">
        <v>2172</v>
      </c>
      <c r="N40" s="60">
        <v>2380</v>
      </c>
      <c r="O40" s="60">
        <v>1984</v>
      </c>
      <c r="P40" s="60">
        <v>1542</v>
      </c>
      <c r="Q40" s="60">
        <v>946</v>
      </c>
      <c r="R40" s="60">
        <v>888</v>
      </c>
      <c r="S40" s="60">
        <v>742</v>
      </c>
      <c r="T40" s="60">
        <v>570</v>
      </c>
      <c r="U40" s="60">
        <v>286</v>
      </c>
      <c r="V40" s="60">
        <v>100</v>
      </c>
      <c r="W40" s="60">
        <v>16</v>
      </c>
      <c r="X40" s="60">
        <v>1</v>
      </c>
      <c r="Y40" s="28"/>
      <c r="Z40" s="28"/>
      <c r="AA40" s="327"/>
    </row>
    <row r="41" spans="1:27" s="24" customFormat="1" ht="12.75" customHeight="1">
      <c r="A41" s="726"/>
      <c r="B41" s="326" t="s">
        <v>391</v>
      </c>
      <c r="C41" s="60">
        <f t="shared" si="3"/>
        <v>22307</v>
      </c>
      <c r="D41" s="60">
        <v>717</v>
      </c>
      <c r="E41" s="60">
        <v>938</v>
      </c>
      <c r="F41" s="60">
        <v>1320</v>
      </c>
      <c r="G41" s="60">
        <v>1598</v>
      </c>
      <c r="H41" s="60">
        <v>1799</v>
      </c>
      <c r="I41" s="60">
        <v>1435</v>
      </c>
      <c r="J41" s="60">
        <v>1530</v>
      </c>
      <c r="K41" s="60">
        <v>1533</v>
      </c>
      <c r="L41" s="60">
        <v>1520</v>
      </c>
      <c r="M41" s="60">
        <v>1742</v>
      </c>
      <c r="N41" s="60">
        <v>1748</v>
      </c>
      <c r="O41" s="60">
        <v>1536</v>
      </c>
      <c r="P41" s="60">
        <v>1146</v>
      </c>
      <c r="Q41" s="60">
        <v>759</v>
      </c>
      <c r="R41" s="60">
        <v>905</v>
      </c>
      <c r="S41" s="60">
        <v>881</v>
      </c>
      <c r="T41" s="60">
        <v>638</v>
      </c>
      <c r="U41" s="60">
        <v>361</v>
      </c>
      <c r="V41" s="60">
        <v>162</v>
      </c>
      <c r="W41" s="60">
        <v>30</v>
      </c>
      <c r="X41" s="60">
        <v>9</v>
      </c>
      <c r="Y41" s="28"/>
      <c r="Z41" s="28"/>
      <c r="AA41" s="327"/>
    </row>
    <row r="42" spans="1:27" s="24" customFormat="1" ht="12.75" customHeight="1">
      <c r="A42" s="726" t="s">
        <v>404</v>
      </c>
      <c r="B42" s="326" t="s">
        <v>389</v>
      </c>
      <c r="C42" s="60">
        <f t="shared" si="3"/>
        <v>63602</v>
      </c>
      <c r="D42" s="60">
        <f>SUM(D43:D44)</f>
        <v>2730</v>
      </c>
      <c r="E42" s="60">
        <f aca="true" t="shared" si="15" ref="E42:X42">SUM(E43:E44)</f>
        <v>3038</v>
      </c>
      <c r="F42" s="60">
        <f t="shared" si="15"/>
        <v>3891</v>
      </c>
      <c r="G42" s="60">
        <f t="shared" si="15"/>
        <v>5020</v>
      </c>
      <c r="H42" s="60">
        <f t="shared" si="15"/>
        <v>5519</v>
      </c>
      <c r="I42" s="60">
        <f t="shared" si="15"/>
        <v>4552</v>
      </c>
      <c r="J42" s="60">
        <f t="shared" si="15"/>
        <v>5021</v>
      </c>
      <c r="K42" s="60">
        <f t="shared" si="15"/>
        <v>4820</v>
      </c>
      <c r="L42" s="60">
        <f t="shared" si="15"/>
        <v>4577</v>
      </c>
      <c r="M42" s="60">
        <f t="shared" si="15"/>
        <v>5258</v>
      </c>
      <c r="N42" s="60">
        <f t="shared" si="15"/>
        <v>5086</v>
      </c>
      <c r="O42" s="60">
        <f t="shared" si="15"/>
        <v>4058</v>
      </c>
      <c r="P42" s="60">
        <f t="shared" si="15"/>
        <v>2850</v>
      </c>
      <c r="Q42" s="60">
        <f t="shared" si="15"/>
        <v>1796</v>
      </c>
      <c r="R42" s="60">
        <f t="shared" si="15"/>
        <v>1747</v>
      </c>
      <c r="S42" s="60">
        <f t="shared" si="15"/>
        <v>1600</v>
      </c>
      <c r="T42" s="60">
        <f t="shared" si="15"/>
        <v>1142</v>
      </c>
      <c r="U42" s="60">
        <f t="shared" si="15"/>
        <v>648</v>
      </c>
      <c r="V42" s="60">
        <f t="shared" si="15"/>
        <v>195</v>
      </c>
      <c r="W42" s="60">
        <f t="shared" si="15"/>
        <v>46</v>
      </c>
      <c r="X42" s="60">
        <f t="shared" si="15"/>
        <v>8</v>
      </c>
      <c r="Y42" s="28"/>
      <c r="Z42" s="28"/>
      <c r="AA42" s="327"/>
    </row>
    <row r="43" spans="1:27" s="24" customFormat="1" ht="12.75" customHeight="1">
      <c r="A43" s="726"/>
      <c r="B43" s="326" t="s">
        <v>390</v>
      </c>
      <c r="C43" s="60">
        <f t="shared" si="3"/>
        <v>33307</v>
      </c>
      <c r="D43" s="60">
        <v>1368</v>
      </c>
      <c r="E43" s="60">
        <v>1608</v>
      </c>
      <c r="F43" s="60">
        <v>2049</v>
      </c>
      <c r="G43" s="60">
        <v>2634</v>
      </c>
      <c r="H43" s="60">
        <v>2947</v>
      </c>
      <c r="I43" s="60">
        <v>2345</v>
      </c>
      <c r="J43" s="60">
        <v>2522</v>
      </c>
      <c r="K43" s="60">
        <v>2370</v>
      </c>
      <c r="L43" s="60">
        <v>2394</v>
      </c>
      <c r="M43" s="60">
        <v>2819</v>
      </c>
      <c r="N43" s="60">
        <v>2895</v>
      </c>
      <c r="O43" s="60">
        <v>2342</v>
      </c>
      <c r="P43" s="60">
        <v>1567</v>
      </c>
      <c r="Q43" s="60">
        <v>966</v>
      </c>
      <c r="R43" s="60">
        <v>847</v>
      </c>
      <c r="S43" s="60">
        <v>738</v>
      </c>
      <c r="T43" s="60">
        <v>506</v>
      </c>
      <c r="U43" s="60">
        <v>299</v>
      </c>
      <c r="V43" s="60">
        <v>75</v>
      </c>
      <c r="W43" s="60">
        <v>14</v>
      </c>
      <c r="X43" s="60">
        <v>2</v>
      </c>
      <c r="Y43" s="28"/>
      <c r="Z43" s="28"/>
      <c r="AA43" s="327"/>
    </row>
    <row r="44" spans="1:27" s="24" customFormat="1" ht="12.75" customHeight="1">
      <c r="A44" s="726"/>
      <c r="B44" s="326" t="s">
        <v>391</v>
      </c>
      <c r="C44" s="60">
        <f t="shared" si="3"/>
        <v>30295</v>
      </c>
      <c r="D44" s="60">
        <v>1362</v>
      </c>
      <c r="E44" s="60">
        <v>1430</v>
      </c>
      <c r="F44" s="60">
        <v>1842</v>
      </c>
      <c r="G44" s="60">
        <v>2386</v>
      </c>
      <c r="H44" s="60">
        <v>2572</v>
      </c>
      <c r="I44" s="60">
        <v>2207</v>
      </c>
      <c r="J44" s="60">
        <v>2499</v>
      </c>
      <c r="K44" s="60">
        <v>2450</v>
      </c>
      <c r="L44" s="60">
        <v>2183</v>
      </c>
      <c r="M44" s="60">
        <v>2439</v>
      </c>
      <c r="N44" s="60">
        <v>2191</v>
      </c>
      <c r="O44" s="60">
        <v>1716</v>
      </c>
      <c r="P44" s="60">
        <v>1283</v>
      </c>
      <c r="Q44" s="60">
        <v>830</v>
      </c>
      <c r="R44" s="60">
        <v>900</v>
      </c>
      <c r="S44" s="60">
        <v>862</v>
      </c>
      <c r="T44" s="60">
        <v>636</v>
      </c>
      <c r="U44" s="60">
        <v>349</v>
      </c>
      <c r="V44" s="60">
        <v>120</v>
      </c>
      <c r="W44" s="60">
        <v>32</v>
      </c>
      <c r="X44" s="60">
        <v>6</v>
      </c>
      <c r="Y44" s="28"/>
      <c r="Z44" s="28"/>
      <c r="AA44" s="327"/>
    </row>
    <row r="45" spans="1:27" s="24" customFormat="1" ht="12.75" customHeight="1">
      <c r="A45" s="727" t="s">
        <v>405</v>
      </c>
      <c r="B45" s="326" t="s">
        <v>389</v>
      </c>
      <c r="C45" s="60">
        <f t="shared" si="3"/>
        <v>10913</v>
      </c>
      <c r="D45" s="60">
        <f>SUM(D46:D47)</f>
        <v>760</v>
      </c>
      <c r="E45" s="60">
        <f aca="true" t="shared" si="16" ref="E45:X45">SUM(E46:E47)</f>
        <v>516</v>
      </c>
      <c r="F45" s="60">
        <f t="shared" si="16"/>
        <v>516</v>
      </c>
      <c r="G45" s="60">
        <f t="shared" si="16"/>
        <v>709</v>
      </c>
      <c r="H45" s="60">
        <f t="shared" si="16"/>
        <v>823</v>
      </c>
      <c r="I45" s="60">
        <f t="shared" si="16"/>
        <v>756</v>
      </c>
      <c r="J45" s="60">
        <f t="shared" si="16"/>
        <v>869</v>
      </c>
      <c r="K45" s="60">
        <f t="shared" si="16"/>
        <v>843</v>
      </c>
      <c r="L45" s="60">
        <f t="shared" si="16"/>
        <v>799</v>
      </c>
      <c r="M45" s="60">
        <f t="shared" si="16"/>
        <v>839</v>
      </c>
      <c r="N45" s="60">
        <f t="shared" si="16"/>
        <v>838</v>
      </c>
      <c r="O45" s="60">
        <f t="shared" si="16"/>
        <v>827</v>
      </c>
      <c r="P45" s="60">
        <f t="shared" si="16"/>
        <v>643</v>
      </c>
      <c r="Q45" s="60">
        <f t="shared" si="16"/>
        <v>358</v>
      </c>
      <c r="R45" s="60">
        <f t="shared" si="16"/>
        <v>319</v>
      </c>
      <c r="S45" s="60">
        <f t="shared" si="16"/>
        <v>235</v>
      </c>
      <c r="T45" s="60">
        <f t="shared" si="16"/>
        <v>156</v>
      </c>
      <c r="U45" s="60">
        <f t="shared" si="16"/>
        <v>79</v>
      </c>
      <c r="V45" s="60">
        <f t="shared" si="16"/>
        <v>21</v>
      </c>
      <c r="W45" s="60">
        <f t="shared" si="16"/>
        <v>7</v>
      </c>
      <c r="X45" s="60">
        <f t="shared" si="16"/>
        <v>0</v>
      </c>
      <c r="Y45" s="28"/>
      <c r="Z45" s="28"/>
      <c r="AA45" s="327"/>
    </row>
    <row r="46" spans="1:27" s="332" customFormat="1" ht="12.75" customHeight="1">
      <c r="A46" s="727"/>
      <c r="B46" s="326" t="s">
        <v>390</v>
      </c>
      <c r="C46" s="60">
        <f t="shared" si="3"/>
        <v>5993</v>
      </c>
      <c r="D46" s="60">
        <v>367</v>
      </c>
      <c r="E46" s="60">
        <v>282</v>
      </c>
      <c r="F46" s="60">
        <v>267</v>
      </c>
      <c r="G46" s="60">
        <v>353</v>
      </c>
      <c r="H46" s="60">
        <v>434</v>
      </c>
      <c r="I46" s="60">
        <v>404</v>
      </c>
      <c r="J46" s="60">
        <v>475</v>
      </c>
      <c r="K46" s="60">
        <v>498</v>
      </c>
      <c r="L46" s="60">
        <v>452</v>
      </c>
      <c r="M46" s="60">
        <v>521</v>
      </c>
      <c r="N46" s="60">
        <v>493</v>
      </c>
      <c r="O46" s="60">
        <v>486</v>
      </c>
      <c r="P46" s="60">
        <v>360</v>
      </c>
      <c r="Q46" s="60">
        <v>189</v>
      </c>
      <c r="R46" s="60">
        <v>156</v>
      </c>
      <c r="S46" s="60">
        <v>130</v>
      </c>
      <c r="T46" s="60">
        <v>75</v>
      </c>
      <c r="U46" s="60">
        <v>39</v>
      </c>
      <c r="V46" s="60">
        <v>8</v>
      </c>
      <c r="W46" s="60">
        <v>4</v>
      </c>
      <c r="X46" s="61" t="s">
        <v>25</v>
      </c>
      <c r="Y46" s="28"/>
      <c r="Z46" s="28"/>
      <c r="AA46" s="327"/>
    </row>
    <row r="47" spans="1:27" s="24" customFormat="1" ht="12.75" customHeight="1">
      <c r="A47" s="727"/>
      <c r="B47" s="333" t="s">
        <v>391</v>
      </c>
      <c r="C47" s="62">
        <f>SUM(D47:X47)</f>
        <v>4920</v>
      </c>
      <c r="D47" s="62">
        <v>393</v>
      </c>
      <c r="E47" s="62">
        <v>234</v>
      </c>
      <c r="F47" s="62">
        <v>249</v>
      </c>
      <c r="G47" s="62">
        <v>356</v>
      </c>
      <c r="H47" s="62">
        <v>389</v>
      </c>
      <c r="I47" s="62">
        <v>352</v>
      </c>
      <c r="J47" s="62">
        <v>394</v>
      </c>
      <c r="K47" s="62">
        <v>345</v>
      </c>
      <c r="L47" s="62">
        <v>347</v>
      </c>
      <c r="M47" s="62">
        <v>318</v>
      </c>
      <c r="N47" s="62">
        <v>345</v>
      </c>
      <c r="O47" s="62">
        <v>341</v>
      </c>
      <c r="P47" s="62">
        <v>283</v>
      </c>
      <c r="Q47" s="62">
        <v>169</v>
      </c>
      <c r="R47" s="62">
        <v>163</v>
      </c>
      <c r="S47" s="62">
        <v>105</v>
      </c>
      <c r="T47" s="62">
        <v>81</v>
      </c>
      <c r="U47" s="62">
        <v>40</v>
      </c>
      <c r="V47" s="62">
        <v>13</v>
      </c>
      <c r="W47" s="62">
        <v>3</v>
      </c>
      <c r="X47" s="63" t="s">
        <v>25</v>
      </c>
      <c r="Y47" s="28"/>
      <c r="Z47" s="28"/>
      <c r="AA47" s="327"/>
    </row>
    <row r="49" spans="1:3" s="259" customFormat="1" ht="21.75" customHeight="1">
      <c r="A49" s="28"/>
      <c r="B49" s="11" t="s">
        <v>392</v>
      </c>
      <c r="C49" s="57"/>
    </row>
    <row r="50" spans="1:3" s="259" customFormat="1" ht="21.75" customHeight="1">
      <c r="A50" s="28"/>
      <c r="B50" s="28" t="s">
        <v>392</v>
      </c>
      <c r="C50" s="57"/>
    </row>
    <row r="51" spans="1:3" s="259" customFormat="1" ht="21.75" customHeight="1">
      <c r="A51" s="28"/>
      <c r="B51" s="28"/>
      <c r="C51" s="57"/>
    </row>
    <row r="52" spans="1:3" s="259" customFormat="1" ht="21.75" customHeight="1">
      <c r="A52" s="28"/>
      <c r="B52" s="28" t="s">
        <v>392</v>
      </c>
      <c r="C52" s="57"/>
    </row>
    <row r="53" spans="1:3" s="259" customFormat="1" ht="21.75" customHeight="1">
      <c r="A53" s="28"/>
      <c r="B53" s="28" t="s">
        <v>392</v>
      </c>
      <c r="C53" s="57"/>
    </row>
    <row r="54" spans="1:3" s="259" customFormat="1" ht="21.75" customHeight="1">
      <c r="A54" s="28"/>
      <c r="B54" s="28"/>
      <c r="C54" s="57"/>
    </row>
    <row r="55" spans="1:3" s="259" customFormat="1" ht="21.75" customHeight="1">
      <c r="A55" s="28"/>
      <c r="B55" s="28" t="s">
        <v>392</v>
      </c>
      <c r="C55" s="57"/>
    </row>
    <row r="56" spans="1:3" s="259" customFormat="1" ht="21.75" customHeight="1">
      <c r="A56" s="28"/>
      <c r="B56" s="251"/>
      <c r="C56" s="57"/>
    </row>
    <row r="57" spans="1:3" s="259" customFormat="1" ht="21.75" customHeight="1">
      <c r="A57" s="28"/>
      <c r="B57" s="251"/>
      <c r="C57" s="57"/>
    </row>
    <row r="58" spans="1:3" s="259" customFormat="1" ht="21.75" customHeight="1">
      <c r="A58" s="28"/>
      <c r="B58" s="251"/>
      <c r="C58" s="57"/>
    </row>
    <row r="59" spans="1:3" s="259" customFormat="1" ht="21.75" customHeight="1">
      <c r="A59" s="28"/>
      <c r="B59" s="251"/>
      <c r="C59" s="57"/>
    </row>
    <row r="60" spans="1:3" s="259" customFormat="1" ht="21.75" customHeight="1">
      <c r="A60" s="28"/>
      <c r="B60" s="251"/>
      <c r="C60" s="57"/>
    </row>
    <row r="61" spans="1:3" s="259" customFormat="1" ht="21.75" customHeight="1">
      <c r="A61" s="28"/>
      <c r="B61" s="251"/>
      <c r="C61" s="57"/>
    </row>
    <row r="62" spans="1:3" s="259" customFormat="1" ht="21.75" customHeight="1">
      <c r="A62" s="28"/>
      <c r="B62" s="251"/>
      <c r="C62" s="57"/>
    </row>
    <row r="63" spans="1:3" s="259" customFormat="1" ht="21.75" customHeight="1">
      <c r="A63" s="28"/>
      <c r="B63" s="28"/>
      <c r="C63" s="57"/>
    </row>
    <row r="64" spans="1:3" s="259" customFormat="1" ht="21.75" customHeight="1">
      <c r="A64" s="28"/>
      <c r="B64" s="28"/>
      <c r="C64" s="57"/>
    </row>
    <row r="65" spans="1:3" s="259" customFormat="1" ht="21.75" customHeight="1">
      <c r="A65" s="28"/>
      <c r="B65" s="28"/>
      <c r="C65" s="57"/>
    </row>
    <row r="66" spans="1:3" s="259" customFormat="1" ht="21.75" customHeight="1">
      <c r="A66" s="28"/>
      <c r="B66" s="28"/>
      <c r="C66" s="57"/>
    </row>
    <row r="67" spans="1:3" s="259" customFormat="1" ht="21.75" customHeight="1">
      <c r="A67" s="28"/>
      <c r="B67" s="28"/>
      <c r="C67" s="57"/>
    </row>
    <row r="68" spans="1:3" s="259" customFormat="1" ht="21.75" customHeight="1">
      <c r="A68" s="28"/>
      <c r="B68" s="28"/>
      <c r="C68" s="57"/>
    </row>
    <row r="69" spans="1:3" s="259" customFormat="1" ht="21.75" customHeight="1">
      <c r="A69" s="28"/>
      <c r="B69" s="28"/>
      <c r="C69" s="57"/>
    </row>
    <row r="70" spans="1:3" s="259" customFormat="1" ht="21.75" customHeight="1">
      <c r="A70" s="28"/>
      <c r="B70" s="28"/>
      <c r="C70" s="57"/>
    </row>
    <row r="71" spans="1:3" s="259" customFormat="1" ht="21.75" customHeight="1">
      <c r="A71" s="28"/>
      <c r="B71" s="28"/>
      <c r="C71" s="57"/>
    </row>
    <row r="72" spans="1:3" s="259" customFormat="1" ht="21.75" customHeight="1">
      <c r="A72" s="28"/>
      <c r="B72" s="28"/>
      <c r="C72" s="57"/>
    </row>
    <row r="73" spans="1:3" s="259" customFormat="1" ht="21.75" customHeight="1">
      <c r="A73" s="28"/>
      <c r="B73" s="28"/>
      <c r="C73" s="57"/>
    </row>
    <row r="74" spans="1:3" s="259" customFormat="1" ht="21.75" customHeight="1">
      <c r="A74" s="28"/>
      <c r="B74" s="28"/>
      <c r="C74" s="57"/>
    </row>
    <row r="75" spans="1:3" s="259" customFormat="1" ht="21.75" customHeight="1">
      <c r="A75" s="28"/>
      <c r="B75" s="28"/>
      <c r="C75" s="57"/>
    </row>
    <row r="76" spans="1:3" s="259" customFormat="1" ht="21.75" customHeight="1">
      <c r="A76" s="28"/>
      <c r="B76" s="28"/>
      <c r="C76" s="57"/>
    </row>
    <row r="77" spans="1:3" s="259" customFormat="1" ht="21.75" customHeight="1">
      <c r="A77" s="28"/>
      <c r="B77" s="28"/>
      <c r="C77" s="57"/>
    </row>
    <row r="78" spans="1:3" s="259" customFormat="1" ht="21.75" customHeight="1">
      <c r="A78" s="28"/>
      <c r="B78" s="28"/>
      <c r="C78" s="57"/>
    </row>
    <row r="79" spans="1:3" s="259" customFormat="1" ht="21.75" customHeight="1">
      <c r="A79" s="28"/>
      <c r="B79" s="28"/>
      <c r="C79" s="57"/>
    </row>
    <row r="80" spans="1:3" s="259" customFormat="1" ht="21.75" customHeight="1">
      <c r="A80" s="28"/>
      <c r="B80" s="28"/>
      <c r="C80" s="57"/>
    </row>
    <row r="81" spans="1:3" s="259" customFormat="1" ht="21.75" customHeight="1">
      <c r="A81" s="28"/>
      <c r="B81" s="28"/>
      <c r="C81" s="57"/>
    </row>
    <row r="82" spans="1:3" s="259" customFormat="1" ht="21.75" customHeight="1">
      <c r="A82" s="28"/>
      <c r="B82" s="29"/>
      <c r="C82" s="57"/>
    </row>
    <row r="83" spans="1:3" s="259" customFormat="1" ht="21.75" customHeight="1">
      <c r="A83" s="28"/>
      <c r="B83" s="29"/>
      <c r="C83" s="57"/>
    </row>
    <row r="84" spans="1:3" s="259" customFormat="1" ht="21.75" customHeight="1">
      <c r="A84" s="28"/>
      <c r="B84" s="28"/>
      <c r="C84" s="57"/>
    </row>
    <row r="85" spans="1:3" s="259" customFormat="1" ht="21.75" customHeight="1">
      <c r="A85" s="28"/>
      <c r="B85" s="29"/>
      <c r="C85" s="57"/>
    </row>
    <row r="86" spans="1:3" s="259" customFormat="1" ht="21.75" customHeight="1">
      <c r="A86" s="28"/>
      <c r="B86" s="29"/>
      <c r="C86" s="57"/>
    </row>
    <row r="87" spans="1:3" s="259" customFormat="1" ht="21.75" customHeight="1">
      <c r="A87" s="28"/>
      <c r="B87" s="29"/>
      <c r="C87" s="57"/>
    </row>
    <row r="88" spans="1:3" s="259" customFormat="1" ht="21.75" customHeight="1">
      <c r="A88" s="29"/>
      <c r="B88" s="29"/>
      <c r="C88" s="57"/>
    </row>
    <row r="89" spans="1:3" s="259" customFormat="1" ht="21.75" customHeight="1">
      <c r="A89" s="155"/>
      <c r="B89" s="334"/>
      <c r="C89" s="57"/>
    </row>
    <row r="90" spans="1:3" s="259" customFormat="1" ht="21.75" customHeight="1">
      <c r="A90" s="57"/>
      <c r="B90" s="57"/>
      <c r="C90" s="57"/>
    </row>
    <row r="91" spans="1:3" s="259" customFormat="1" ht="21.75" customHeight="1">
      <c r="A91" s="257"/>
      <c r="B91" s="31" t="s">
        <v>91</v>
      </c>
      <c r="C91" s="57"/>
    </row>
    <row r="92" spans="1:3" s="259" customFormat="1" ht="21.75" customHeight="1">
      <c r="A92" s="46" t="s">
        <v>63</v>
      </c>
      <c r="B92" s="48" t="s">
        <v>64</v>
      </c>
      <c r="C92" s="57"/>
    </row>
    <row r="93" spans="1:3" s="259" customFormat="1" ht="21.75" customHeight="1">
      <c r="A93" s="3" t="s">
        <v>87</v>
      </c>
      <c r="B93" s="64" t="s">
        <v>92</v>
      </c>
      <c r="C93" s="57"/>
    </row>
    <row r="94" spans="1:3" s="259" customFormat="1" ht="21.75" customHeight="1">
      <c r="A94" s="27"/>
      <c r="B94" s="27"/>
      <c r="C94" s="57"/>
    </row>
    <row r="95" spans="1:3" s="259" customFormat="1" ht="21.75" customHeight="1">
      <c r="A95" s="28"/>
      <c r="B95" s="28"/>
      <c r="C95" s="57"/>
    </row>
    <row r="96" spans="1:3" s="259" customFormat="1" ht="21.75" customHeight="1">
      <c r="A96" s="28"/>
      <c r="B96" s="28"/>
      <c r="C96" s="57"/>
    </row>
    <row r="97" spans="1:3" s="259" customFormat="1" ht="21.75" customHeight="1">
      <c r="A97" s="28"/>
      <c r="B97" s="28"/>
      <c r="C97" s="57"/>
    </row>
    <row r="98" spans="1:3" s="259" customFormat="1" ht="21.75" customHeight="1">
      <c r="A98" s="28"/>
      <c r="B98" s="28"/>
      <c r="C98" s="57"/>
    </row>
    <row r="99" spans="1:3" s="259" customFormat="1" ht="21.75" customHeight="1">
      <c r="A99" s="28"/>
      <c r="B99" s="28"/>
      <c r="C99" s="57"/>
    </row>
    <row r="100" spans="1:3" s="259" customFormat="1" ht="21.75" customHeight="1">
      <c r="A100" s="28"/>
      <c r="B100" s="28"/>
      <c r="C100" s="57"/>
    </row>
    <row r="101" spans="1:3" s="259" customFormat="1" ht="21.75" customHeight="1">
      <c r="A101" s="28"/>
      <c r="B101" s="11"/>
      <c r="C101" s="57"/>
    </row>
    <row r="102" spans="1:3" s="259" customFormat="1" ht="21.75" customHeight="1">
      <c r="A102" s="28"/>
      <c r="B102" s="11"/>
      <c r="C102" s="57"/>
    </row>
    <row r="103" spans="1:3" s="259" customFormat="1" ht="21.75" customHeight="1">
      <c r="A103" s="28"/>
      <c r="B103" s="28"/>
      <c r="C103" s="57"/>
    </row>
    <row r="104" spans="1:3" s="259" customFormat="1" ht="21.75" customHeight="1">
      <c r="A104" s="28"/>
      <c r="B104" s="28"/>
      <c r="C104" s="57"/>
    </row>
    <row r="105" spans="1:3" s="259" customFormat="1" ht="21.75" customHeight="1">
      <c r="A105" s="28"/>
      <c r="B105" s="28"/>
      <c r="C105" s="57"/>
    </row>
    <row r="106" spans="1:3" s="259" customFormat="1" ht="21.75" customHeight="1">
      <c r="A106" s="28"/>
      <c r="B106" s="28"/>
      <c r="C106" s="57"/>
    </row>
    <row r="107" spans="1:3" s="259" customFormat="1" ht="21.75" customHeight="1">
      <c r="A107" s="28"/>
      <c r="B107" s="28"/>
      <c r="C107" s="57"/>
    </row>
    <row r="108" spans="1:3" s="259" customFormat="1" ht="21.75" customHeight="1">
      <c r="A108" s="28"/>
      <c r="B108" s="28"/>
      <c r="C108" s="57"/>
    </row>
    <row r="109" spans="1:3" s="259" customFormat="1" ht="21.75" customHeight="1">
      <c r="A109" s="28"/>
      <c r="B109" s="28"/>
      <c r="C109" s="57"/>
    </row>
    <row r="110" spans="1:3" s="259" customFormat="1" ht="21.75" customHeight="1">
      <c r="A110" s="28"/>
      <c r="B110" s="28"/>
      <c r="C110" s="57"/>
    </row>
    <row r="111" spans="1:3" s="259" customFormat="1" ht="21.75" customHeight="1">
      <c r="A111" s="28"/>
      <c r="B111" s="28"/>
      <c r="C111" s="57"/>
    </row>
    <row r="112" spans="1:3" s="259" customFormat="1" ht="21.75" customHeight="1">
      <c r="A112" s="28"/>
      <c r="B112" s="28"/>
      <c r="C112" s="57"/>
    </row>
    <row r="113" spans="1:3" s="259" customFormat="1" ht="21.75" customHeight="1">
      <c r="A113" s="28"/>
      <c r="B113" s="28"/>
      <c r="C113" s="57"/>
    </row>
    <row r="114" spans="1:3" s="259" customFormat="1" ht="21.75" customHeight="1">
      <c r="A114" s="28"/>
      <c r="B114" s="28"/>
      <c r="C114" s="57"/>
    </row>
    <row r="115" spans="1:3" s="259" customFormat="1" ht="21.75" customHeight="1">
      <c r="A115" s="28"/>
      <c r="B115" s="28"/>
      <c r="C115" s="57"/>
    </row>
    <row r="116" spans="1:3" s="259" customFormat="1" ht="21.75" customHeight="1">
      <c r="A116" s="28"/>
      <c r="B116" s="28"/>
      <c r="C116" s="57"/>
    </row>
    <row r="117" spans="1:3" s="259" customFormat="1" ht="21.75" customHeight="1">
      <c r="A117" s="28"/>
      <c r="B117" s="28"/>
      <c r="C117" s="57"/>
    </row>
    <row r="118" spans="1:3" s="259" customFormat="1" ht="21.75" customHeight="1">
      <c r="A118" s="28"/>
      <c r="B118" s="28"/>
      <c r="C118" s="57"/>
    </row>
    <row r="119" spans="1:3" s="259" customFormat="1" ht="21.75" customHeight="1">
      <c r="A119" s="28"/>
      <c r="B119" s="28"/>
      <c r="C119" s="57"/>
    </row>
    <row r="120" spans="1:3" s="259" customFormat="1" ht="21.75" customHeight="1">
      <c r="A120" s="28"/>
      <c r="B120" s="28"/>
      <c r="C120" s="57"/>
    </row>
    <row r="121" spans="1:3" s="259" customFormat="1" ht="21.75" customHeight="1">
      <c r="A121" s="28"/>
      <c r="B121" s="28"/>
      <c r="C121" s="57"/>
    </row>
    <row r="122" spans="1:3" s="259" customFormat="1" ht="21.75" customHeight="1">
      <c r="A122" s="28"/>
      <c r="B122" s="28"/>
      <c r="C122" s="57"/>
    </row>
    <row r="123" spans="1:3" s="259" customFormat="1" ht="21.75" customHeight="1">
      <c r="A123" s="28"/>
      <c r="B123" s="28"/>
      <c r="C123" s="57"/>
    </row>
    <row r="124" spans="1:3" s="259" customFormat="1" ht="21.75" customHeight="1">
      <c r="A124" s="28"/>
      <c r="B124" s="28"/>
      <c r="C124" s="57"/>
    </row>
    <row r="125" spans="1:3" s="259" customFormat="1" ht="21.75" customHeight="1">
      <c r="A125" s="28"/>
      <c r="B125" s="28"/>
      <c r="C125" s="57"/>
    </row>
    <row r="126" spans="1:3" s="259" customFormat="1" ht="21.75" customHeight="1">
      <c r="A126" s="28"/>
      <c r="B126" s="28"/>
      <c r="C126" s="57"/>
    </row>
    <row r="127" spans="1:3" s="259" customFormat="1" ht="21.75" customHeight="1">
      <c r="A127" s="28"/>
      <c r="B127" s="28"/>
      <c r="C127" s="57"/>
    </row>
    <row r="128" spans="1:3" s="259" customFormat="1" ht="21.75" customHeight="1">
      <c r="A128" s="28"/>
      <c r="B128" s="29"/>
      <c r="C128" s="57"/>
    </row>
    <row r="129" spans="1:3" s="259" customFormat="1" ht="21.75" customHeight="1">
      <c r="A129" s="28"/>
      <c r="B129" s="29"/>
      <c r="C129" s="57"/>
    </row>
    <row r="130" spans="1:3" s="259" customFormat="1" ht="21.75" customHeight="1">
      <c r="A130" s="28"/>
      <c r="B130" s="28"/>
      <c r="C130" s="57"/>
    </row>
    <row r="131" spans="1:3" s="259" customFormat="1" ht="21.75" customHeight="1">
      <c r="A131" s="28"/>
      <c r="B131" s="29"/>
      <c r="C131" s="57"/>
    </row>
    <row r="132" spans="1:3" s="259" customFormat="1" ht="21.75" customHeight="1">
      <c r="A132" s="28"/>
      <c r="B132" s="29"/>
      <c r="C132" s="57"/>
    </row>
    <row r="133" spans="1:3" s="259" customFormat="1" ht="21.75" customHeight="1">
      <c r="A133" s="28"/>
      <c r="B133" s="29"/>
      <c r="C133" s="57"/>
    </row>
    <row r="134" spans="1:3" s="259" customFormat="1" ht="21.75" customHeight="1">
      <c r="A134" s="29"/>
      <c r="B134" s="29"/>
      <c r="C134" s="57"/>
    </row>
    <row r="135" spans="1:3" s="259" customFormat="1" ht="21.75" customHeight="1">
      <c r="A135" s="155"/>
      <c r="B135" s="334"/>
      <c r="C135" s="57"/>
    </row>
    <row r="136" spans="1:3" s="259" customFormat="1" ht="21.75" customHeight="1">
      <c r="A136" s="57"/>
      <c r="B136" s="57"/>
      <c r="C136" s="57"/>
    </row>
    <row r="137" spans="1:3" s="259" customFormat="1" ht="21.75" customHeight="1">
      <c r="A137" s="257"/>
      <c r="B137" s="31" t="s">
        <v>91</v>
      </c>
      <c r="C137" s="57"/>
    </row>
    <row r="138" spans="1:3" s="259" customFormat="1" ht="21.75" customHeight="1">
      <c r="A138" s="46" t="s">
        <v>63</v>
      </c>
      <c r="B138" s="48" t="s">
        <v>64</v>
      </c>
      <c r="C138" s="57"/>
    </row>
    <row r="139" spans="1:3" s="259" customFormat="1" ht="21.75" customHeight="1">
      <c r="A139" s="3" t="s">
        <v>87</v>
      </c>
      <c r="B139" s="64" t="s">
        <v>92</v>
      </c>
      <c r="C139" s="57"/>
    </row>
    <row r="140" spans="1:3" s="259" customFormat="1" ht="21.75" customHeight="1">
      <c r="A140" s="27"/>
      <c r="B140" s="27"/>
      <c r="C140" s="57"/>
    </row>
    <row r="141" spans="1:3" s="259" customFormat="1" ht="21.75" customHeight="1">
      <c r="A141" s="28"/>
      <c r="B141" s="28"/>
      <c r="C141" s="57"/>
    </row>
    <row r="142" spans="1:3" s="259" customFormat="1" ht="21.75" customHeight="1">
      <c r="A142" s="28"/>
      <c r="B142" s="28"/>
      <c r="C142" s="57"/>
    </row>
    <row r="143" spans="1:3" s="259" customFormat="1" ht="21.75" customHeight="1">
      <c r="A143" s="28"/>
      <c r="B143" s="28"/>
      <c r="C143" s="57"/>
    </row>
    <row r="144" spans="1:3" s="259" customFormat="1" ht="21.75" customHeight="1">
      <c r="A144" s="28"/>
      <c r="B144" s="28"/>
      <c r="C144" s="57"/>
    </row>
    <row r="145" spans="1:3" s="259" customFormat="1" ht="21.75" customHeight="1">
      <c r="A145" s="28"/>
      <c r="B145" s="28"/>
      <c r="C145" s="57"/>
    </row>
    <row r="146" spans="1:3" s="259" customFormat="1" ht="21.75" customHeight="1">
      <c r="A146" s="28"/>
      <c r="B146" s="28"/>
      <c r="C146" s="57"/>
    </row>
    <row r="147" spans="1:3" s="259" customFormat="1" ht="21.75" customHeight="1">
      <c r="A147" s="28"/>
      <c r="B147" s="11"/>
      <c r="C147" s="57"/>
    </row>
    <row r="148" spans="1:3" s="259" customFormat="1" ht="21.75" customHeight="1">
      <c r="A148" s="28"/>
      <c r="B148" s="11"/>
      <c r="C148" s="57"/>
    </row>
    <row r="149" spans="1:3" s="259" customFormat="1" ht="21.75" customHeight="1">
      <c r="A149" s="28"/>
      <c r="B149" s="28"/>
      <c r="C149" s="57"/>
    </row>
    <row r="150" spans="1:3" s="259" customFormat="1" ht="21.75" customHeight="1">
      <c r="A150" s="28"/>
      <c r="B150" s="28"/>
      <c r="C150" s="57"/>
    </row>
    <row r="151" spans="1:3" s="259" customFormat="1" ht="21.75" customHeight="1">
      <c r="A151" s="28"/>
      <c r="B151" s="28"/>
      <c r="C151" s="57"/>
    </row>
    <row r="152" spans="1:3" s="259" customFormat="1" ht="21.75" customHeight="1">
      <c r="A152" s="28"/>
      <c r="B152" s="28"/>
      <c r="C152" s="57"/>
    </row>
    <row r="153" spans="1:3" s="259" customFormat="1" ht="21.75" customHeight="1">
      <c r="A153" s="28"/>
      <c r="B153" s="28"/>
      <c r="C153" s="57"/>
    </row>
    <row r="154" spans="1:3" s="259" customFormat="1" ht="21.75" customHeight="1">
      <c r="A154" s="28"/>
      <c r="B154" s="28"/>
      <c r="C154" s="57"/>
    </row>
    <row r="155" spans="1:3" s="259" customFormat="1" ht="21.75" customHeight="1">
      <c r="A155" s="28"/>
      <c r="B155" s="28"/>
      <c r="C155" s="57"/>
    </row>
    <row r="156" spans="1:3" s="259" customFormat="1" ht="21.75" customHeight="1">
      <c r="A156" s="28"/>
      <c r="B156" s="28"/>
      <c r="C156" s="57"/>
    </row>
    <row r="157" spans="1:3" s="259" customFormat="1" ht="21.75" customHeight="1">
      <c r="A157" s="28"/>
      <c r="B157" s="28"/>
      <c r="C157" s="57"/>
    </row>
    <row r="158" spans="1:3" s="259" customFormat="1" ht="21.75" customHeight="1">
      <c r="A158" s="28"/>
      <c r="B158" s="28"/>
      <c r="C158" s="57"/>
    </row>
    <row r="159" spans="1:3" s="259" customFormat="1" ht="21.75" customHeight="1">
      <c r="A159" s="28"/>
      <c r="B159" s="28"/>
      <c r="C159" s="57"/>
    </row>
    <row r="160" spans="1:3" s="259" customFormat="1" ht="21.75" customHeight="1">
      <c r="A160" s="28"/>
      <c r="B160" s="28"/>
      <c r="C160" s="57"/>
    </row>
    <row r="161" spans="1:3" s="259" customFormat="1" ht="21.75" customHeight="1">
      <c r="A161" s="28"/>
      <c r="B161" s="28"/>
      <c r="C161" s="57"/>
    </row>
    <row r="162" spans="1:3" s="259" customFormat="1" ht="21.75" customHeight="1">
      <c r="A162" s="28"/>
      <c r="B162" s="28"/>
      <c r="C162" s="57"/>
    </row>
    <row r="163" spans="1:3" s="259" customFormat="1" ht="21.75" customHeight="1">
      <c r="A163" s="28"/>
      <c r="B163" s="28"/>
      <c r="C163" s="57"/>
    </row>
    <row r="164" spans="1:3" s="259" customFormat="1" ht="21.75" customHeight="1">
      <c r="A164" s="28"/>
      <c r="B164" s="28"/>
      <c r="C164" s="57"/>
    </row>
    <row r="165" spans="1:3" s="259" customFormat="1" ht="21.75" customHeight="1">
      <c r="A165" s="28"/>
      <c r="B165" s="28"/>
      <c r="C165" s="57"/>
    </row>
    <row r="166" spans="1:3" s="259" customFormat="1" ht="21.75" customHeight="1">
      <c r="A166" s="28"/>
      <c r="B166" s="28"/>
      <c r="C166" s="57"/>
    </row>
    <row r="167" spans="1:3" s="259" customFormat="1" ht="21.75" customHeight="1">
      <c r="A167" s="28"/>
      <c r="B167" s="28"/>
      <c r="C167" s="57"/>
    </row>
    <row r="168" spans="1:3" s="259" customFormat="1" ht="21.75" customHeight="1">
      <c r="A168" s="28"/>
      <c r="B168" s="28"/>
      <c r="C168" s="57"/>
    </row>
    <row r="169" spans="1:3" s="259" customFormat="1" ht="21.75" customHeight="1">
      <c r="A169" s="28"/>
      <c r="B169" s="28"/>
      <c r="C169" s="57"/>
    </row>
    <row r="170" spans="1:3" s="259" customFormat="1" ht="21.75" customHeight="1">
      <c r="A170" s="28"/>
      <c r="B170" s="28"/>
      <c r="C170" s="57"/>
    </row>
    <row r="171" spans="1:3" s="259" customFormat="1" ht="21.75" customHeight="1">
      <c r="A171" s="28"/>
      <c r="B171" s="28"/>
      <c r="C171" s="57"/>
    </row>
    <row r="172" spans="1:3" s="259" customFormat="1" ht="21.75" customHeight="1">
      <c r="A172" s="28"/>
      <c r="B172" s="28"/>
      <c r="C172" s="57"/>
    </row>
    <row r="173" spans="1:3" s="259" customFormat="1" ht="21.75" customHeight="1">
      <c r="A173" s="28"/>
      <c r="B173" s="28"/>
      <c r="C173" s="57"/>
    </row>
    <row r="174" spans="1:3" s="259" customFormat="1" ht="21.75" customHeight="1">
      <c r="A174" s="28"/>
      <c r="B174" s="29"/>
      <c r="C174" s="57"/>
    </row>
    <row r="175" spans="1:3" s="259" customFormat="1" ht="21.75" customHeight="1">
      <c r="A175" s="28"/>
      <c r="B175" s="29"/>
      <c r="C175" s="57"/>
    </row>
    <row r="176" spans="1:3" s="259" customFormat="1" ht="21.75" customHeight="1">
      <c r="A176" s="28"/>
      <c r="B176" s="28"/>
      <c r="C176" s="57"/>
    </row>
    <row r="177" spans="1:3" s="259" customFormat="1" ht="21.75" customHeight="1">
      <c r="A177" s="28"/>
      <c r="B177" s="29"/>
      <c r="C177" s="57"/>
    </row>
    <row r="178" spans="1:3" s="259" customFormat="1" ht="21.75" customHeight="1">
      <c r="A178" s="28"/>
      <c r="B178" s="29"/>
      <c r="C178" s="57"/>
    </row>
    <row r="179" spans="1:3" s="259" customFormat="1" ht="21.75" customHeight="1">
      <c r="A179" s="28"/>
      <c r="B179" s="29"/>
      <c r="C179" s="57"/>
    </row>
    <row r="180" spans="1:3" s="259" customFormat="1" ht="21.75" customHeight="1">
      <c r="A180" s="29"/>
      <c r="B180" s="29"/>
      <c r="C180" s="57"/>
    </row>
    <row r="181" spans="1:3" s="259" customFormat="1" ht="21.75" customHeight="1">
      <c r="A181" s="155"/>
      <c r="B181" s="334"/>
      <c r="C181" s="57"/>
    </row>
    <row r="182" spans="1:3" s="259" customFormat="1" ht="21.75" customHeight="1">
      <c r="A182" s="57"/>
      <c r="B182" s="57"/>
      <c r="C182" s="57"/>
    </row>
    <row r="183" spans="1:3" s="259" customFormat="1" ht="21.75" customHeight="1">
      <c r="A183" s="257"/>
      <c r="B183" s="31" t="s">
        <v>91</v>
      </c>
      <c r="C183" s="57"/>
    </row>
    <row r="184" spans="1:3" s="259" customFormat="1" ht="21.75" customHeight="1">
      <c r="A184" s="46" t="s">
        <v>63</v>
      </c>
      <c r="B184" s="48" t="s">
        <v>64</v>
      </c>
      <c r="C184" s="57"/>
    </row>
    <row r="185" spans="1:3" s="259" customFormat="1" ht="21.75" customHeight="1">
      <c r="A185" s="3" t="s">
        <v>87</v>
      </c>
      <c r="B185" s="64" t="s">
        <v>92</v>
      </c>
      <c r="C185" s="57"/>
    </row>
    <row r="186" spans="1:3" s="259" customFormat="1" ht="21.75" customHeight="1">
      <c r="A186" s="27"/>
      <c r="B186" s="27"/>
      <c r="C186" s="57"/>
    </row>
    <row r="187" spans="1:3" s="259" customFormat="1" ht="21.75" customHeight="1">
      <c r="A187" s="28"/>
      <c r="B187" s="28"/>
      <c r="C187" s="57"/>
    </row>
    <row r="188" spans="1:3" s="259" customFormat="1" ht="21.75" customHeight="1">
      <c r="A188" s="28"/>
      <c r="B188" s="28"/>
      <c r="C188" s="57"/>
    </row>
    <row r="189" spans="1:3" s="259" customFormat="1" ht="21.75" customHeight="1">
      <c r="A189" s="28"/>
      <c r="B189" s="28"/>
      <c r="C189" s="57"/>
    </row>
    <row r="190" spans="1:3" s="259" customFormat="1" ht="21.75" customHeight="1">
      <c r="A190" s="28"/>
      <c r="B190" s="28"/>
      <c r="C190" s="57"/>
    </row>
    <row r="191" spans="1:3" s="259" customFormat="1" ht="21.75" customHeight="1">
      <c r="A191" s="28"/>
      <c r="B191" s="28"/>
      <c r="C191" s="57"/>
    </row>
    <row r="192" spans="1:3" s="259" customFormat="1" ht="21.75" customHeight="1">
      <c r="A192" s="28"/>
      <c r="B192" s="28"/>
      <c r="C192" s="57"/>
    </row>
    <row r="193" spans="1:3" s="259" customFormat="1" ht="21.75" customHeight="1">
      <c r="A193" s="28"/>
      <c r="B193" s="11"/>
      <c r="C193" s="57"/>
    </row>
    <row r="194" spans="1:3" s="259" customFormat="1" ht="21.75" customHeight="1">
      <c r="A194" s="28"/>
      <c r="B194" s="11"/>
      <c r="C194" s="57"/>
    </row>
    <row r="195" spans="1:3" s="259" customFormat="1" ht="21.75" customHeight="1">
      <c r="A195" s="28"/>
      <c r="B195" s="28"/>
      <c r="C195" s="57"/>
    </row>
    <row r="196" spans="1:3" s="259" customFormat="1" ht="21.75" customHeight="1">
      <c r="A196" s="28"/>
      <c r="B196" s="28"/>
      <c r="C196" s="57"/>
    </row>
    <row r="197" spans="1:3" s="259" customFormat="1" ht="21.75" customHeight="1">
      <c r="A197" s="28"/>
      <c r="B197" s="28"/>
      <c r="C197" s="57"/>
    </row>
    <row r="198" spans="1:3" s="259" customFormat="1" ht="21.75" customHeight="1">
      <c r="A198" s="28"/>
      <c r="B198" s="28"/>
      <c r="C198" s="57"/>
    </row>
    <row r="199" spans="1:3" s="259" customFormat="1" ht="21.75" customHeight="1">
      <c r="A199" s="28"/>
      <c r="B199" s="28"/>
      <c r="C199" s="57"/>
    </row>
    <row r="200" spans="1:3" s="259" customFormat="1" ht="21.75" customHeight="1">
      <c r="A200" s="28"/>
      <c r="B200" s="28"/>
      <c r="C200" s="57"/>
    </row>
    <row r="201" spans="1:3" s="259" customFormat="1" ht="21.75" customHeight="1">
      <c r="A201" s="28"/>
      <c r="B201" s="28"/>
      <c r="C201" s="57"/>
    </row>
    <row r="202" spans="1:3" s="259" customFormat="1" ht="21.75" customHeight="1">
      <c r="A202" s="28"/>
      <c r="B202" s="28"/>
      <c r="C202" s="57"/>
    </row>
    <row r="203" spans="1:3" s="259" customFormat="1" ht="21.75" customHeight="1">
      <c r="A203" s="28"/>
      <c r="B203" s="28"/>
      <c r="C203" s="57"/>
    </row>
    <row r="204" spans="1:3" s="259" customFormat="1" ht="21.75" customHeight="1">
      <c r="A204" s="28"/>
      <c r="B204" s="28"/>
      <c r="C204" s="57"/>
    </row>
    <row r="205" spans="1:3" s="259" customFormat="1" ht="21.75" customHeight="1">
      <c r="A205" s="28"/>
      <c r="B205" s="28"/>
      <c r="C205" s="57"/>
    </row>
    <row r="206" spans="1:3" s="259" customFormat="1" ht="21.75" customHeight="1">
      <c r="A206" s="28"/>
      <c r="B206" s="28"/>
      <c r="C206" s="57"/>
    </row>
    <row r="207" spans="1:3" s="259" customFormat="1" ht="21.75" customHeight="1">
      <c r="A207" s="28"/>
      <c r="B207" s="28"/>
      <c r="C207" s="57"/>
    </row>
    <row r="208" spans="1:3" s="259" customFormat="1" ht="21.75" customHeight="1">
      <c r="A208" s="28"/>
      <c r="B208" s="28"/>
      <c r="C208" s="57"/>
    </row>
    <row r="209" spans="1:3" s="259" customFormat="1" ht="21.75" customHeight="1">
      <c r="A209" s="28"/>
      <c r="B209" s="28"/>
      <c r="C209" s="57"/>
    </row>
    <row r="210" spans="1:3" s="259" customFormat="1" ht="21.75" customHeight="1">
      <c r="A210" s="28"/>
      <c r="B210" s="28"/>
      <c r="C210" s="57"/>
    </row>
    <row r="211" spans="1:3" s="259" customFormat="1" ht="21.75" customHeight="1">
      <c r="A211" s="28"/>
      <c r="B211" s="28"/>
      <c r="C211" s="57"/>
    </row>
    <row r="212" spans="1:3" s="259" customFormat="1" ht="21.75" customHeight="1">
      <c r="A212" s="28"/>
      <c r="B212" s="28"/>
      <c r="C212" s="57"/>
    </row>
    <row r="213" spans="1:3" s="259" customFormat="1" ht="21.75" customHeight="1">
      <c r="A213" s="28"/>
      <c r="B213" s="28"/>
      <c r="C213" s="57"/>
    </row>
    <row r="214" spans="1:3" s="259" customFormat="1" ht="21.75" customHeight="1">
      <c r="A214" s="28"/>
      <c r="B214" s="28"/>
      <c r="C214" s="57"/>
    </row>
    <row r="215" spans="1:3" s="259" customFormat="1" ht="21.75" customHeight="1">
      <c r="A215" s="28"/>
      <c r="B215" s="28"/>
      <c r="C215" s="57"/>
    </row>
    <row r="216" spans="1:3" s="259" customFormat="1" ht="21.75" customHeight="1">
      <c r="A216" s="28"/>
      <c r="B216" s="28"/>
      <c r="C216" s="57"/>
    </row>
    <row r="217" spans="1:3" s="259" customFormat="1" ht="21.75" customHeight="1">
      <c r="A217" s="28"/>
      <c r="B217" s="28"/>
      <c r="C217" s="57"/>
    </row>
    <row r="218" spans="1:3" s="259" customFormat="1" ht="21.75" customHeight="1">
      <c r="A218" s="28"/>
      <c r="B218" s="28"/>
      <c r="C218" s="57"/>
    </row>
    <row r="219" spans="1:3" s="259" customFormat="1" ht="21.75" customHeight="1">
      <c r="A219" s="28"/>
      <c r="B219" s="28"/>
      <c r="C219" s="57"/>
    </row>
    <row r="220" spans="1:3" s="259" customFormat="1" ht="21.75" customHeight="1">
      <c r="A220" s="28"/>
      <c r="B220" s="29"/>
      <c r="C220" s="57"/>
    </row>
    <row r="221" spans="1:3" s="259" customFormat="1" ht="21.75" customHeight="1">
      <c r="A221" s="28"/>
      <c r="B221" s="29"/>
      <c r="C221" s="57"/>
    </row>
    <row r="222" spans="1:3" s="259" customFormat="1" ht="21.75" customHeight="1">
      <c r="A222" s="28"/>
      <c r="B222" s="28"/>
      <c r="C222" s="57"/>
    </row>
    <row r="223" spans="1:3" s="259" customFormat="1" ht="21.75" customHeight="1">
      <c r="A223" s="28"/>
      <c r="B223" s="29"/>
      <c r="C223" s="57"/>
    </row>
    <row r="224" spans="1:3" s="259" customFormat="1" ht="21.75" customHeight="1">
      <c r="A224" s="28"/>
      <c r="B224" s="29"/>
      <c r="C224" s="57"/>
    </row>
    <row r="225" spans="1:3" s="259" customFormat="1" ht="21.75" customHeight="1">
      <c r="A225" s="28"/>
      <c r="B225" s="29"/>
      <c r="C225" s="57"/>
    </row>
    <row r="226" spans="1:3" s="259" customFormat="1" ht="21.75" customHeight="1">
      <c r="A226" s="29"/>
      <c r="B226" s="29"/>
      <c r="C226" s="57"/>
    </row>
    <row r="227" spans="1:3" s="259" customFormat="1" ht="21.75" customHeight="1">
      <c r="A227" s="155"/>
      <c r="B227" s="334"/>
      <c r="C227" s="57"/>
    </row>
    <row r="228" spans="1:3" s="259" customFormat="1" ht="21.75" customHeight="1">
      <c r="A228" s="57"/>
      <c r="B228" s="57"/>
      <c r="C228" s="57"/>
    </row>
    <row r="229" spans="1:3" s="259" customFormat="1" ht="21.75" customHeight="1">
      <c r="A229" s="257"/>
      <c r="B229" s="31" t="s">
        <v>91</v>
      </c>
      <c r="C229" s="57"/>
    </row>
    <row r="230" spans="1:3" s="259" customFormat="1" ht="21.75" customHeight="1">
      <c r="A230" s="46" t="s">
        <v>63</v>
      </c>
      <c r="B230" s="48" t="s">
        <v>64</v>
      </c>
      <c r="C230" s="57"/>
    </row>
    <row r="231" spans="1:3" s="259" customFormat="1" ht="21.75" customHeight="1">
      <c r="A231" s="3" t="s">
        <v>87</v>
      </c>
      <c r="B231" s="64" t="s">
        <v>92</v>
      </c>
      <c r="C231" s="57"/>
    </row>
    <row r="232" spans="1:3" s="259" customFormat="1" ht="21.75" customHeight="1">
      <c r="A232" s="27"/>
      <c r="B232" s="27"/>
      <c r="C232" s="57"/>
    </row>
    <row r="233" spans="1:3" s="259" customFormat="1" ht="21.75" customHeight="1">
      <c r="A233" s="28"/>
      <c r="B233" s="28"/>
      <c r="C233" s="57"/>
    </row>
    <row r="234" spans="1:3" s="259" customFormat="1" ht="21.75" customHeight="1">
      <c r="A234" s="28"/>
      <c r="B234" s="28"/>
      <c r="C234" s="57"/>
    </row>
    <row r="235" spans="1:3" s="259" customFormat="1" ht="21.75" customHeight="1">
      <c r="A235" s="28"/>
      <c r="B235" s="28"/>
      <c r="C235" s="57"/>
    </row>
    <row r="236" spans="1:3" s="259" customFormat="1" ht="21.75" customHeight="1">
      <c r="A236" s="28"/>
      <c r="B236" s="28"/>
      <c r="C236" s="57"/>
    </row>
    <row r="237" spans="1:3" s="259" customFormat="1" ht="21.75" customHeight="1">
      <c r="A237" s="28"/>
      <c r="B237" s="28"/>
      <c r="C237" s="57"/>
    </row>
    <row r="238" spans="1:3" s="259" customFormat="1" ht="21.75" customHeight="1">
      <c r="A238" s="28"/>
      <c r="B238" s="28"/>
      <c r="C238" s="57"/>
    </row>
    <row r="239" spans="1:3" s="259" customFormat="1" ht="21.75" customHeight="1">
      <c r="A239" s="28"/>
      <c r="B239" s="11"/>
      <c r="C239" s="57"/>
    </row>
    <row r="240" spans="1:3" s="259" customFormat="1" ht="21.75" customHeight="1">
      <c r="A240" s="28"/>
      <c r="B240" s="11"/>
      <c r="C240" s="57"/>
    </row>
    <row r="241" spans="1:3" s="259" customFormat="1" ht="21.75" customHeight="1">
      <c r="A241" s="28"/>
      <c r="B241" s="28"/>
      <c r="C241" s="57"/>
    </row>
    <row r="242" spans="1:3" s="259" customFormat="1" ht="21.75" customHeight="1">
      <c r="A242" s="28"/>
      <c r="B242" s="28"/>
      <c r="C242" s="57"/>
    </row>
    <row r="243" spans="1:3" s="259" customFormat="1" ht="21.75" customHeight="1">
      <c r="A243" s="28"/>
      <c r="B243" s="28"/>
      <c r="C243" s="57"/>
    </row>
    <row r="244" spans="1:3" s="259" customFormat="1" ht="21.75" customHeight="1">
      <c r="A244" s="28"/>
      <c r="B244" s="28"/>
      <c r="C244" s="57"/>
    </row>
    <row r="245" spans="1:3" s="259" customFormat="1" ht="21.75" customHeight="1">
      <c r="A245" s="28"/>
      <c r="B245" s="28"/>
      <c r="C245" s="57"/>
    </row>
    <row r="246" spans="1:3" s="259" customFormat="1" ht="21.75" customHeight="1">
      <c r="A246" s="28"/>
      <c r="B246" s="28"/>
      <c r="C246" s="57"/>
    </row>
    <row r="247" spans="1:3" s="259" customFormat="1" ht="21.75" customHeight="1">
      <c r="A247" s="28"/>
      <c r="B247" s="28"/>
      <c r="C247" s="57"/>
    </row>
    <row r="248" spans="1:3" s="259" customFormat="1" ht="21.75" customHeight="1">
      <c r="A248" s="28"/>
      <c r="B248" s="28"/>
      <c r="C248" s="57"/>
    </row>
    <row r="249" spans="1:3" s="259" customFormat="1" ht="21.75" customHeight="1">
      <c r="A249" s="28"/>
      <c r="B249" s="28"/>
      <c r="C249" s="57"/>
    </row>
    <row r="250" spans="1:3" s="259" customFormat="1" ht="21.75" customHeight="1">
      <c r="A250" s="28"/>
      <c r="B250" s="28"/>
      <c r="C250" s="57"/>
    </row>
    <row r="251" spans="1:3" s="259" customFormat="1" ht="21.75" customHeight="1">
      <c r="A251" s="28"/>
      <c r="B251" s="28"/>
      <c r="C251" s="57"/>
    </row>
    <row r="252" spans="1:3" s="259" customFormat="1" ht="21.75" customHeight="1">
      <c r="A252" s="28"/>
      <c r="B252" s="28"/>
      <c r="C252" s="57"/>
    </row>
    <row r="253" spans="1:3" s="259" customFormat="1" ht="21.75" customHeight="1">
      <c r="A253" s="28"/>
      <c r="B253" s="28"/>
      <c r="C253" s="57"/>
    </row>
    <row r="254" spans="1:3" s="259" customFormat="1" ht="21.75" customHeight="1">
      <c r="A254" s="28"/>
      <c r="B254" s="28"/>
      <c r="C254" s="57"/>
    </row>
    <row r="255" spans="1:3" s="259" customFormat="1" ht="21.75" customHeight="1">
      <c r="A255" s="28"/>
      <c r="B255" s="28"/>
      <c r="C255" s="57"/>
    </row>
    <row r="256" spans="1:3" s="259" customFormat="1" ht="21.75" customHeight="1">
      <c r="A256" s="28"/>
      <c r="B256" s="28"/>
      <c r="C256" s="57"/>
    </row>
    <row r="257" spans="1:3" s="259" customFormat="1" ht="21.75" customHeight="1">
      <c r="A257" s="28"/>
      <c r="B257" s="28"/>
      <c r="C257" s="57"/>
    </row>
    <row r="258" spans="1:3" s="259" customFormat="1" ht="21.75" customHeight="1">
      <c r="A258" s="28"/>
      <c r="B258" s="28"/>
      <c r="C258" s="57"/>
    </row>
    <row r="259" spans="1:3" s="259" customFormat="1" ht="21.75" customHeight="1">
      <c r="A259" s="28"/>
      <c r="B259" s="28"/>
      <c r="C259" s="57"/>
    </row>
    <row r="260" spans="1:3" s="259" customFormat="1" ht="21.75" customHeight="1">
      <c r="A260" s="28"/>
      <c r="B260" s="28"/>
      <c r="C260" s="57"/>
    </row>
    <row r="261" spans="1:3" s="259" customFormat="1" ht="21.75" customHeight="1">
      <c r="A261" s="28"/>
      <c r="B261" s="28"/>
      <c r="C261" s="57"/>
    </row>
    <row r="262" spans="1:3" s="259" customFormat="1" ht="21.75" customHeight="1">
      <c r="A262" s="28"/>
      <c r="B262" s="28"/>
      <c r="C262" s="57"/>
    </row>
    <row r="263" spans="1:3" s="259" customFormat="1" ht="21.75" customHeight="1">
      <c r="A263" s="28"/>
      <c r="B263" s="28"/>
      <c r="C263" s="57"/>
    </row>
    <row r="264" spans="1:3" s="259" customFormat="1" ht="21.75" customHeight="1">
      <c r="A264" s="28"/>
      <c r="B264" s="28"/>
      <c r="C264" s="57"/>
    </row>
    <row r="265" spans="1:3" s="259" customFormat="1" ht="21.75" customHeight="1">
      <c r="A265" s="28"/>
      <c r="B265" s="28"/>
      <c r="C265" s="57"/>
    </row>
    <row r="266" spans="1:3" s="259" customFormat="1" ht="21.75" customHeight="1">
      <c r="A266" s="28"/>
      <c r="B266" s="29"/>
      <c r="C266" s="57"/>
    </row>
    <row r="267" spans="1:3" s="259" customFormat="1" ht="21.75" customHeight="1">
      <c r="A267" s="28"/>
      <c r="B267" s="29"/>
      <c r="C267" s="57"/>
    </row>
    <row r="268" spans="1:3" s="259" customFormat="1" ht="21.75" customHeight="1">
      <c r="A268" s="28"/>
      <c r="B268" s="28"/>
      <c r="C268" s="57"/>
    </row>
    <row r="269" spans="1:3" s="259" customFormat="1" ht="21.75" customHeight="1">
      <c r="A269" s="28"/>
      <c r="B269" s="29"/>
      <c r="C269" s="57"/>
    </row>
    <row r="270" spans="1:3" s="259" customFormat="1" ht="21.75" customHeight="1">
      <c r="A270" s="28"/>
      <c r="B270" s="29"/>
      <c r="C270" s="57"/>
    </row>
    <row r="271" spans="1:3" s="259" customFormat="1" ht="21.75" customHeight="1">
      <c r="A271" s="28"/>
      <c r="B271" s="29"/>
      <c r="C271" s="57"/>
    </row>
    <row r="272" spans="1:3" s="259" customFormat="1" ht="21.75" customHeight="1">
      <c r="A272" s="29"/>
      <c r="B272" s="29"/>
      <c r="C272" s="57"/>
    </row>
    <row r="273" spans="1:3" s="259" customFormat="1" ht="21.75" customHeight="1">
      <c r="A273" s="155"/>
      <c r="B273" s="334"/>
      <c r="C273" s="57"/>
    </row>
    <row r="274" spans="1:3" s="259" customFormat="1" ht="21.75" customHeight="1">
      <c r="A274" s="57"/>
      <c r="B274" s="57"/>
      <c r="C274" s="57"/>
    </row>
    <row r="275" spans="1:3" s="259" customFormat="1" ht="21.75" customHeight="1">
      <c r="A275" s="257"/>
      <c r="B275" s="31" t="s">
        <v>91</v>
      </c>
      <c r="C275" s="57"/>
    </row>
    <row r="276" spans="1:3" s="259" customFormat="1" ht="21.75" customHeight="1">
      <c r="A276" s="46" t="s">
        <v>63</v>
      </c>
      <c r="B276" s="48" t="s">
        <v>64</v>
      </c>
      <c r="C276" s="57"/>
    </row>
    <row r="277" spans="1:3" s="259" customFormat="1" ht="21.75" customHeight="1">
      <c r="A277" s="3" t="s">
        <v>87</v>
      </c>
      <c r="B277" s="64" t="s">
        <v>92</v>
      </c>
      <c r="C277" s="57"/>
    </row>
    <row r="278" spans="1:3" s="259" customFormat="1" ht="21.75" customHeight="1">
      <c r="A278" s="27"/>
      <c r="B278" s="27"/>
      <c r="C278" s="57"/>
    </row>
    <row r="279" spans="1:3" s="259" customFormat="1" ht="21.75" customHeight="1">
      <c r="A279" s="28"/>
      <c r="B279" s="28"/>
      <c r="C279" s="57"/>
    </row>
    <row r="280" spans="1:3" s="259" customFormat="1" ht="21.75" customHeight="1">
      <c r="A280" s="28"/>
      <c r="B280" s="28"/>
      <c r="C280" s="57"/>
    </row>
    <row r="281" spans="1:3" s="259" customFormat="1" ht="21.75" customHeight="1">
      <c r="A281" s="28"/>
      <c r="B281" s="28"/>
      <c r="C281" s="57"/>
    </row>
    <row r="282" spans="1:3" s="259" customFormat="1" ht="21.75" customHeight="1">
      <c r="A282" s="28"/>
      <c r="B282" s="28"/>
      <c r="C282" s="57"/>
    </row>
    <row r="283" spans="1:3" s="259" customFormat="1" ht="21.75" customHeight="1">
      <c r="A283" s="28"/>
      <c r="B283" s="28"/>
      <c r="C283" s="57"/>
    </row>
    <row r="284" spans="1:3" s="259" customFormat="1" ht="21.75" customHeight="1">
      <c r="A284" s="28"/>
      <c r="B284" s="28"/>
      <c r="C284" s="57"/>
    </row>
    <row r="285" spans="1:3" s="259" customFormat="1" ht="21.75" customHeight="1">
      <c r="A285" s="28"/>
      <c r="B285" s="11"/>
      <c r="C285" s="57"/>
    </row>
    <row r="286" spans="1:3" s="259" customFormat="1" ht="21.75" customHeight="1">
      <c r="A286" s="28"/>
      <c r="B286" s="11"/>
      <c r="C286" s="57"/>
    </row>
    <row r="287" spans="1:3" s="259" customFormat="1" ht="21.75" customHeight="1">
      <c r="A287" s="28"/>
      <c r="B287" s="28"/>
      <c r="C287" s="57"/>
    </row>
    <row r="288" spans="1:3" s="259" customFormat="1" ht="21.75" customHeight="1">
      <c r="A288" s="28"/>
      <c r="B288" s="28"/>
      <c r="C288" s="57"/>
    </row>
    <row r="289" spans="1:3" s="259" customFormat="1" ht="21.75" customHeight="1">
      <c r="A289" s="28"/>
      <c r="B289" s="28"/>
      <c r="C289" s="57"/>
    </row>
    <row r="290" spans="1:3" s="259" customFormat="1" ht="21.75" customHeight="1">
      <c r="A290" s="28"/>
      <c r="B290" s="28"/>
      <c r="C290" s="57"/>
    </row>
    <row r="291" spans="1:3" s="259" customFormat="1" ht="21.75" customHeight="1">
      <c r="A291" s="28"/>
      <c r="B291" s="28"/>
      <c r="C291" s="57"/>
    </row>
    <row r="292" spans="1:3" s="259" customFormat="1" ht="21.75" customHeight="1">
      <c r="A292" s="28"/>
      <c r="B292" s="28"/>
      <c r="C292" s="57"/>
    </row>
    <row r="293" spans="1:3" s="259" customFormat="1" ht="21.75" customHeight="1">
      <c r="A293" s="28"/>
      <c r="B293" s="28"/>
      <c r="C293" s="57"/>
    </row>
    <row r="294" spans="1:3" s="259" customFormat="1" ht="21.75" customHeight="1">
      <c r="A294" s="28"/>
      <c r="B294" s="28"/>
      <c r="C294" s="57"/>
    </row>
    <row r="295" spans="1:3" s="259" customFormat="1" ht="21.75" customHeight="1">
      <c r="A295" s="28"/>
      <c r="B295" s="28"/>
      <c r="C295" s="57"/>
    </row>
    <row r="296" spans="1:3" s="259" customFormat="1" ht="21.75" customHeight="1">
      <c r="A296" s="28"/>
      <c r="B296" s="28"/>
      <c r="C296" s="57"/>
    </row>
    <row r="297" spans="1:3" s="259" customFormat="1" ht="21.75" customHeight="1">
      <c r="A297" s="28"/>
      <c r="B297" s="28"/>
      <c r="C297" s="57"/>
    </row>
    <row r="298" spans="1:3" s="259" customFormat="1" ht="21.75" customHeight="1">
      <c r="A298" s="28"/>
      <c r="B298" s="28"/>
      <c r="C298" s="57"/>
    </row>
    <row r="299" spans="1:3" s="259" customFormat="1" ht="21.75" customHeight="1">
      <c r="A299" s="28"/>
      <c r="B299" s="28"/>
      <c r="C299" s="57"/>
    </row>
    <row r="300" spans="1:3" s="259" customFormat="1" ht="21.75" customHeight="1">
      <c r="A300" s="28"/>
      <c r="B300" s="28"/>
      <c r="C300" s="57"/>
    </row>
    <row r="301" spans="1:3" s="259" customFormat="1" ht="21.75" customHeight="1">
      <c r="A301" s="28"/>
      <c r="B301" s="28"/>
      <c r="C301" s="57"/>
    </row>
    <row r="302" spans="1:3" s="259" customFormat="1" ht="21.75" customHeight="1">
      <c r="A302" s="28"/>
      <c r="B302" s="28"/>
      <c r="C302" s="57"/>
    </row>
    <row r="303" spans="1:3" s="259" customFormat="1" ht="21.75" customHeight="1">
      <c r="A303" s="28"/>
      <c r="B303" s="28"/>
      <c r="C303" s="57"/>
    </row>
    <row r="304" spans="1:3" s="259" customFormat="1" ht="21.75" customHeight="1">
      <c r="A304" s="28"/>
      <c r="B304" s="28"/>
      <c r="C304" s="57"/>
    </row>
    <row r="305" spans="1:3" s="259" customFormat="1" ht="21.75" customHeight="1">
      <c r="A305" s="28"/>
      <c r="B305" s="28"/>
      <c r="C305" s="57"/>
    </row>
    <row r="306" spans="1:3" s="259" customFormat="1" ht="21.75" customHeight="1">
      <c r="A306" s="28"/>
      <c r="B306" s="28"/>
      <c r="C306" s="57"/>
    </row>
    <row r="307" spans="1:3" s="259" customFormat="1" ht="21.75" customHeight="1">
      <c r="A307" s="28"/>
      <c r="B307" s="28"/>
      <c r="C307" s="57"/>
    </row>
    <row r="308" spans="1:3" s="259" customFormat="1" ht="21.75" customHeight="1">
      <c r="A308" s="28"/>
      <c r="B308" s="28"/>
      <c r="C308" s="57"/>
    </row>
    <row r="309" spans="1:3" s="259" customFormat="1" ht="21.75" customHeight="1">
      <c r="A309" s="28"/>
      <c r="B309" s="28"/>
      <c r="C309" s="57"/>
    </row>
    <row r="310" spans="1:3" s="259" customFormat="1" ht="21.75" customHeight="1">
      <c r="A310" s="28"/>
      <c r="B310" s="28"/>
      <c r="C310" s="57"/>
    </row>
    <row r="311" spans="1:3" s="259" customFormat="1" ht="21.75" customHeight="1">
      <c r="A311" s="28"/>
      <c r="B311" s="28"/>
      <c r="C311" s="57"/>
    </row>
    <row r="312" spans="1:3" s="259" customFormat="1" ht="21.75" customHeight="1">
      <c r="A312" s="28"/>
      <c r="B312" s="29"/>
      <c r="C312" s="57"/>
    </row>
    <row r="313" spans="1:3" s="259" customFormat="1" ht="21.75" customHeight="1">
      <c r="A313" s="28"/>
      <c r="B313" s="29"/>
      <c r="C313" s="57"/>
    </row>
    <row r="314" spans="1:3" s="259" customFormat="1" ht="21.75" customHeight="1">
      <c r="A314" s="28"/>
      <c r="B314" s="28"/>
      <c r="C314" s="57"/>
    </row>
    <row r="315" spans="1:3" s="259" customFormat="1" ht="21.75" customHeight="1">
      <c r="A315" s="28"/>
      <c r="B315" s="29"/>
      <c r="C315" s="57"/>
    </row>
    <row r="316" spans="1:3" s="259" customFormat="1" ht="21.75" customHeight="1">
      <c r="A316" s="28"/>
      <c r="B316" s="29"/>
      <c r="C316" s="57"/>
    </row>
    <row r="317" spans="1:3" s="259" customFormat="1" ht="21.75" customHeight="1">
      <c r="A317" s="28"/>
      <c r="B317" s="29"/>
      <c r="C317" s="57"/>
    </row>
    <row r="318" spans="1:3" s="259" customFormat="1" ht="21.75" customHeight="1">
      <c r="A318" s="29"/>
      <c r="B318" s="29"/>
      <c r="C318" s="57"/>
    </row>
    <row r="319" spans="1:3" s="259" customFormat="1" ht="21.75" customHeight="1">
      <c r="A319" s="155"/>
      <c r="B319" s="334"/>
      <c r="C319" s="57"/>
    </row>
    <row r="320" spans="1:3" s="259" customFormat="1" ht="21.75" customHeight="1">
      <c r="A320" s="57"/>
      <c r="B320" s="57"/>
      <c r="C320" s="57"/>
    </row>
    <row r="321" spans="1:3" s="259" customFormat="1" ht="21.75" customHeight="1">
      <c r="A321" s="257"/>
      <c r="B321" s="31" t="s">
        <v>91</v>
      </c>
      <c r="C321" s="57"/>
    </row>
    <row r="322" spans="1:3" s="259" customFormat="1" ht="21.75" customHeight="1">
      <c r="A322" s="46" t="s">
        <v>63</v>
      </c>
      <c r="B322" s="48" t="s">
        <v>64</v>
      </c>
      <c r="C322" s="57"/>
    </row>
    <row r="323" spans="1:3" s="259" customFormat="1" ht="21.75" customHeight="1">
      <c r="A323" s="3" t="s">
        <v>87</v>
      </c>
      <c r="B323" s="64" t="s">
        <v>92</v>
      </c>
      <c r="C323" s="57"/>
    </row>
    <row r="324" spans="1:3" s="259" customFormat="1" ht="21.75" customHeight="1">
      <c r="A324" s="27"/>
      <c r="B324" s="27"/>
      <c r="C324" s="57"/>
    </row>
    <row r="325" spans="1:3" s="259" customFormat="1" ht="21.75" customHeight="1">
      <c r="A325" s="28"/>
      <c r="B325" s="28"/>
      <c r="C325" s="57"/>
    </row>
    <row r="326" spans="1:3" s="259" customFormat="1" ht="21.75" customHeight="1">
      <c r="A326" s="28"/>
      <c r="B326" s="28"/>
      <c r="C326" s="57"/>
    </row>
    <row r="327" spans="1:3" s="259" customFormat="1" ht="21.75" customHeight="1">
      <c r="A327" s="28"/>
      <c r="B327" s="28"/>
      <c r="C327" s="57"/>
    </row>
    <row r="328" spans="1:3" s="259" customFormat="1" ht="21.75" customHeight="1">
      <c r="A328" s="28"/>
      <c r="B328" s="28"/>
      <c r="C328" s="57"/>
    </row>
    <row r="329" spans="1:3" s="259" customFormat="1" ht="21.75" customHeight="1">
      <c r="A329" s="28"/>
      <c r="B329" s="28"/>
      <c r="C329" s="57"/>
    </row>
    <row r="330" spans="1:3" s="259" customFormat="1" ht="21.75" customHeight="1">
      <c r="A330" s="28"/>
      <c r="B330" s="28"/>
      <c r="C330" s="57"/>
    </row>
    <row r="331" spans="1:3" s="259" customFormat="1" ht="21.75" customHeight="1">
      <c r="A331" s="28"/>
      <c r="B331" s="11"/>
      <c r="C331" s="57"/>
    </row>
    <row r="332" spans="1:3" s="259" customFormat="1" ht="21.75" customHeight="1">
      <c r="A332" s="28"/>
      <c r="B332" s="11"/>
      <c r="C332" s="57"/>
    </row>
    <row r="333" spans="1:3" s="259" customFormat="1" ht="21.75" customHeight="1">
      <c r="A333" s="28"/>
      <c r="B333" s="28"/>
      <c r="C333" s="57"/>
    </row>
    <row r="334" spans="1:3" s="259" customFormat="1" ht="21.75" customHeight="1">
      <c r="A334" s="28"/>
      <c r="B334" s="28"/>
      <c r="C334" s="57"/>
    </row>
    <row r="335" spans="1:3" s="259" customFormat="1" ht="21.75" customHeight="1">
      <c r="A335" s="28"/>
      <c r="B335" s="28"/>
      <c r="C335" s="57"/>
    </row>
    <row r="336" spans="1:3" s="259" customFormat="1" ht="21.75" customHeight="1">
      <c r="A336" s="28"/>
      <c r="B336" s="28"/>
      <c r="C336" s="57"/>
    </row>
    <row r="337" spans="1:3" s="259" customFormat="1" ht="21.75" customHeight="1">
      <c r="A337" s="28"/>
      <c r="B337" s="28"/>
      <c r="C337" s="57"/>
    </row>
    <row r="338" spans="1:3" s="259" customFormat="1" ht="21.75" customHeight="1">
      <c r="A338" s="28"/>
      <c r="B338" s="28"/>
      <c r="C338" s="57"/>
    </row>
    <row r="339" spans="1:3" s="259" customFormat="1" ht="21.75" customHeight="1">
      <c r="A339" s="28"/>
      <c r="B339" s="28"/>
      <c r="C339" s="57"/>
    </row>
    <row r="340" spans="1:3" s="259" customFormat="1" ht="21.75" customHeight="1">
      <c r="A340" s="28"/>
      <c r="B340" s="28"/>
      <c r="C340" s="57"/>
    </row>
    <row r="341" spans="1:3" s="259" customFormat="1" ht="21.75" customHeight="1">
      <c r="A341" s="28"/>
      <c r="B341" s="28"/>
      <c r="C341" s="57"/>
    </row>
    <row r="342" spans="1:3" s="259" customFormat="1" ht="21.75" customHeight="1">
      <c r="A342" s="28"/>
      <c r="B342" s="28"/>
      <c r="C342" s="57"/>
    </row>
    <row r="343" spans="1:3" s="259" customFormat="1" ht="21.75" customHeight="1">
      <c r="A343" s="28"/>
      <c r="B343" s="28"/>
      <c r="C343" s="57"/>
    </row>
    <row r="344" spans="1:3" s="259" customFormat="1" ht="21.75" customHeight="1">
      <c r="A344" s="28"/>
      <c r="B344" s="28"/>
      <c r="C344" s="57"/>
    </row>
    <row r="345" spans="1:3" s="259" customFormat="1" ht="21.75" customHeight="1">
      <c r="A345" s="28"/>
      <c r="B345" s="28"/>
      <c r="C345" s="57"/>
    </row>
    <row r="346" spans="1:3" s="259" customFormat="1" ht="21.75" customHeight="1">
      <c r="A346" s="28"/>
      <c r="B346" s="28"/>
      <c r="C346" s="57"/>
    </row>
    <row r="347" spans="1:3" s="259" customFormat="1" ht="21.75" customHeight="1">
      <c r="A347" s="28"/>
      <c r="B347" s="28"/>
      <c r="C347" s="57"/>
    </row>
    <row r="348" spans="1:3" s="259" customFormat="1" ht="21.75" customHeight="1">
      <c r="A348" s="28"/>
      <c r="B348" s="28"/>
      <c r="C348" s="57"/>
    </row>
    <row r="349" spans="1:3" s="259" customFormat="1" ht="21.75" customHeight="1">
      <c r="A349" s="28"/>
      <c r="B349" s="28"/>
      <c r="C349" s="57"/>
    </row>
    <row r="350" spans="1:3" s="259" customFormat="1" ht="21.75" customHeight="1">
      <c r="A350" s="28"/>
      <c r="B350" s="28"/>
      <c r="C350" s="57"/>
    </row>
    <row r="351" spans="1:3" s="259" customFormat="1" ht="21.75" customHeight="1">
      <c r="A351" s="28"/>
      <c r="B351" s="28"/>
      <c r="C351" s="57"/>
    </row>
    <row r="352" spans="1:3" s="259" customFormat="1" ht="21.75" customHeight="1">
      <c r="A352" s="28"/>
      <c r="B352" s="28"/>
      <c r="C352" s="57"/>
    </row>
    <row r="353" spans="1:3" s="259" customFormat="1" ht="21.75" customHeight="1">
      <c r="A353" s="28"/>
      <c r="B353" s="28"/>
      <c r="C353" s="57"/>
    </row>
    <row r="354" spans="1:3" s="259" customFormat="1" ht="21.75" customHeight="1">
      <c r="A354" s="28"/>
      <c r="B354" s="28"/>
      <c r="C354" s="57"/>
    </row>
    <row r="355" spans="1:3" s="259" customFormat="1" ht="21.75" customHeight="1">
      <c r="A355" s="28"/>
      <c r="B355" s="28"/>
      <c r="C355" s="57"/>
    </row>
    <row r="356" spans="1:3" s="259" customFormat="1" ht="21.75" customHeight="1">
      <c r="A356" s="28"/>
      <c r="B356" s="28"/>
      <c r="C356" s="57"/>
    </row>
    <row r="357" spans="1:3" s="259" customFormat="1" ht="21.75" customHeight="1">
      <c r="A357" s="28"/>
      <c r="B357" s="28"/>
      <c r="C357" s="57"/>
    </row>
    <row r="358" spans="1:3" s="259" customFormat="1" ht="21.75" customHeight="1">
      <c r="A358" s="28"/>
      <c r="B358" s="29"/>
      <c r="C358" s="57"/>
    </row>
    <row r="359" spans="1:3" s="259" customFormat="1" ht="21.75" customHeight="1">
      <c r="A359" s="28"/>
      <c r="B359" s="29"/>
      <c r="C359" s="57"/>
    </row>
    <row r="360" spans="1:3" s="259" customFormat="1" ht="21.75" customHeight="1">
      <c r="A360" s="28"/>
      <c r="B360" s="28"/>
      <c r="C360" s="57"/>
    </row>
    <row r="361" spans="1:3" s="259" customFormat="1" ht="21.75" customHeight="1">
      <c r="A361" s="28"/>
      <c r="B361" s="29"/>
      <c r="C361" s="57"/>
    </row>
    <row r="362" spans="1:3" s="259" customFormat="1" ht="21.75" customHeight="1">
      <c r="A362" s="28"/>
      <c r="B362" s="29"/>
      <c r="C362" s="57"/>
    </row>
    <row r="363" spans="1:3" s="259" customFormat="1" ht="21.75" customHeight="1">
      <c r="A363" s="28"/>
      <c r="B363" s="29"/>
      <c r="C363" s="57"/>
    </row>
    <row r="364" spans="1:3" s="259" customFormat="1" ht="21.75" customHeight="1">
      <c r="A364" s="29"/>
      <c r="B364" s="29"/>
      <c r="C364" s="57"/>
    </row>
    <row r="365" spans="1:3" s="259" customFormat="1" ht="21.75" customHeight="1">
      <c r="A365" s="155"/>
      <c r="B365" s="334"/>
      <c r="C365" s="57"/>
    </row>
    <row r="366" spans="1:3" s="259" customFormat="1" ht="21.75" customHeight="1">
      <c r="A366" s="57"/>
      <c r="B366" s="57"/>
      <c r="C366" s="57"/>
    </row>
    <row r="367" spans="1:3" s="259" customFormat="1" ht="21.75" customHeight="1">
      <c r="A367" s="257"/>
      <c r="B367" s="31" t="s">
        <v>91</v>
      </c>
      <c r="C367" s="57"/>
    </row>
    <row r="368" spans="1:3" s="259" customFormat="1" ht="21.75" customHeight="1">
      <c r="A368" s="46" t="s">
        <v>63</v>
      </c>
      <c r="B368" s="48" t="s">
        <v>64</v>
      </c>
      <c r="C368" s="57"/>
    </row>
    <row r="369" spans="1:3" s="259" customFormat="1" ht="21.75" customHeight="1">
      <c r="A369" s="3" t="s">
        <v>87</v>
      </c>
      <c r="B369" s="64" t="s">
        <v>92</v>
      </c>
      <c r="C369" s="57"/>
    </row>
    <row r="370" spans="1:3" s="259" customFormat="1" ht="21.75" customHeight="1">
      <c r="A370" s="27"/>
      <c r="B370" s="27"/>
      <c r="C370" s="57"/>
    </row>
    <row r="371" spans="1:3" s="259" customFormat="1" ht="21.75" customHeight="1">
      <c r="A371" s="28"/>
      <c r="B371" s="28"/>
      <c r="C371" s="57"/>
    </row>
    <row r="372" spans="1:3" s="259" customFormat="1" ht="21.75" customHeight="1">
      <c r="A372" s="28"/>
      <c r="B372" s="28"/>
      <c r="C372" s="57"/>
    </row>
    <row r="373" spans="1:3" s="259" customFormat="1" ht="21.75" customHeight="1">
      <c r="A373" s="28"/>
      <c r="B373" s="28"/>
      <c r="C373" s="57"/>
    </row>
    <row r="374" spans="1:3" s="259" customFormat="1" ht="21.75" customHeight="1">
      <c r="A374" s="28"/>
      <c r="B374" s="28"/>
      <c r="C374" s="57"/>
    </row>
    <row r="375" spans="1:3" s="259" customFormat="1" ht="21.75" customHeight="1">
      <c r="A375" s="28"/>
      <c r="B375" s="28"/>
      <c r="C375" s="57"/>
    </row>
    <row r="376" spans="1:3" s="259" customFormat="1" ht="21.75" customHeight="1">
      <c r="A376" s="28"/>
      <c r="B376" s="28"/>
      <c r="C376" s="57"/>
    </row>
    <row r="377" spans="1:3" s="259" customFormat="1" ht="21.75" customHeight="1">
      <c r="A377" s="28"/>
      <c r="B377" s="11"/>
      <c r="C377" s="57"/>
    </row>
    <row r="378" spans="1:3" s="259" customFormat="1" ht="21.75" customHeight="1">
      <c r="A378" s="28"/>
      <c r="B378" s="11"/>
      <c r="C378" s="57"/>
    </row>
    <row r="379" spans="1:3" s="259" customFormat="1" ht="21.75" customHeight="1">
      <c r="A379" s="28"/>
      <c r="B379" s="28"/>
      <c r="C379" s="57"/>
    </row>
    <row r="380" spans="1:3" s="259" customFormat="1" ht="21.75" customHeight="1">
      <c r="A380" s="28"/>
      <c r="B380" s="28"/>
      <c r="C380" s="57"/>
    </row>
    <row r="381" spans="1:3" s="259" customFormat="1" ht="21.75" customHeight="1">
      <c r="A381" s="28"/>
      <c r="B381" s="28"/>
      <c r="C381" s="57"/>
    </row>
    <row r="382" spans="1:3" s="259" customFormat="1" ht="21.75" customHeight="1">
      <c r="A382" s="28"/>
      <c r="B382" s="28"/>
      <c r="C382" s="57"/>
    </row>
    <row r="383" spans="1:3" s="259" customFormat="1" ht="21.75" customHeight="1">
      <c r="A383" s="28"/>
      <c r="B383" s="28"/>
      <c r="C383" s="57"/>
    </row>
    <row r="384" spans="1:3" s="259" customFormat="1" ht="21.75" customHeight="1">
      <c r="A384" s="28"/>
      <c r="B384" s="28"/>
      <c r="C384" s="57"/>
    </row>
    <row r="385" spans="1:3" s="259" customFormat="1" ht="21.75" customHeight="1">
      <c r="A385" s="28"/>
      <c r="B385" s="28"/>
      <c r="C385" s="57"/>
    </row>
    <row r="386" spans="1:3" s="259" customFormat="1" ht="21.75" customHeight="1">
      <c r="A386" s="28"/>
      <c r="B386" s="28"/>
      <c r="C386" s="57"/>
    </row>
    <row r="387" spans="1:3" s="259" customFormat="1" ht="21.75" customHeight="1">
      <c r="A387" s="28"/>
      <c r="B387" s="28"/>
      <c r="C387" s="57"/>
    </row>
    <row r="388" spans="1:3" s="259" customFormat="1" ht="21.75" customHeight="1">
      <c r="A388" s="28"/>
      <c r="B388" s="28"/>
      <c r="C388" s="57"/>
    </row>
    <row r="389" spans="1:3" s="259" customFormat="1" ht="21.75" customHeight="1">
      <c r="A389" s="28"/>
      <c r="B389" s="28"/>
      <c r="C389" s="57"/>
    </row>
    <row r="390" spans="1:3" s="259" customFormat="1" ht="21.75" customHeight="1">
      <c r="A390" s="28"/>
      <c r="B390" s="28"/>
      <c r="C390" s="57"/>
    </row>
    <row r="391" spans="1:3" s="259" customFormat="1" ht="21.75" customHeight="1">
      <c r="A391" s="28"/>
      <c r="B391" s="28"/>
      <c r="C391" s="57"/>
    </row>
    <row r="392" spans="1:3" s="259" customFormat="1" ht="21.75" customHeight="1">
      <c r="A392" s="28"/>
      <c r="B392" s="28"/>
      <c r="C392" s="57"/>
    </row>
    <row r="393" spans="1:3" s="259" customFormat="1" ht="21.75" customHeight="1">
      <c r="A393" s="28"/>
      <c r="B393" s="28"/>
      <c r="C393" s="57"/>
    </row>
    <row r="394" spans="1:3" s="259" customFormat="1" ht="21.75" customHeight="1">
      <c r="A394" s="28"/>
      <c r="B394" s="28"/>
      <c r="C394" s="57"/>
    </row>
    <row r="395" spans="1:3" s="259" customFormat="1" ht="21.75" customHeight="1">
      <c r="A395" s="28"/>
      <c r="B395" s="28"/>
      <c r="C395" s="57"/>
    </row>
    <row r="396" spans="1:3" s="259" customFormat="1" ht="21.75" customHeight="1">
      <c r="A396" s="28"/>
      <c r="B396" s="28"/>
      <c r="C396" s="57"/>
    </row>
    <row r="397" spans="1:3" s="259" customFormat="1" ht="21.75" customHeight="1">
      <c r="A397" s="28"/>
      <c r="B397" s="28"/>
      <c r="C397" s="57"/>
    </row>
    <row r="398" spans="1:3" s="259" customFormat="1" ht="21.75" customHeight="1">
      <c r="A398" s="28"/>
      <c r="B398" s="28"/>
      <c r="C398" s="57"/>
    </row>
    <row r="399" spans="1:3" s="259" customFormat="1" ht="21.75" customHeight="1">
      <c r="A399" s="28"/>
      <c r="B399" s="28"/>
      <c r="C399" s="57"/>
    </row>
    <row r="400" spans="1:3" s="259" customFormat="1" ht="21.75" customHeight="1">
      <c r="A400" s="28"/>
      <c r="B400" s="28"/>
      <c r="C400" s="57"/>
    </row>
    <row r="401" spans="1:3" s="259" customFormat="1" ht="21.75" customHeight="1">
      <c r="A401" s="28"/>
      <c r="B401" s="28"/>
      <c r="C401" s="57"/>
    </row>
    <row r="402" spans="1:3" s="259" customFormat="1" ht="21.75" customHeight="1">
      <c r="A402" s="28"/>
      <c r="B402" s="28"/>
      <c r="C402" s="57"/>
    </row>
    <row r="403" spans="1:3" s="259" customFormat="1" ht="21.75" customHeight="1">
      <c r="A403" s="28"/>
      <c r="B403" s="28"/>
      <c r="C403" s="57"/>
    </row>
    <row r="404" spans="1:3" s="259" customFormat="1" ht="21.75" customHeight="1">
      <c r="A404" s="28"/>
      <c r="B404" s="29"/>
      <c r="C404" s="57"/>
    </row>
    <row r="405" spans="1:3" s="259" customFormat="1" ht="21.75" customHeight="1">
      <c r="A405" s="28"/>
      <c r="B405" s="29"/>
      <c r="C405" s="57"/>
    </row>
    <row r="406" spans="1:3" s="259" customFormat="1" ht="21.75" customHeight="1">
      <c r="A406" s="28"/>
      <c r="B406" s="28"/>
      <c r="C406" s="57"/>
    </row>
    <row r="407" spans="1:3" s="259" customFormat="1" ht="21.75" customHeight="1">
      <c r="A407" s="28"/>
      <c r="B407" s="29"/>
      <c r="C407" s="57"/>
    </row>
    <row r="408" spans="1:3" s="259" customFormat="1" ht="21.75" customHeight="1">
      <c r="A408" s="28"/>
      <c r="B408" s="29"/>
      <c r="C408" s="57"/>
    </row>
    <row r="409" spans="1:3" s="259" customFormat="1" ht="21.75" customHeight="1">
      <c r="A409" s="28"/>
      <c r="B409" s="29"/>
      <c r="C409" s="57"/>
    </row>
    <row r="410" spans="1:3" s="259" customFormat="1" ht="21.75" customHeight="1">
      <c r="A410" s="29"/>
      <c r="B410" s="29"/>
      <c r="C410" s="57"/>
    </row>
    <row r="411" spans="1:3" s="259" customFormat="1" ht="21.75" customHeight="1">
      <c r="A411" s="155"/>
      <c r="B411" s="334"/>
      <c r="C411" s="57"/>
    </row>
    <row r="412" spans="1:3" s="259" customFormat="1" ht="21.75" customHeight="1">
      <c r="A412" s="57"/>
      <c r="B412" s="57"/>
      <c r="C412" s="57"/>
    </row>
    <row r="413" spans="1:3" s="259" customFormat="1" ht="21.75" customHeight="1">
      <c r="A413" s="257"/>
      <c r="B413" s="31" t="s">
        <v>91</v>
      </c>
      <c r="C413" s="57"/>
    </row>
    <row r="414" spans="1:3" s="259" customFormat="1" ht="21.75" customHeight="1">
      <c r="A414" s="46" t="s">
        <v>63</v>
      </c>
      <c r="B414" s="48" t="s">
        <v>64</v>
      </c>
      <c r="C414" s="57"/>
    </row>
    <row r="415" spans="1:3" s="259" customFormat="1" ht="21.75" customHeight="1">
      <c r="A415" s="3" t="s">
        <v>87</v>
      </c>
      <c r="B415" s="64" t="s">
        <v>92</v>
      </c>
      <c r="C415" s="57"/>
    </row>
    <row r="416" spans="1:3" s="259" customFormat="1" ht="21.75" customHeight="1">
      <c r="A416" s="27"/>
      <c r="B416" s="27"/>
      <c r="C416" s="57"/>
    </row>
    <row r="417" spans="1:3" s="259" customFormat="1" ht="21.75" customHeight="1">
      <c r="A417" s="28"/>
      <c r="B417" s="28"/>
      <c r="C417" s="57"/>
    </row>
    <row r="418" spans="1:3" s="259" customFormat="1" ht="21.75" customHeight="1">
      <c r="A418" s="28"/>
      <c r="B418" s="28"/>
      <c r="C418" s="57"/>
    </row>
    <row r="419" spans="1:3" s="259" customFormat="1" ht="21.75" customHeight="1">
      <c r="A419" s="28"/>
      <c r="B419" s="28"/>
      <c r="C419" s="57"/>
    </row>
    <row r="420" spans="1:3" s="259" customFormat="1" ht="21.75" customHeight="1">
      <c r="A420" s="28"/>
      <c r="B420" s="28"/>
      <c r="C420" s="57"/>
    </row>
    <row r="421" spans="1:3" s="259" customFormat="1" ht="21.75" customHeight="1">
      <c r="A421" s="28"/>
      <c r="B421" s="28"/>
      <c r="C421" s="57"/>
    </row>
    <row r="422" spans="1:3" s="259" customFormat="1" ht="21.75" customHeight="1">
      <c r="A422" s="28"/>
      <c r="B422" s="28"/>
      <c r="C422" s="57"/>
    </row>
    <row r="423" spans="1:3" s="259" customFormat="1" ht="21.75" customHeight="1">
      <c r="A423" s="28"/>
      <c r="B423" s="11"/>
      <c r="C423" s="57"/>
    </row>
    <row r="424" spans="1:3" s="259" customFormat="1" ht="21.75" customHeight="1">
      <c r="A424" s="28"/>
      <c r="B424" s="11"/>
      <c r="C424" s="57"/>
    </row>
    <row r="425" spans="1:3" s="259" customFormat="1" ht="21.75" customHeight="1">
      <c r="A425" s="28"/>
      <c r="B425" s="28"/>
      <c r="C425" s="57"/>
    </row>
    <row r="426" spans="1:3" s="259" customFormat="1" ht="21.75" customHeight="1">
      <c r="A426" s="28"/>
      <c r="B426" s="28"/>
      <c r="C426" s="57"/>
    </row>
    <row r="427" spans="1:3" s="259" customFormat="1" ht="21.75" customHeight="1">
      <c r="A427" s="28"/>
      <c r="B427" s="28"/>
      <c r="C427" s="57"/>
    </row>
    <row r="428" spans="1:3" s="259" customFormat="1" ht="21.75" customHeight="1">
      <c r="A428" s="28"/>
      <c r="B428" s="28"/>
      <c r="C428" s="57"/>
    </row>
    <row r="429" spans="1:3" s="259" customFormat="1" ht="21.75" customHeight="1">
      <c r="A429" s="28"/>
      <c r="B429" s="28"/>
      <c r="C429" s="57"/>
    </row>
    <row r="430" spans="1:3" s="259" customFormat="1" ht="21.75" customHeight="1">
      <c r="A430" s="28"/>
      <c r="B430" s="28"/>
      <c r="C430" s="57"/>
    </row>
    <row r="431" spans="1:3" s="259" customFormat="1" ht="21.75" customHeight="1">
      <c r="A431" s="28"/>
      <c r="B431" s="28"/>
      <c r="C431" s="57"/>
    </row>
    <row r="432" spans="1:3" s="259" customFormat="1" ht="21.75" customHeight="1">
      <c r="A432" s="28"/>
      <c r="B432" s="28"/>
      <c r="C432" s="57"/>
    </row>
    <row r="433" spans="1:3" s="259" customFormat="1" ht="21.75" customHeight="1">
      <c r="A433" s="28"/>
      <c r="B433" s="28"/>
      <c r="C433" s="57"/>
    </row>
    <row r="434" spans="1:3" s="259" customFormat="1" ht="21.75" customHeight="1">
      <c r="A434" s="28"/>
      <c r="B434" s="28"/>
      <c r="C434" s="57"/>
    </row>
    <row r="435" spans="1:3" s="259" customFormat="1" ht="21.75" customHeight="1">
      <c r="A435" s="28"/>
      <c r="B435" s="28"/>
      <c r="C435" s="57"/>
    </row>
    <row r="436" spans="1:3" s="259" customFormat="1" ht="21.75" customHeight="1">
      <c r="A436" s="28"/>
      <c r="B436" s="28"/>
      <c r="C436" s="57"/>
    </row>
    <row r="437" spans="1:3" s="259" customFormat="1" ht="21.75" customHeight="1">
      <c r="A437" s="28"/>
      <c r="B437" s="28"/>
      <c r="C437" s="57"/>
    </row>
    <row r="438" spans="1:3" s="259" customFormat="1" ht="21.75" customHeight="1">
      <c r="A438" s="28"/>
      <c r="B438" s="28"/>
      <c r="C438" s="57"/>
    </row>
    <row r="439" spans="1:3" s="259" customFormat="1" ht="21.75" customHeight="1">
      <c r="A439" s="28"/>
      <c r="B439" s="28"/>
      <c r="C439" s="57"/>
    </row>
    <row r="440" spans="1:3" s="259" customFormat="1" ht="21.75" customHeight="1">
      <c r="A440" s="28"/>
      <c r="B440" s="28"/>
      <c r="C440" s="57"/>
    </row>
    <row r="441" spans="1:3" s="259" customFormat="1" ht="21.75" customHeight="1">
      <c r="A441" s="28"/>
      <c r="B441" s="28"/>
      <c r="C441" s="57"/>
    </row>
    <row r="442" spans="1:3" s="259" customFormat="1" ht="21.75" customHeight="1">
      <c r="A442" s="28"/>
      <c r="B442" s="28"/>
      <c r="C442" s="57"/>
    </row>
    <row r="443" spans="1:3" s="259" customFormat="1" ht="21.75" customHeight="1">
      <c r="A443" s="28"/>
      <c r="B443" s="28"/>
      <c r="C443" s="57"/>
    </row>
    <row r="444" spans="1:3" s="259" customFormat="1" ht="21.75" customHeight="1">
      <c r="A444" s="28"/>
      <c r="B444" s="28"/>
      <c r="C444" s="57"/>
    </row>
    <row r="445" spans="1:3" s="259" customFormat="1" ht="21.75" customHeight="1">
      <c r="A445" s="28"/>
      <c r="B445" s="28"/>
      <c r="C445" s="57"/>
    </row>
    <row r="446" spans="1:3" s="259" customFormat="1" ht="21.75" customHeight="1">
      <c r="A446" s="28"/>
      <c r="B446" s="28"/>
      <c r="C446" s="57"/>
    </row>
    <row r="447" spans="1:3" s="259" customFormat="1" ht="21.75" customHeight="1">
      <c r="A447" s="28"/>
      <c r="B447" s="28"/>
      <c r="C447" s="57"/>
    </row>
    <row r="448" spans="1:3" s="259" customFormat="1" ht="21.75" customHeight="1">
      <c r="A448" s="28"/>
      <c r="B448" s="28"/>
      <c r="C448" s="57"/>
    </row>
    <row r="449" spans="1:3" s="259" customFormat="1" ht="21.75" customHeight="1">
      <c r="A449" s="28"/>
      <c r="B449" s="28"/>
      <c r="C449" s="57"/>
    </row>
    <row r="450" spans="1:3" s="259" customFormat="1" ht="21.75" customHeight="1">
      <c r="A450" s="28"/>
      <c r="B450" s="29"/>
      <c r="C450" s="57"/>
    </row>
    <row r="451" spans="1:3" s="259" customFormat="1" ht="21.75" customHeight="1">
      <c r="A451" s="28"/>
      <c r="B451" s="29"/>
      <c r="C451" s="57"/>
    </row>
    <row r="452" spans="1:3" s="259" customFormat="1" ht="21.75" customHeight="1">
      <c r="A452" s="28"/>
      <c r="B452" s="28"/>
      <c r="C452" s="57"/>
    </row>
    <row r="453" spans="1:3" s="259" customFormat="1" ht="21.75" customHeight="1">
      <c r="A453" s="28"/>
      <c r="B453" s="29"/>
      <c r="C453" s="57"/>
    </row>
    <row r="454" spans="1:3" s="259" customFormat="1" ht="21.75" customHeight="1">
      <c r="A454" s="28"/>
      <c r="B454" s="29"/>
      <c r="C454" s="57"/>
    </row>
    <row r="455" spans="1:3" s="259" customFormat="1" ht="21.75" customHeight="1">
      <c r="A455" s="28"/>
      <c r="B455" s="29"/>
      <c r="C455" s="57"/>
    </row>
    <row r="456" spans="1:3" s="259" customFormat="1" ht="21.75" customHeight="1">
      <c r="A456" s="29"/>
      <c r="B456" s="29"/>
      <c r="C456" s="57"/>
    </row>
    <row r="457" spans="1:3" s="259" customFormat="1" ht="21.75" customHeight="1">
      <c r="A457" s="155"/>
      <c r="B457" s="334"/>
      <c r="C457" s="57"/>
    </row>
    <row r="458" spans="1:3" s="259" customFormat="1" ht="21.75" customHeight="1">
      <c r="A458" s="57"/>
      <c r="B458" s="57"/>
      <c r="C458" s="57"/>
    </row>
    <row r="459" spans="1:3" s="259" customFormat="1" ht="21.75" customHeight="1">
      <c r="A459" s="257"/>
      <c r="B459" s="31" t="s">
        <v>91</v>
      </c>
      <c r="C459" s="57"/>
    </row>
    <row r="460" spans="1:3" s="259" customFormat="1" ht="21.75" customHeight="1">
      <c r="A460" s="46" t="s">
        <v>63</v>
      </c>
      <c r="B460" s="48" t="s">
        <v>64</v>
      </c>
      <c r="C460" s="57"/>
    </row>
    <row r="461" spans="1:3" s="259" customFormat="1" ht="21.75" customHeight="1">
      <c r="A461" s="3" t="s">
        <v>87</v>
      </c>
      <c r="B461" s="64" t="s">
        <v>92</v>
      </c>
      <c r="C461" s="57"/>
    </row>
    <row r="462" spans="1:3" s="259" customFormat="1" ht="21.75" customHeight="1">
      <c r="A462" s="27"/>
      <c r="B462" s="27"/>
      <c r="C462" s="57"/>
    </row>
    <row r="463" spans="1:3" s="259" customFormat="1" ht="21.75" customHeight="1">
      <c r="A463" s="28"/>
      <c r="B463" s="28"/>
      <c r="C463" s="57"/>
    </row>
    <row r="464" spans="1:3" s="259" customFormat="1" ht="21.75" customHeight="1">
      <c r="A464" s="28"/>
      <c r="B464" s="28"/>
      <c r="C464" s="57"/>
    </row>
    <row r="465" spans="1:3" s="259" customFormat="1" ht="21.75" customHeight="1">
      <c r="A465" s="28"/>
      <c r="B465" s="28"/>
      <c r="C465" s="57"/>
    </row>
    <row r="466" spans="1:3" s="259" customFormat="1" ht="21.75" customHeight="1">
      <c r="A466" s="28"/>
      <c r="B466" s="28"/>
      <c r="C466" s="57"/>
    </row>
    <row r="467" spans="1:3" s="259" customFormat="1" ht="21.75" customHeight="1">
      <c r="A467" s="28"/>
      <c r="B467" s="28"/>
      <c r="C467" s="57"/>
    </row>
    <row r="468" spans="1:3" s="259" customFormat="1" ht="21.75" customHeight="1">
      <c r="A468" s="28"/>
      <c r="B468" s="28"/>
      <c r="C468" s="57"/>
    </row>
    <row r="469" spans="1:3" s="259" customFormat="1" ht="21.75" customHeight="1">
      <c r="A469" s="28"/>
      <c r="B469" s="11"/>
      <c r="C469" s="57"/>
    </row>
    <row r="470" spans="1:3" s="259" customFormat="1" ht="21.75" customHeight="1">
      <c r="A470" s="28"/>
      <c r="B470" s="11"/>
      <c r="C470" s="57"/>
    </row>
    <row r="471" spans="1:3" s="259" customFormat="1" ht="21.75" customHeight="1">
      <c r="A471" s="28"/>
      <c r="B471" s="28"/>
      <c r="C471" s="57"/>
    </row>
    <row r="472" spans="1:3" s="259" customFormat="1" ht="21.75" customHeight="1">
      <c r="A472" s="28"/>
      <c r="B472" s="28"/>
      <c r="C472" s="57"/>
    </row>
    <row r="473" spans="1:3" s="259" customFormat="1" ht="21.75" customHeight="1">
      <c r="A473" s="28"/>
      <c r="B473" s="28"/>
      <c r="C473" s="57"/>
    </row>
    <row r="474" spans="1:3" s="259" customFormat="1" ht="21.75" customHeight="1">
      <c r="A474" s="28"/>
      <c r="B474" s="28"/>
      <c r="C474" s="57"/>
    </row>
    <row r="475" spans="1:3" s="259" customFormat="1" ht="21.75" customHeight="1">
      <c r="A475" s="28"/>
      <c r="B475" s="28"/>
      <c r="C475" s="57"/>
    </row>
    <row r="476" spans="1:3" s="259" customFormat="1" ht="21.75" customHeight="1">
      <c r="A476" s="28"/>
      <c r="B476" s="28"/>
      <c r="C476" s="57"/>
    </row>
    <row r="477" spans="1:3" s="259" customFormat="1" ht="21.75" customHeight="1">
      <c r="A477" s="28"/>
      <c r="B477" s="28"/>
      <c r="C477" s="57"/>
    </row>
    <row r="478" spans="1:3" s="259" customFormat="1" ht="21.75" customHeight="1">
      <c r="A478" s="28"/>
      <c r="B478" s="28"/>
      <c r="C478" s="57"/>
    </row>
    <row r="479" spans="1:3" s="259" customFormat="1" ht="21.75" customHeight="1">
      <c r="A479" s="28"/>
      <c r="B479" s="28"/>
      <c r="C479" s="57"/>
    </row>
    <row r="480" spans="1:3" s="259" customFormat="1" ht="21.75" customHeight="1">
      <c r="A480" s="28"/>
      <c r="B480" s="28"/>
      <c r="C480" s="57"/>
    </row>
    <row r="481" spans="1:3" s="259" customFormat="1" ht="21.75" customHeight="1">
      <c r="A481" s="28"/>
      <c r="B481" s="28"/>
      <c r="C481" s="57"/>
    </row>
    <row r="482" spans="1:3" s="259" customFormat="1" ht="21.75" customHeight="1">
      <c r="A482" s="28"/>
      <c r="B482" s="28"/>
      <c r="C482" s="57"/>
    </row>
    <row r="483" spans="1:3" s="259" customFormat="1" ht="21.75" customHeight="1">
      <c r="A483" s="28"/>
      <c r="B483" s="28"/>
      <c r="C483" s="57"/>
    </row>
    <row r="484" spans="1:3" s="259" customFormat="1" ht="21.75" customHeight="1">
      <c r="A484" s="28"/>
      <c r="B484" s="28"/>
      <c r="C484" s="57"/>
    </row>
    <row r="485" spans="1:3" s="259" customFormat="1" ht="21.75" customHeight="1">
      <c r="A485" s="28"/>
      <c r="B485" s="28"/>
      <c r="C485" s="57"/>
    </row>
    <row r="486" spans="1:3" s="259" customFormat="1" ht="21.75" customHeight="1">
      <c r="A486" s="28"/>
      <c r="B486" s="28"/>
      <c r="C486" s="57"/>
    </row>
    <row r="487" spans="1:3" s="259" customFormat="1" ht="21.75" customHeight="1">
      <c r="A487" s="28"/>
      <c r="B487" s="28"/>
      <c r="C487" s="57"/>
    </row>
    <row r="488" spans="1:3" s="259" customFormat="1" ht="21.75" customHeight="1">
      <c r="A488" s="28"/>
      <c r="B488" s="28"/>
      <c r="C488" s="57"/>
    </row>
    <row r="489" spans="1:3" s="259" customFormat="1" ht="21.75" customHeight="1">
      <c r="A489" s="28"/>
      <c r="B489" s="28"/>
      <c r="C489" s="57"/>
    </row>
    <row r="490" spans="1:3" s="259" customFormat="1" ht="21.75" customHeight="1">
      <c r="A490" s="28"/>
      <c r="B490" s="28"/>
      <c r="C490" s="57"/>
    </row>
    <row r="491" spans="1:3" s="259" customFormat="1" ht="21.75" customHeight="1">
      <c r="A491" s="28"/>
      <c r="B491" s="28"/>
      <c r="C491" s="57"/>
    </row>
    <row r="492" spans="1:3" s="259" customFormat="1" ht="21.75" customHeight="1">
      <c r="A492" s="28"/>
      <c r="B492" s="28"/>
      <c r="C492" s="57"/>
    </row>
    <row r="493" spans="1:3" s="259" customFormat="1" ht="21.75" customHeight="1">
      <c r="A493" s="28"/>
      <c r="B493" s="28"/>
      <c r="C493" s="57"/>
    </row>
    <row r="494" spans="1:3" s="259" customFormat="1" ht="21.75" customHeight="1">
      <c r="A494" s="28"/>
      <c r="B494" s="28"/>
      <c r="C494" s="57"/>
    </row>
    <row r="495" spans="1:3" s="259" customFormat="1" ht="21.75" customHeight="1">
      <c r="A495" s="28"/>
      <c r="B495" s="28"/>
      <c r="C495" s="57"/>
    </row>
    <row r="496" spans="1:3" s="259" customFormat="1" ht="21.75" customHeight="1">
      <c r="A496" s="28"/>
      <c r="B496" s="29"/>
      <c r="C496" s="57"/>
    </row>
    <row r="497" spans="1:3" s="259" customFormat="1" ht="21.75" customHeight="1">
      <c r="A497" s="28"/>
      <c r="B497" s="29"/>
      <c r="C497" s="57"/>
    </row>
    <row r="498" spans="1:3" s="259" customFormat="1" ht="21.75" customHeight="1">
      <c r="A498" s="28"/>
      <c r="B498" s="28"/>
      <c r="C498" s="57"/>
    </row>
    <row r="499" spans="1:3" s="259" customFormat="1" ht="21.75" customHeight="1">
      <c r="A499" s="28"/>
      <c r="B499" s="29"/>
      <c r="C499" s="57"/>
    </row>
    <row r="500" spans="1:3" s="259" customFormat="1" ht="21.75" customHeight="1">
      <c r="A500" s="28"/>
      <c r="B500" s="29"/>
      <c r="C500" s="57"/>
    </row>
    <row r="501" spans="1:3" s="259" customFormat="1" ht="21.75" customHeight="1">
      <c r="A501" s="28"/>
      <c r="B501" s="29"/>
      <c r="C501" s="57"/>
    </row>
    <row r="502" spans="1:3" s="259" customFormat="1" ht="21.75" customHeight="1">
      <c r="A502" s="29"/>
      <c r="B502" s="29"/>
      <c r="C502" s="57"/>
    </row>
    <row r="503" spans="1:3" s="259" customFormat="1" ht="21.75" customHeight="1">
      <c r="A503" s="155"/>
      <c r="B503" s="334"/>
      <c r="C503" s="57"/>
    </row>
    <row r="504" spans="1:3" s="259" customFormat="1" ht="21.75" customHeight="1">
      <c r="A504" s="57"/>
      <c r="B504" s="57"/>
      <c r="C504" s="57"/>
    </row>
    <row r="505" spans="1:3" s="259" customFormat="1" ht="21.75" customHeight="1">
      <c r="A505" s="257"/>
      <c r="B505" s="31" t="s">
        <v>91</v>
      </c>
      <c r="C505" s="57"/>
    </row>
    <row r="506" spans="1:3" s="259" customFormat="1" ht="21.75" customHeight="1">
      <c r="A506" s="46" t="s">
        <v>63</v>
      </c>
      <c r="B506" s="48" t="s">
        <v>64</v>
      </c>
      <c r="C506" s="57"/>
    </row>
    <row r="507" spans="1:3" s="259" customFormat="1" ht="21.75" customHeight="1">
      <c r="A507" s="3" t="s">
        <v>87</v>
      </c>
      <c r="B507" s="64" t="s">
        <v>92</v>
      </c>
      <c r="C507" s="57"/>
    </row>
    <row r="508" spans="1:3" s="259" customFormat="1" ht="21.75" customHeight="1">
      <c r="A508" s="27"/>
      <c r="B508" s="27"/>
      <c r="C508" s="57"/>
    </row>
    <row r="509" spans="1:3" s="259" customFormat="1" ht="21.75" customHeight="1">
      <c r="A509" s="28"/>
      <c r="B509" s="28"/>
      <c r="C509" s="57"/>
    </row>
    <row r="510" spans="1:3" s="259" customFormat="1" ht="21.75" customHeight="1">
      <c r="A510" s="28"/>
      <c r="B510" s="28"/>
      <c r="C510" s="57"/>
    </row>
    <row r="511" spans="1:3" s="259" customFormat="1" ht="21.75" customHeight="1">
      <c r="A511" s="28"/>
      <c r="B511" s="28"/>
      <c r="C511" s="57"/>
    </row>
    <row r="512" spans="1:3" s="259" customFormat="1" ht="21.75" customHeight="1">
      <c r="A512" s="28"/>
      <c r="B512" s="28"/>
      <c r="C512" s="57"/>
    </row>
    <row r="513" spans="1:3" s="259" customFormat="1" ht="21.75" customHeight="1">
      <c r="A513" s="28"/>
      <c r="B513" s="28"/>
      <c r="C513" s="57"/>
    </row>
    <row r="514" spans="1:3" s="259" customFormat="1" ht="21.75" customHeight="1">
      <c r="A514" s="28"/>
      <c r="B514" s="28"/>
      <c r="C514" s="57"/>
    </row>
    <row r="515" spans="1:3" s="259" customFormat="1" ht="21.75" customHeight="1">
      <c r="A515" s="28"/>
      <c r="B515" s="11"/>
      <c r="C515" s="57"/>
    </row>
    <row r="516" spans="1:3" s="259" customFormat="1" ht="21.75" customHeight="1">
      <c r="A516" s="28"/>
      <c r="B516" s="11"/>
      <c r="C516" s="57"/>
    </row>
    <row r="517" spans="1:3" s="259" customFormat="1" ht="21.75" customHeight="1">
      <c r="A517" s="28"/>
      <c r="B517" s="28"/>
      <c r="C517" s="57"/>
    </row>
    <row r="518" spans="1:3" s="259" customFormat="1" ht="21.75" customHeight="1">
      <c r="A518" s="28"/>
      <c r="B518" s="28"/>
      <c r="C518" s="57"/>
    </row>
    <row r="519" spans="1:3" s="259" customFormat="1" ht="21.75" customHeight="1">
      <c r="A519" s="28"/>
      <c r="B519" s="28"/>
      <c r="C519" s="57"/>
    </row>
    <row r="520" spans="1:3" s="259" customFormat="1" ht="21.75" customHeight="1">
      <c r="A520" s="28"/>
      <c r="B520" s="28"/>
      <c r="C520" s="57"/>
    </row>
    <row r="521" spans="1:3" s="259" customFormat="1" ht="21.75" customHeight="1">
      <c r="A521" s="28"/>
      <c r="B521" s="28"/>
      <c r="C521" s="57"/>
    </row>
    <row r="522" spans="1:3" s="259" customFormat="1" ht="21.75" customHeight="1">
      <c r="A522" s="28"/>
      <c r="B522" s="28"/>
      <c r="C522" s="57"/>
    </row>
    <row r="523" spans="1:3" s="259" customFormat="1" ht="21.75" customHeight="1">
      <c r="A523" s="28"/>
      <c r="B523" s="28"/>
      <c r="C523" s="57"/>
    </row>
    <row r="524" spans="1:3" s="259" customFormat="1" ht="21.75" customHeight="1">
      <c r="A524" s="28"/>
      <c r="B524" s="28"/>
      <c r="C524" s="57"/>
    </row>
    <row r="525" spans="1:3" s="259" customFormat="1" ht="21.75" customHeight="1">
      <c r="A525" s="28"/>
      <c r="B525" s="28"/>
      <c r="C525" s="57"/>
    </row>
    <row r="526" spans="1:3" s="259" customFormat="1" ht="21.75" customHeight="1">
      <c r="A526" s="28"/>
      <c r="B526" s="28"/>
      <c r="C526" s="57"/>
    </row>
    <row r="527" spans="1:3" s="259" customFormat="1" ht="21.75" customHeight="1">
      <c r="A527" s="28"/>
      <c r="B527" s="28"/>
      <c r="C527" s="57"/>
    </row>
    <row r="528" spans="1:3" s="259" customFormat="1" ht="21.75" customHeight="1">
      <c r="A528" s="28"/>
      <c r="B528" s="28"/>
      <c r="C528" s="57"/>
    </row>
    <row r="529" spans="1:3" s="259" customFormat="1" ht="21.75" customHeight="1">
      <c r="A529" s="28"/>
      <c r="B529" s="28"/>
      <c r="C529" s="57"/>
    </row>
    <row r="530" spans="1:3" s="259" customFormat="1" ht="21.75" customHeight="1">
      <c r="A530" s="28"/>
      <c r="B530" s="28"/>
      <c r="C530" s="57"/>
    </row>
    <row r="531" spans="1:3" s="259" customFormat="1" ht="21.75" customHeight="1">
      <c r="A531" s="28"/>
      <c r="B531" s="28"/>
      <c r="C531" s="57"/>
    </row>
    <row r="532" spans="1:3" s="259" customFormat="1" ht="21.75" customHeight="1">
      <c r="A532" s="28"/>
      <c r="B532" s="28"/>
      <c r="C532" s="57"/>
    </row>
    <row r="533" spans="1:3" s="259" customFormat="1" ht="21.75" customHeight="1">
      <c r="A533" s="28"/>
      <c r="B533" s="28"/>
      <c r="C533" s="57"/>
    </row>
    <row r="534" spans="1:3" s="259" customFormat="1" ht="21.75" customHeight="1">
      <c r="A534" s="28"/>
      <c r="B534" s="28"/>
      <c r="C534" s="57"/>
    </row>
    <row r="535" spans="1:3" s="259" customFormat="1" ht="21.75" customHeight="1">
      <c r="A535" s="28"/>
      <c r="B535" s="28"/>
      <c r="C535" s="57"/>
    </row>
    <row r="536" spans="1:3" s="259" customFormat="1" ht="21.75" customHeight="1">
      <c r="A536" s="28"/>
      <c r="B536" s="28"/>
      <c r="C536" s="57"/>
    </row>
    <row r="537" spans="1:3" s="259" customFormat="1" ht="21.75" customHeight="1">
      <c r="A537" s="28"/>
      <c r="B537" s="28"/>
      <c r="C537" s="57"/>
    </row>
    <row r="538" spans="1:3" s="259" customFormat="1" ht="21.75" customHeight="1">
      <c r="A538" s="28"/>
      <c r="B538" s="28"/>
      <c r="C538" s="57"/>
    </row>
    <row r="539" spans="1:3" s="259" customFormat="1" ht="21.75" customHeight="1">
      <c r="A539" s="28"/>
      <c r="B539" s="28"/>
      <c r="C539" s="57"/>
    </row>
    <row r="540" spans="1:3" s="259" customFormat="1" ht="21.75" customHeight="1">
      <c r="A540" s="28"/>
      <c r="B540" s="28"/>
      <c r="C540" s="57"/>
    </row>
    <row r="541" spans="1:3" s="259" customFormat="1" ht="21.75" customHeight="1">
      <c r="A541" s="28"/>
      <c r="B541" s="28"/>
      <c r="C541" s="57"/>
    </row>
    <row r="542" spans="1:3" s="259" customFormat="1" ht="21.75" customHeight="1">
      <c r="A542" s="28"/>
      <c r="B542" s="29"/>
      <c r="C542" s="57"/>
    </row>
    <row r="543" spans="1:3" s="259" customFormat="1" ht="21.75" customHeight="1">
      <c r="A543" s="28"/>
      <c r="B543" s="29"/>
      <c r="C543" s="57"/>
    </row>
    <row r="544" spans="1:3" s="259" customFormat="1" ht="21.75" customHeight="1">
      <c r="A544" s="28"/>
      <c r="B544" s="28"/>
      <c r="C544" s="57"/>
    </row>
    <row r="545" spans="1:3" s="259" customFormat="1" ht="21.75" customHeight="1">
      <c r="A545" s="28"/>
      <c r="B545" s="29"/>
      <c r="C545" s="57"/>
    </row>
    <row r="546" spans="1:3" s="259" customFormat="1" ht="21.75" customHeight="1">
      <c r="A546" s="28"/>
      <c r="B546" s="29"/>
      <c r="C546" s="57"/>
    </row>
    <row r="547" spans="1:3" s="259" customFormat="1" ht="21.75" customHeight="1">
      <c r="A547" s="28"/>
      <c r="B547" s="29"/>
      <c r="C547" s="57"/>
    </row>
    <row r="548" spans="1:3" s="259" customFormat="1" ht="21.75" customHeight="1">
      <c r="A548" s="29"/>
      <c r="B548" s="29"/>
      <c r="C548" s="57"/>
    </row>
    <row r="549" spans="1:3" s="259" customFormat="1" ht="21.75" customHeight="1">
      <c r="A549" s="155"/>
      <c r="B549" s="334"/>
      <c r="C549" s="57"/>
    </row>
    <row r="550" spans="1:3" s="259" customFormat="1" ht="21.75" customHeight="1">
      <c r="A550" s="57"/>
      <c r="B550" s="57"/>
      <c r="C550" s="57"/>
    </row>
    <row r="551" spans="1:3" s="259" customFormat="1" ht="21.75" customHeight="1">
      <c r="A551" s="257"/>
      <c r="B551" s="31" t="s">
        <v>91</v>
      </c>
      <c r="C551" s="57"/>
    </row>
    <row r="552" spans="1:3" s="259" customFormat="1" ht="21.75" customHeight="1">
      <c r="A552" s="46" t="s">
        <v>63</v>
      </c>
      <c r="B552" s="48" t="s">
        <v>64</v>
      </c>
      <c r="C552" s="57"/>
    </row>
    <row r="553" spans="1:3" s="259" customFormat="1" ht="21.75" customHeight="1">
      <c r="A553" s="3" t="s">
        <v>87</v>
      </c>
      <c r="B553" s="64" t="s">
        <v>92</v>
      </c>
      <c r="C553" s="57"/>
    </row>
    <row r="554" spans="1:3" s="259" customFormat="1" ht="21.75" customHeight="1">
      <c r="A554" s="27"/>
      <c r="B554" s="27"/>
      <c r="C554" s="57"/>
    </row>
    <row r="555" spans="1:3" s="259" customFormat="1" ht="21.75" customHeight="1">
      <c r="A555" s="28"/>
      <c r="B555" s="28"/>
      <c r="C555" s="57"/>
    </row>
    <row r="556" spans="1:3" s="259" customFormat="1" ht="21.75" customHeight="1">
      <c r="A556" s="28"/>
      <c r="B556" s="28"/>
      <c r="C556" s="57"/>
    </row>
    <row r="557" spans="1:3" s="259" customFormat="1" ht="21.75" customHeight="1">
      <c r="A557" s="28"/>
      <c r="B557" s="28"/>
      <c r="C557" s="57"/>
    </row>
    <row r="558" spans="1:3" s="259" customFormat="1" ht="21.75" customHeight="1">
      <c r="A558" s="28"/>
      <c r="B558" s="28"/>
      <c r="C558" s="57"/>
    </row>
    <row r="559" spans="1:3" s="259" customFormat="1" ht="21.75" customHeight="1">
      <c r="A559" s="28"/>
      <c r="B559" s="28"/>
      <c r="C559" s="57"/>
    </row>
    <row r="560" spans="1:3" s="259" customFormat="1" ht="21.75" customHeight="1">
      <c r="A560" s="28"/>
      <c r="B560" s="28"/>
      <c r="C560" s="57"/>
    </row>
    <row r="561" spans="1:3" s="259" customFormat="1" ht="21.75" customHeight="1">
      <c r="A561" s="28"/>
      <c r="B561" s="11"/>
      <c r="C561" s="57"/>
    </row>
    <row r="562" spans="1:3" s="259" customFormat="1" ht="21.75" customHeight="1">
      <c r="A562" s="28"/>
      <c r="B562" s="11"/>
      <c r="C562" s="57"/>
    </row>
    <row r="563" spans="1:3" s="259" customFormat="1" ht="21.75" customHeight="1">
      <c r="A563" s="28"/>
      <c r="B563" s="28"/>
      <c r="C563" s="57"/>
    </row>
    <row r="564" spans="1:3" s="259" customFormat="1" ht="21.75" customHeight="1">
      <c r="A564" s="28"/>
      <c r="B564" s="28"/>
      <c r="C564" s="57"/>
    </row>
    <row r="565" spans="1:3" s="259" customFormat="1" ht="21.75" customHeight="1">
      <c r="A565" s="28"/>
      <c r="B565" s="28"/>
      <c r="C565" s="57"/>
    </row>
    <row r="566" spans="1:3" s="259" customFormat="1" ht="21.75" customHeight="1">
      <c r="A566" s="28"/>
      <c r="B566" s="28"/>
      <c r="C566" s="57"/>
    </row>
    <row r="567" spans="1:3" s="259" customFormat="1" ht="21.75" customHeight="1">
      <c r="A567" s="28"/>
      <c r="B567" s="28"/>
      <c r="C567" s="57"/>
    </row>
    <row r="568" spans="1:3" s="259" customFormat="1" ht="21.75" customHeight="1">
      <c r="A568" s="28"/>
      <c r="B568" s="28"/>
      <c r="C568" s="57"/>
    </row>
    <row r="569" spans="1:3" s="259" customFormat="1" ht="21.75" customHeight="1">
      <c r="A569" s="28"/>
      <c r="B569" s="28"/>
      <c r="C569" s="57"/>
    </row>
    <row r="570" spans="1:3" s="259" customFormat="1" ht="21.75" customHeight="1">
      <c r="A570" s="28"/>
      <c r="B570" s="28"/>
      <c r="C570" s="57"/>
    </row>
    <row r="571" spans="1:3" s="259" customFormat="1" ht="21.75" customHeight="1">
      <c r="A571" s="28"/>
      <c r="B571" s="28"/>
      <c r="C571" s="57"/>
    </row>
    <row r="572" spans="1:3" s="259" customFormat="1" ht="21.75" customHeight="1">
      <c r="A572" s="28"/>
      <c r="B572" s="28"/>
      <c r="C572" s="57"/>
    </row>
    <row r="573" spans="1:3" s="259" customFormat="1" ht="21.75" customHeight="1">
      <c r="A573" s="28"/>
      <c r="B573" s="28"/>
      <c r="C573" s="57"/>
    </row>
    <row r="574" spans="1:3" s="259" customFormat="1" ht="21.75" customHeight="1">
      <c r="A574" s="28"/>
      <c r="B574" s="28"/>
      <c r="C574" s="57"/>
    </row>
    <row r="575" spans="1:3" s="259" customFormat="1" ht="21.75" customHeight="1">
      <c r="A575" s="28"/>
      <c r="B575" s="28"/>
      <c r="C575" s="57"/>
    </row>
    <row r="576" spans="1:3" s="259" customFormat="1" ht="21.75" customHeight="1">
      <c r="A576" s="28"/>
      <c r="B576" s="28"/>
      <c r="C576" s="57"/>
    </row>
    <row r="577" spans="1:3" s="259" customFormat="1" ht="21.75" customHeight="1">
      <c r="A577" s="28"/>
      <c r="B577" s="28"/>
      <c r="C577" s="57"/>
    </row>
    <row r="578" spans="1:3" s="259" customFormat="1" ht="21.75" customHeight="1">
      <c r="A578" s="28"/>
      <c r="B578" s="28"/>
      <c r="C578" s="57"/>
    </row>
    <row r="579" spans="1:3" s="259" customFormat="1" ht="21.75" customHeight="1">
      <c r="A579" s="28"/>
      <c r="B579" s="28"/>
      <c r="C579" s="57"/>
    </row>
    <row r="580" spans="1:3" s="259" customFormat="1" ht="21.75" customHeight="1">
      <c r="A580" s="28"/>
      <c r="B580" s="28"/>
      <c r="C580" s="57"/>
    </row>
    <row r="581" spans="1:3" s="259" customFormat="1" ht="21.75" customHeight="1">
      <c r="A581" s="28"/>
      <c r="B581" s="28"/>
      <c r="C581" s="57"/>
    </row>
    <row r="582" spans="1:3" s="259" customFormat="1" ht="21.75" customHeight="1">
      <c r="A582" s="28"/>
      <c r="B582" s="28"/>
      <c r="C582" s="57"/>
    </row>
    <row r="583" spans="1:3" s="259" customFormat="1" ht="21.75" customHeight="1">
      <c r="A583" s="28"/>
      <c r="B583" s="28"/>
      <c r="C583" s="57"/>
    </row>
    <row r="584" spans="1:3" s="259" customFormat="1" ht="21.75" customHeight="1">
      <c r="A584" s="28"/>
      <c r="B584" s="28"/>
      <c r="C584" s="57"/>
    </row>
    <row r="585" spans="1:3" s="259" customFormat="1" ht="21.75" customHeight="1">
      <c r="A585" s="28"/>
      <c r="B585" s="28"/>
      <c r="C585" s="57"/>
    </row>
    <row r="586" spans="1:3" s="259" customFormat="1" ht="21.75" customHeight="1">
      <c r="A586" s="28"/>
      <c r="B586" s="28"/>
      <c r="C586" s="57"/>
    </row>
    <row r="587" spans="1:3" s="259" customFormat="1" ht="21.75" customHeight="1">
      <c r="A587" s="28"/>
      <c r="B587" s="28"/>
      <c r="C587" s="57"/>
    </row>
    <row r="588" spans="1:3" s="259" customFormat="1" ht="21.75" customHeight="1">
      <c r="A588" s="28"/>
      <c r="B588" s="29"/>
      <c r="C588" s="57"/>
    </row>
    <row r="589" spans="1:3" s="259" customFormat="1" ht="21.75" customHeight="1">
      <c r="A589" s="28"/>
      <c r="B589" s="29"/>
      <c r="C589" s="57"/>
    </row>
    <row r="590" spans="1:3" s="259" customFormat="1" ht="21.75" customHeight="1">
      <c r="A590" s="28"/>
      <c r="B590" s="28"/>
      <c r="C590" s="57"/>
    </row>
    <row r="591" spans="1:3" s="259" customFormat="1" ht="21.75" customHeight="1">
      <c r="A591" s="28"/>
      <c r="B591" s="29"/>
      <c r="C591" s="57"/>
    </row>
    <row r="592" spans="1:3" s="259" customFormat="1" ht="21.75" customHeight="1">
      <c r="A592" s="28"/>
      <c r="B592" s="29"/>
      <c r="C592" s="57"/>
    </row>
    <row r="593" spans="1:3" s="259" customFormat="1" ht="21.75" customHeight="1">
      <c r="A593" s="28"/>
      <c r="B593" s="29"/>
      <c r="C593" s="57"/>
    </row>
    <row r="594" spans="1:3" s="259" customFormat="1" ht="21.75" customHeight="1">
      <c r="A594" s="29"/>
      <c r="B594" s="29"/>
      <c r="C594" s="57"/>
    </row>
    <row r="595" spans="1:3" s="259" customFormat="1" ht="21.75" customHeight="1">
      <c r="A595" s="155"/>
      <c r="B595" s="334"/>
      <c r="C595" s="57"/>
    </row>
    <row r="596" spans="1:3" s="259" customFormat="1" ht="21.75" customHeight="1">
      <c r="A596" s="57"/>
      <c r="B596" s="57"/>
      <c r="C596" s="57"/>
    </row>
    <row r="597" spans="1:3" s="259" customFormat="1" ht="21.75" customHeight="1">
      <c r="A597" s="57"/>
      <c r="B597" s="57"/>
      <c r="C597" s="57"/>
    </row>
    <row r="598" spans="1:3" s="259" customFormat="1" ht="21.75" customHeight="1">
      <c r="A598" s="57"/>
      <c r="B598" s="57"/>
      <c r="C598" s="57"/>
    </row>
    <row r="599" spans="1:3" s="259" customFormat="1" ht="21.75" customHeight="1">
      <c r="A599" s="57"/>
      <c r="B599" s="57"/>
      <c r="C599" s="57"/>
    </row>
    <row r="600" spans="1:3" s="259" customFormat="1" ht="21.75" customHeight="1">
      <c r="A600" s="57"/>
      <c r="B600" s="57"/>
      <c r="C600" s="57"/>
    </row>
    <row r="601" spans="1:3" s="259" customFormat="1" ht="21.75" customHeight="1">
      <c r="A601" s="57"/>
      <c r="B601" s="57"/>
      <c r="C601" s="57"/>
    </row>
    <row r="602" spans="1:3" s="259" customFormat="1" ht="21.75" customHeight="1">
      <c r="A602" s="57"/>
      <c r="B602" s="57"/>
      <c r="C602" s="57"/>
    </row>
    <row r="603" spans="1:3" s="259" customFormat="1" ht="21.75" customHeight="1">
      <c r="A603" s="57"/>
      <c r="B603" s="57"/>
      <c r="C603" s="57"/>
    </row>
    <row r="604" spans="1:3" s="259" customFormat="1" ht="21.75" customHeight="1">
      <c r="A604" s="57"/>
      <c r="B604" s="57"/>
      <c r="C604" s="57"/>
    </row>
    <row r="605" spans="1:3" s="259" customFormat="1" ht="21.75" customHeight="1">
      <c r="A605" s="57"/>
      <c r="B605" s="57"/>
      <c r="C605" s="57"/>
    </row>
    <row r="606" spans="1:3" s="259" customFormat="1" ht="21.75" customHeight="1">
      <c r="A606" s="57"/>
      <c r="B606" s="57"/>
      <c r="C606" s="57"/>
    </row>
    <row r="607" spans="1:3" s="259" customFormat="1" ht="21.75" customHeight="1">
      <c r="A607" s="57"/>
      <c r="B607" s="57"/>
      <c r="C607" s="57"/>
    </row>
    <row r="608" spans="1:3" s="259" customFormat="1" ht="21.75" customHeight="1">
      <c r="A608" s="57"/>
      <c r="B608" s="57"/>
      <c r="C608" s="57"/>
    </row>
    <row r="609" spans="1:3" s="259" customFormat="1" ht="21.75" customHeight="1">
      <c r="A609" s="57"/>
      <c r="B609" s="57"/>
      <c r="C609" s="57"/>
    </row>
    <row r="610" spans="1:3" s="259" customFormat="1" ht="21.75" customHeight="1">
      <c r="A610" s="57"/>
      <c r="B610" s="57"/>
      <c r="C610" s="57"/>
    </row>
    <row r="611" spans="1:3" s="259" customFormat="1" ht="21.75" customHeight="1">
      <c r="A611" s="57"/>
      <c r="B611" s="57"/>
      <c r="C611" s="57"/>
    </row>
    <row r="612" spans="1:3" s="259" customFormat="1" ht="21.75" customHeight="1">
      <c r="A612" s="57"/>
      <c r="B612" s="57"/>
      <c r="C612" s="57"/>
    </row>
    <row r="613" spans="1:3" s="259" customFormat="1" ht="21.75" customHeight="1">
      <c r="A613" s="57"/>
      <c r="B613" s="57"/>
      <c r="C613" s="57"/>
    </row>
    <row r="614" spans="1:3" s="259" customFormat="1" ht="21.75" customHeight="1">
      <c r="A614" s="57"/>
      <c r="B614" s="57"/>
      <c r="C614" s="57"/>
    </row>
    <row r="615" spans="1:3" s="259" customFormat="1" ht="21.75" customHeight="1">
      <c r="A615" s="57"/>
      <c r="B615" s="57"/>
      <c r="C615" s="57"/>
    </row>
    <row r="616" spans="1:3" s="259" customFormat="1" ht="21.75" customHeight="1">
      <c r="A616" s="57"/>
      <c r="B616" s="57"/>
      <c r="C616" s="57"/>
    </row>
    <row r="617" spans="1:3" s="259" customFormat="1" ht="21.75" customHeight="1">
      <c r="A617" s="57"/>
      <c r="B617" s="57"/>
      <c r="C617" s="57"/>
    </row>
    <row r="618" spans="1:3" s="259" customFormat="1" ht="21.75" customHeight="1">
      <c r="A618" s="57"/>
      <c r="B618" s="57"/>
      <c r="C618" s="57"/>
    </row>
    <row r="619" spans="1:3" s="259" customFormat="1" ht="21.75" customHeight="1">
      <c r="A619" s="57"/>
      <c r="B619" s="57"/>
      <c r="C619" s="57"/>
    </row>
    <row r="620" spans="1:3" s="259" customFormat="1" ht="21.75" customHeight="1">
      <c r="A620" s="57"/>
      <c r="B620" s="57"/>
      <c r="C620" s="57"/>
    </row>
    <row r="621" spans="1:3" s="259" customFormat="1" ht="21.75" customHeight="1">
      <c r="A621" s="57"/>
      <c r="B621" s="57"/>
      <c r="C621" s="57"/>
    </row>
    <row r="622" spans="1:3" s="259" customFormat="1" ht="21.75" customHeight="1">
      <c r="A622" s="57"/>
      <c r="B622" s="57"/>
      <c r="C622" s="57"/>
    </row>
    <row r="623" spans="1:3" s="259" customFormat="1" ht="21.75" customHeight="1">
      <c r="A623" s="57"/>
      <c r="B623" s="57"/>
      <c r="C623" s="57"/>
    </row>
    <row r="624" spans="1:3" s="259" customFormat="1" ht="21.75" customHeight="1">
      <c r="A624" s="291"/>
      <c r="B624" s="251"/>
      <c r="C624" s="57"/>
    </row>
    <row r="625" spans="1:3" s="259" customFormat="1" ht="21.75" customHeight="1">
      <c r="A625" s="291"/>
      <c r="B625" s="251"/>
      <c r="C625" s="57"/>
    </row>
    <row r="626" spans="1:3" s="259" customFormat="1" ht="21.75" customHeight="1">
      <c r="A626" s="291"/>
      <c r="B626" s="251"/>
      <c r="C626" s="57"/>
    </row>
    <row r="627" spans="1:3" s="259" customFormat="1" ht="21.75" customHeight="1">
      <c r="A627" s="291"/>
      <c r="B627" s="251"/>
      <c r="C627" s="57"/>
    </row>
  </sheetData>
  <sheetProtection selectLockedCells="1" selectUnlockedCells="1"/>
  <mergeCells count="16">
    <mergeCell ref="A2:K2"/>
    <mergeCell ref="L2:X2"/>
    <mergeCell ref="A6:A8"/>
    <mergeCell ref="A9:A11"/>
    <mergeCell ref="A12:A14"/>
    <mergeCell ref="A15:A17"/>
    <mergeCell ref="A36:A38"/>
    <mergeCell ref="A39:A41"/>
    <mergeCell ref="A42:A44"/>
    <mergeCell ref="A45:A47"/>
    <mergeCell ref="A18:A20"/>
    <mergeCell ref="A21:A23"/>
    <mergeCell ref="A24:A26"/>
    <mergeCell ref="A27:A29"/>
    <mergeCell ref="A30:A32"/>
    <mergeCell ref="A33:A35"/>
  </mergeCells>
  <printOptions horizontalCentered="1"/>
  <pageMargins left="1.1023622047244095" right="1.1023622047244095" top="1.5748031496062993" bottom="1.5748031496062993" header="0.5118110236220472" footer="0.9055118110236221"/>
  <pageSetup firstPageNumber="34" useFirstPageNumber="1" horizontalDpi="300" verticalDpi="300" orientation="portrait" paperSize="9" r:id="rId1"/>
  <headerFooter alignWithMargins="0">
    <oddFooter>&amp;C&amp;"華康中圓體,標準"&amp;11‧&amp;"Times New Roman,標準"&amp;P&amp;"華康中圓體,標準"‧</oddFooter>
  </headerFooter>
</worksheet>
</file>

<file path=xl/worksheets/sheet7.xml><?xml version="1.0" encoding="utf-8"?>
<worksheet xmlns="http://schemas.openxmlformats.org/spreadsheetml/2006/main" xmlns:r="http://schemas.openxmlformats.org/officeDocument/2006/relationships">
  <dimension ref="A1:T35"/>
  <sheetViews>
    <sheetView showGridLines="0" zoomScale="120" zoomScaleNormal="120" zoomScalePageLayoutView="0" workbookViewId="0" topLeftCell="A1">
      <selection activeCell="G9" sqref="G9"/>
    </sheetView>
  </sheetViews>
  <sheetFormatPr defaultColWidth="10.625" defaultRowHeight="21.75" customHeight="1"/>
  <cols>
    <col min="1" max="1" width="18.625" style="251" customWidth="1"/>
    <col min="2" max="2" width="11.125" style="57" customWidth="1"/>
    <col min="3" max="3" width="8.125" style="57" customWidth="1"/>
    <col min="4" max="4" width="11.125" style="57" customWidth="1"/>
    <col min="5" max="5" width="8.125" style="57" customWidth="1"/>
    <col min="6" max="6" width="11.125" style="57" customWidth="1"/>
    <col min="7" max="7" width="8.125" style="57" customWidth="1"/>
    <col min="8" max="11" width="19.125" style="259" customWidth="1"/>
    <col min="12" max="13" width="10.625" style="259" customWidth="1"/>
    <col min="14" max="15" width="4.375" style="259" bestFit="1" customWidth="1"/>
    <col min="16" max="16" width="3.75390625" style="259" bestFit="1" customWidth="1"/>
    <col min="17" max="20" width="4.375" style="259" bestFit="1" customWidth="1"/>
    <col min="21" max="16384" width="10.625" style="259" customWidth="1"/>
  </cols>
  <sheetData>
    <row r="1" spans="1:11" s="251" customFormat="1" ht="18" customHeight="1">
      <c r="A1" s="281" t="s">
        <v>261</v>
      </c>
      <c r="B1" s="252"/>
      <c r="C1" s="252"/>
      <c r="D1" s="252"/>
      <c r="E1" s="252"/>
      <c r="F1" s="252"/>
      <c r="K1" s="1" t="s">
        <v>0</v>
      </c>
    </row>
    <row r="2" spans="1:20" s="317" customFormat="1" ht="24.75" customHeight="1">
      <c r="A2" s="729" t="s">
        <v>434</v>
      </c>
      <c r="B2" s="729"/>
      <c r="C2" s="729"/>
      <c r="D2" s="729"/>
      <c r="E2" s="729"/>
      <c r="F2" s="729"/>
      <c r="G2" s="729"/>
      <c r="H2" s="702" t="s">
        <v>93</v>
      </c>
      <c r="I2" s="702"/>
      <c r="J2" s="702"/>
      <c r="K2" s="702"/>
      <c r="L2" s="344"/>
      <c r="M2" s="344"/>
      <c r="N2" s="344"/>
      <c r="O2" s="344"/>
      <c r="P2" s="344"/>
      <c r="Q2" s="344"/>
      <c r="R2" s="344"/>
      <c r="S2" s="344"/>
      <c r="T2" s="344"/>
    </row>
    <row r="3" spans="1:11" ht="15" customHeight="1">
      <c r="A3" s="254"/>
      <c r="B3" s="257"/>
      <c r="C3" s="257"/>
      <c r="D3" s="257"/>
      <c r="E3" s="257"/>
      <c r="F3" s="730"/>
      <c r="G3" s="730"/>
      <c r="K3" s="242"/>
    </row>
    <row r="4" spans="1:11" ht="19.5" customHeight="1">
      <c r="A4" s="731" t="s">
        <v>408</v>
      </c>
      <c r="B4" s="732" t="s">
        <v>409</v>
      </c>
      <c r="C4" s="732"/>
      <c r="D4" s="732"/>
      <c r="E4" s="732"/>
      <c r="F4" s="732"/>
      <c r="G4" s="732"/>
      <c r="H4" s="733" t="s">
        <v>410</v>
      </c>
      <c r="I4" s="734" t="s">
        <v>411</v>
      </c>
      <c r="J4" s="734" t="s">
        <v>412</v>
      </c>
      <c r="K4" s="735" t="s">
        <v>413</v>
      </c>
    </row>
    <row r="5" spans="1:11" ht="19.5" customHeight="1">
      <c r="A5" s="731"/>
      <c r="B5" s="65" t="s">
        <v>414</v>
      </c>
      <c r="C5" s="337"/>
      <c r="D5" s="66" t="s">
        <v>415</v>
      </c>
      <c r="E5" s="337"/>
      <c r="F5" s="66" t="s">
        <v>416</v>
      </c>
      <c r="G5" s="337"/>
      <c r="H5" s="733"/>
      <c r="I5" s="734"/>
      <c r="J5" s="734"/>
      <c r="K5" s="735"/>
    </row>
    <row r="6" spans="1:11" ht="35.25" customHeight="1">
      <c r="A6" s="731"/>
      <c r="B6" s="67" t="s">
        <v>94</v>
      </c>
      <c r="C6" s="270" t="s">
        <v>417</v>
      </c>
      <c r="D6" s="59" t="s">
        <v>95</v>
      </c>
      <c r="E6" s="270" t="s">
        <v>417</v>
      </c>
      <c r="F6" s="59" t="s">
        <v>96</v>
      </c>
      <c r="G6" s="270" t="s">
        <v>417</v>
      </c>
      <c r="H6" s="733"/>
      <c r="I6" s="734"/>
      <c r="J6" s="734"/>
      <c r="K6" s="735"/>
    </row>
    <row r="7" spans="1:20" ht="18" customHeight="1">
      <c r="A7" s="150" t="s">
        <v>177</v>
      </c>
      <c r="B7" s="68">
        <v>406910</v>
      </c>
      <c r="C7" s="320" t="s">
        <v>857</v>
      </c>
      <c r="D7" s="282">
        <v>1328155</v>
      </c>
      <c r="E7" s="320" t="s">
        <v>858</v>
      </c>
      <c r="F7" s="282">
        <v>145251</v>
      </c>
      <c r="G7" s="320" t="s">
        <v>859</v>
      </c>
      <c r="H7" s="320">
        <v>10.936298850661256</v>
      </c>
      <c r="I7" s="320">
        <v>30.637237370638214</v>
      </c>
      <c r="J7" s="320">
        <v>41.57353622129947</v>
      </c>
      <c r="K7" s="320">
        <v>35.69609987466516</v>
      </c>
      <c r="M7" s="57">
        <f>SUM(B7,D7,F7)</f>
        <v>1880316</v>
      </c>
      <c r="N7" s="930">
        <f>B7/M7*100</f>
        <v>21.64051148849449</v>
      </c>
      <c r="O7" s="930">
        <f>D7/M7*100</f>
        <v>70.63466991718414</v>
      </c>
      <c r="P7" s="930">
        <f>F7/M7*100</f>
        <v>7.72481859432138</v>
      </c>
      <c r="Q7" s="930">
        <f>F7/D7*100</f>
        <v>10.936298850661256</v>
      </c>
      <c r="R7" s="930">
        <f>B7/D7*100</f>
        <v>30.637237370638214</v>
      </c>
      <c r="S7" s="930">
        <f>(F7+B7)/D7*100</f>
        <v>41.57353622129947</v>
      </c>
      <c r="T7" s="930">
        <f>F7/B7*100</f>
        <v>35.69609987466516</v>
      </c>
    </row>
    <row r="8" spans="1:20" ht="18" customHeight="1">
      <c r="A8" s="150" t="s">
        <v>178</v>
      </c>
      <c r="B8" s="68">
        <v>401456</v>
      </c>
      <c r="C8" s="320" t="s">
        <v>860</v>
      </c>
      <c r="D8" s="282">
        <v>1359807</v>
      </c>
      <c r="E8" s="320" t="s">
        <v>866</v>
      </c>
      <c r="F8" s="282">
        <v>149898</v>
      </c>
      <c r="G8" s="320" t="s">
        <v>877</v>
      </c>
      <c r="H8" s="320">
        <v>11.023476125656067</v>
      </c>
      <c r="I8" s="320">
        <v>29.523013192313318</v>
      </c>
      <c r="J8" s="320">
        <v>40.54648931796939</v>
      </c>
      <c r="K8" s="320">
        <v>37.33858754134949</v>
      </c>
      <c r="M8" s="57">
        <f aca="true" t="shared" si="0" ref="M8:M29">SUM(B8,D8,F8)</f>
        <v>1911161</v>
      </c>
      <c r="N8" s="930">
        <f aca="true" t="shared" si="1" ref="N8:N23">B8/M8*100</f>
        <v>21.005870253735818</v>
      </c>
      <c r="O8" s="930">
        <f aca="true" t="shared" si="2" ref="O8:O23">D8/M8*100</f>
        <v>71.15083449275073</v>
      </c>
      <c r="P8" s="930">
        <f aca="true" t="shared" si="3" ref="P8:P23">F8/M8*100</f>
        <v>7.843295253513441</v>
      </c>
      <c r="Q8" s="930">
        <f aca="true" t="shared" si="4" ref="Q8:Q23">F8/D8*100</f>
        <v>11.023476125656067</v>
      </c>
      <c r="R8" s="930">
        <f aca="true" t="shared" si="5" ref="R8:R23">B8/D8*100</f>
        <v>29.523013192313318</v>
      </c>
      <c r="S8" s="930">
        <f aca="true" t="shared" si="6" ref="S8:S23">(F8+B8)/D8*100</f>
        <v>40.54648931796939</v>
      </c>
      <c r="T8" s="930">
        <f aca="true" t="shared" si="7" ref="T8:T23">F8/B8*100</f>
        <v>37.33858754134949</v>
      </c>
    </row>
    <row r="9" spans="1:20" ht="18" customHeight="1">
      <c r="A9" s="150" t="s">
        <v>179</v>
      </c>
      <c r="B9" s="68">
        <v>394093</v>
      </c>
      <c r="C9" s="320" t="s">
        <v>861</v>
      </c>
      <c r="D9" s="282">
        <v>1387612</v>
      </c>
      <c r="E9" s="320" t="s">
        <v>867</v>
      </c>
      <c r="F9" s="282">
        <v>153263</v>
      </c>
      <c r="G9" s="320" t="s">
        <v>872</v>
      </c>
      <c r="H9" s="320">
        <v>11.045090414323312</v>
      </c>
      <c r="I9" s="320">
        <v>28.40080656552408</v>
      </c>
      <c r="J9" s="320">
        <v>39.4458969798474</v>
      </c>
      <c r="K9" s="320">
        <v>38.890058945477335</v>
      </c>
      <c r="M9" s="57">
        <f t="shared" si="0"/>
        <v>1934968</v>
      </c>
      <c r="N9" s="930">
        <f t="shared" si="1"/>
        <v>20.366900124446502</v>
      </c>
      <c r="O9" s="930">
        <f t="shared" si="2"/>
        <v>71.71240041178976</v>
      </c>
      <c r="P9" s="930">
        <f t="shared" si="3"/>
        <v>7.920699463763742</v>
      </c>
      <c r="Q9" s="930">
        <f t="shared" si="4"/>
        <v>11.045090414323312</v>
      </c>
      <c r="R9" s="930">
        <f t="shared" si="5"/>
        <v>28.40080656552408</v>
      </c>
      <c r="S9" s="930">
        <f t="shared" si="6"/>
        <v>39.4458969798474</v>
      </c>
      <c r="T9" s="930">
        <f t="shared" si="7"/>
        <v>38.890058945477335</v>
      </c>
    </row>
    <row r="10" spans="1:20" ht="18" customHeight="1">
      <c r="A10" s="149" t="s">
        <v>180</v>
      </c>
      <c r="B10" s="68">
        <v>386146</v>
      </c>
      <c r="C10" s="320" t="s">
        <v>862</v>
      </c>
      <c r="D10" s="282">
        <v>1414937</v>
      </c>
      <c r="E10" s="320" t="s">
        <v>868</v>
      </c>
      <c r="F10" s="282">
        <v>157603</v>
      </c>
      <c r="G10" s="320" t="s">
        <v>873</v>
      </c>
      <c r="H10" s="320">
        <v>11.138517121256989</v>
      </c>
      <c r="I10" s="320">
        <v>27.290685026965868</v>
      </c>
      <c r="J10" s="320">
        <v>38.42920214822285</v>
      </c>
      <c r="K10" s="320">
        <v>40.814355192077606</v>
      </c>
      <c r="M10" s="57">
        <f t="shared" si="0"/>
        <v>1958686</v>
      </c>
      <c r="N10" s="930">
        <f t="shared" si="1"/>
        <v>19.71454332138995</v>
      </c>
      <c r="O10" s="930">
        <f t="shared" si="2"/>
        <v>72.23909294292193</v>
      </c>
      <c r="P10" s="930">
        <f t="shared" si="3"/>
        <v>8.046363735688109</v>
      </c>
      <c r="Q10" s="930">
        <f t="shared" si="4"/>
        <v>11.138517121256989</v>
      </c>
      <c r="R10" s="930">
        <f t="shared" si="5"/>
        <v>27.290685026965868</v>
      </c>
      <c r="S10" s="930">
        <f t="shared" si="6"/>
        <v>38.42920214822285</v>
      </c>
      <c r="T10" s="930">
        <f t="shared" si="7"/>
        <v>40.814355192077606</v>
      </c>
    </row>
    <row r="11" spans="1:20" ht="18" customHeight="1">
      <c r="A11" s="149" t="s">
        <v>181</v>
      </c>
      <c r="B11" s="68">
        <v>375565</v>
      </c>
      <c r="C11" s="320" t="s">
        <v>863</v>
      </c>
      <c r="D11" s="282">
        <v>1441272</v>
      </c>
      <c r="E11" s="320" t="s">
        <v>869</v>
      </c>
      <c r="F11" s="282">
        <v>161945</v>
      </c>
      <c r="G11" s="320" t="s">
        <v>874</v>
      </c>
      <c r="H11" s="320">
        <v>11.236255196798384</v>
      </c>
      <c r="I11" s="320">
        <v>26.057884979379324</v>
      </c>
      <c r="J11" s="320">
        <v>37.294140176177706</v>
      </c>
      <c r="K11" s="320">
        <v>43.120365316256844</v>
      </c>
      <c r="M11" s="57">
        <f t="shared" si="0"/>
        <v>1978782</v>
      </c>
      <c r="N11" s="930">
        <f t="shared" si="1"/>
        <v>18.979604625471627</v>
      </c>
      <c r="O11" s="930">
        <f t="shared" si="2"/>
        <v>72.83632052444382</v>
      </c>
      <c r="P11" s="930">
        <f t="shared" si="3"/>
        <v>8.184074850084547</v>
      </c>
      <c r="Q11" s="930">
        <f t="shared" si="4"/>
        <v>11.236255196798384</v>
      </c>
      <c r="R11" s="930">
        <f t="shared" si="5"/>
        <v>26.057884979379324</v>
      </c>
      <c r="S11" s="930">
        <f t="shared" si="6"/>
        <v>37.294140176177706</v>
      </c>
      <c r="T11" s="930">
        <f t="shared" si="7"/>
        <v>43.120365316256844</v>
      </c>
    </row>
    <row r="12" spans="1:20" ht="18" customHeight="1">
      <c r="A12" s="338" t="s">
        <v>182</v>
      </c>
      <c r="B12" s="68">
        <v>363341</v>
      </c>
      <c r="C12" s="320" t="s">
        <v>864</v>
      </c>
      <c r="D12" s="282">
        <v>1473703</v>
      </c>
      <c r="E12" s="320" t="s">
        <v>870</v>
      </c>
      <c r="F12" s="282">
        <v>165016</v>
      </c>
      <c r="G12" s="320" t="s">
        <v>875</v>
      </c>
      <c r="H12" s="320">
        <v>11.197371519227415</v>
      </c>
      <c r="I12" s="320">
        <v>24.654967792017796</v>
      </c>
      <c r="J12" s="320">
        <v>35.85233931124521</v>
      </c>
      <c r="K12" s="320">
        <v>45.41628938104976</v>
      </c>
      <c r="M12" s="57">
        <f t="shared" si="0"/>
        <v>2002060</v>
      </c>
      <c r="N12" s="930">
        <f t="shared" si="1"/>
        <v>18.148357192092146</v>
      </c>
      <c r="O12" s="930">
        <f t="shared" si="2"/>
        <v>73.60933238764072</v>
      </c>
      <c r="P12" s="930">
        <f t="shared" si="3"/>
        <v>8.242310420267126</v>
      </c>
      <c r="Q12" s="930">
        <f t="shared" si="4"/>
        <v>11.197371519227415</v>
      </c>
      <c r="R12" s="930">
        <f t="shared" si="5"/>
        <v>24.654967792017796</v>
      </c>
      <c r="S12" s="930">
        <f t="shared" si="6"/>
        <v>35.85233931124521</v>
      </c>
      <c r="T12" s="930">
        <f t="shared" si="7"/>
        <v>45.41628938104976</v>
      </c>
    </row>
    <row r="13" spans="1:20" ht="18" customHeight="1">
      <c r="A13" s="149" t="s">
        <v>183</v>
      </c>
      <c r="B13" s="68">
        <v>350658</v>
      </c>
      <c r="C13" s="320" t="s">
        <v>865</v>
      </c>
      <c r="D13" s="282">
        <v>1494077</v>
      </c>
      <c r="E13" s="320" t="s">
        <v>871</v>
      </c>
      <c r="F13" s="282">
        <v>168570</v>
      </c>
      <c r="G13" s="320" t="s">
        <v>876</v>
      </c>
      <c r="H13" s="320">
        <v>11.282551033179681</v>
      </c>
      <c r="I13" s="320">
        <v>23.469874711945906</v>
      </c>
      <c r="J13" s="320">
        <v>34.752425745125585</v>
      </c>
      <c r="K13" s="320">
        <v>48.07248087880499</v>
      </c>
      <c r="M13" s="57">
        <f t="shared" si="0"/>
        <v>2013305</v>
      </c>
      <c r="N13" s="930">
        <f t="shared" si="1"/>
        <v>17.41703318672531</v>
      </c>
      <c r="O13" s="930">
        <f t="shared" si="2"/>
        <v>74.21016686493105</v>
      </c>
      <c r="P13" s="930">
        <f t="shared" si="3"/>
        <v>8.372799948343644</v>
      </c>
      <c r="Q13" s="930">
        <f t="shared" si="4"/>
        <v>11.282551033179681</v>
      </c>
      <c r="R13" s="930">
        <f t="shared" si="5"/>
        <v>23.469874711945906</v>
      </c>
      <c r="S13" s="930">
        <f t="shared" si="6"/>
        <v>34.752425745125585</v>
      </c>
      <c r="T13" s="930">
        <f t="shared" si="7"/>
        <v>48.07248087880499</v>
      </c>
    </row>
    <row r="14" spans="1:20" s="339" customFormat="1" ht="18" customHeight="1">
      <c r="A14" s="149" t="s">
        <v>184</v>
      </c>
      <c r="B14" s="68">
        <v>340982</v>
      </c>
      <c r="C14" s="320">
        <v>16.8</v>
      </c>
      <c r="D14" s="282">
        <v>1514913</v>
      </c>
      <c r="E14" s="320">
        <v>74.62</v>
      </c>
      <c r="F14" s="282">
        <v>174266</v>
      </c>
      <c r="G14" s="320">
        <v>8.58</v>
      </c>
      <c r="H14" s="320">
        <v>11.503366860011104</v>
      </c>
      <c r="I14" s="320">
        <v>22.50835526528586</v>
      </c>
      <c r="J14" s="320">
        <v>34.01172212529696</v>
      </c>
      <c r="K14" s="320">
        <v>51.10709656228188</v>
      </c>
      <c r="M14" s="57">
        <f t="shared" si="0"/>
        <v>2030161</v>
      </c>
      <c r="N14" s="930">
        <f t="shared" si="1"/>
        <v>16.795810775598586</v>
      </c>
      <c r="O14" s="930">
        <f t="shared" si="2"/>
        <v>74.6203379928981</v>
      </c>
      <c r="P14" s="930">
        <f t="shared" si="3"/>
        <v>8.583851231503314</v>
      </c>
      <c r="Q14" s="930">
        <f t="shared" si="4"/>
        <v>11.503366860011104</v>
      </c>
      <c r="R14" s="930">
        <f t="shared" si="5"/>
        <v>22.50835526528586</v>
      </c>
      <c r="S14" s="930">
        <f t="shared" si="6"/>
        <v>34.01172212529696</v>
      </c>
      <c r="T14" s="930">
        <f t="shared" si="7"/>
        <v>51.10709656228188</v>
      </c>
    </row>
    <row r="15" spans="1:20" s="339" customFormat="1" ht="18" customHeight="1">
      <c r="A15" s="149" t="s">
        <v>185</v>
      </c>
      <c r="B15" s="69">
        <v>333658</v>
      </c>
      <c r="C15" s="320">
        <v>16.32359322766916</v>
      </c>
      <c r="D15" s="336">
        <v>1528505</v>
      </c>
      <c r="E15" s="320">
        <v>74.77924661317412</v>
      </c>
      <c r="F15" s="282">
        <v>181860</v>
      </c>
      <c r="G15" s="320">
        <v>8.897160159156723</v>
      </c>
      <c r="H15" s="320">
        <v>11.89790023585137</v>
      </c>
      <c r="I15" s="320">
        <v>21.82904210323159</v>
      </c>
      <c r="J15" s="320">
        <v>33.72694233908296</v>
      </c>
      <c r="K15" s="320">
        <v>54.5049122155021</v>
      </c>
      <c r="M15" s="57">
        <f t="shared" si="0"/>
        <v>2044023</v>
      </c>
      <c r="N15" s="930">
        <f t="shared" si="1"/>
        <v>16.32359322766916</v>
      </c>
      <c r="O15" s="930">
        <f t="shared" si="2"/>
        <v>74.77924661317412</v>
      </c>
      <c r="P15" s="930">
        <f t="shared" si="3"/>
        <v>8.897160159156723</v>
      </c>
      <c r="Q15" s="930">
        <f t="shared" si="4"/>
        <v>11.89790023585137</v>
      </c>
      <c r="R15" s="930">
        <f t="shared" si="5"/>
        <v>21.82904210323159</v>
      </c>
      <c r="S15" s="930">
        <f t="shared" si="6"/>
        <v>33.72694233908296</v>
      </c>
      <c r="T15" s="930">
        <f t="shared" si="7"/>
        <v>54.5049122155021</v>
      </c>
    </row>
    <row r="16" spans="1:20" s="339" customFormat="1" ht="18" customHeight="1">
      <c r="A16" s="149" t="s">
        <v>281</v>
      </c>
      <c r="B16" s="69">
        <f>SUM(B17:B29)</f>
        <v>326256</v>
      </c>
      <c r="C16" s="320">
        <f>B16/'2-3 續'!C6*100</f>
        <v>15.850534997337645</v>
      </c>
      <c r="D16" s="336">
        <f>SUM(D17:D29)</f>
        <v>1540482</v>
      </c>
      <c r="E16" s="320">
        <f>D16/'2-3 續'!C6*100</f>
        <v>74.84142469033118</v>
      </c>
      <c r="F16" s="282">
        <f>SUM(F17:F29)</f>
        <v>191590</v>
      </c>
      <c r="G16" s="320">
        <f>F16/'2-3 續'!C6*100</f>
        <v>9.308040312331174</v>
      </c>
      <c r="H16" s="320">
        <f aca="true" t="shared" si="8" ref="H16:H29">F16/D16*100</f>
        <v>12.43701646627484</v>
      </c>
      <c r="I16" s="320">
        <f aca="true" t="shared" si="9" ref="I16:I29">B16/D16*100</f>
        <v>21.178825848013805</v>
      </c>
      <c r="J16" s="320">
        <f aca="true" t="shared" si="10" ref="J16:J29">(B16+F16)/D16*100</f>
        <v>33.61584231428865</v>
      </c>
      <c r="K16" s="320">
        <f aca="true" t="shared" si="11" ref="K16:K29">F16/B16*100</f>
        <v>58.72382423618263</v>
      </c>
      <c r="M16" s="57">
        <f t="shared" si="0"/>
        <v>2058328</v>
      </c>
      <c r="N16" s="930">
        <f t="shared" si="1"/>
        <v>15.850534997337645</v>
      </c>
      <c r="O16" s="930">
        <f t="shared" si="2"/>
        <v>74.84142469033118</v>
      </c>
      <c r="P16" s="930">
        <f t="shared" si="3"/>
        <v>9.308040312331174</v>
      </c>
      <c r="Q16" s="930">
        <f t="shared" si="4"/>
        <v>12.43701646627484</v>
      </c>
      <c r="R16" s="930">
        <f t="shared" si="5"/>
        <v>21.178825848013805</v>
      </c>
      <c r="S16" s="930">
        <f t="shared" si="6"/>
        <v>33.61584231428865</v>
      </c>
      <c r="T16" s="930">
        <f t="shared" si="7"/>
        <v>58.72382423618263</v>
      </c>
    </row>
    <row r="17" spans="1:20" s="339" customFormat="1" ht="18" customHeight="1">
      <c r="A17" s="150" t="s">
        <v>418</v>
      </c>
      <c r="B17" s="70">
        <v>69557</v>
      </c>
      <c r="C17" s="320">
        <f>B17/'2-3 續'!C9*100</f>
        <v>16.665708275230852</v>
      </c>
      <c r="D17" s="70">
        <v>312287</v>
      </c>
      <c r="E17" s="320">
        <f>D17/'2-3 續'!C9*100</f>
        <v>74.82329657902177</v>
      </c>
      <c r="F17" s="70">
        <v>35522</v>
      </c>
      <c r="G17" s="320">
        <f>F17/'2-3 續'!C9*100</f>
        <v>8.510995145747376</v>
      </c>
      <c r="H17" s="320">
        <f t="shared" si="8"/>
        <v>11.37479305894898</v>
      </c>
      <c r="I17" s="320">
        <f t="shared" si="9"/>
        <v>22.273421564138115</v>
      </c>
      <c r="J17" s="320">
        <f t="shared" si="10"/>
        <v>33.6482146230871</v>
      </c>
      <c r="K17" s="320">
        <f t="shared" si="11"/>
        <v>51.06890751470018</v>
      </c>
      <c r="M17" s="57">
        <f t="shared" si="0"/>
        <v>417366</v>
      </c>
      <c r="N17" s="930">
        <f t="shared" si="1"/>
        <v>16.665708275230852</v>
      </c>
      <c r="O17" s="930">
        <f t="shared" si="2"/>
        <v>74.82329657902177</v>
      </c>
      <c r="P17" s="930">
        <f t="shared" si="3"/>
        <v>8.510995145747376</v>
      </c>
      <c r="Q17" s="930">
        <f t="shared" si="4"/>
        <v>11.37479305894898</v>
      </c>
      <c r="R17" s="930">
        <f t="shared" si="5"/>
        <v>22.273421564138115</v>
      </c>
      <c r="S17" s="930">
        <f t="shared" si="6"/>
        <v>33.6482146230871</v>
      </c>
      <c r="T17" s="930">
        <f t="shared" si="7"/>
        <v>51.06890751470018</v>
      </c>
    </row>
    <row r="18" spans="1:20" s="339" customFormat="1" ht="18" customHeight="1">
      <c r="A18" s="150" t="s">
        <v>419</v>
      </c>
      <c r="B18" s="70">
        <v>59881</v>
      </c>
      <c r="C18" s="320">
        <f>B18/'2-3 續'!C12*100</f>
        <v>15.698297806521975</v>
      </c>
      <c r="D18" s="70">
        <v>284804</v>
      </c>
      <c r="E18" s="320">
        <f>D18/'2-3 續'!C12*100</f>
        <v>74.66371651256132</v>
      </c>
      <c r="F18" s="70">
        <v>36764</v>
      </c>
      <c r="G18" s="320">
        <f>F18/'2-3 續'!C12*100</f>
        <v>9.637985680916715</v>
      </c>
      <c r="H18" s="320">
        <f t="shared" si="8"/>
        <v>12.908526565638123</v>
      </c>
      <c r="I18" s="320">
        <f t="shared" si="9"/>
        <v>21.025336722798837</v>
      </c>
      <c r="J18" s="320">
        <f t="shared" si="10"/>
        <v>33.93386328843696</v>
      </c>
      <c r="K18" s="320">
        <f t="shared" si="11"/>
        <v>61.39510028222641</v>
      </c>
      <c r="M18" s="57">
        <f t="shared" si="0"/>
        <v>381449</v>
      </c>
      <c r="N18" s="930">
        <f t="shared" si="1"/>
        <v>15.698297806521975</v>
      </c>
      <c r="O18" s="930">
        <f t="shared" si="2"/>
        <v>74.66371651256132</v>
      </c>
      <c r="P18" s="930">
        <f t="shared" si="3"/>
        <v>9.637985680916715</v>
      </c>
      <c r="Q18" s="930">
        <f t="shared" si="4"/>
        <v>12.908526565638123</v>
      </c>
      <c r="R18" s="930">
        <f t="shared" si="5"/>
        <v>21.025336722798837</v>
      </c>
      <c r="S18" s="930">
        <f t="shared" si="6"/>
        <v>33.93386328843696</v>
      </c>
      <c r="T18" s="930">
        <f t="shared" si="7"/>
        <v>61.39510028222641</v>
      </c>
    </row>
    <row r="19" spans="1:20" s="339" customFormat="1" ht="18" customHeight="1">
      <c r="A19" s="150" t="s">
        <v>420</v>
      </c>
      <c r="B19" s="70">
        <v>13540</v>
      </c>
      <c r="C19" s="320">
        <f>B19/'2-3 續'!C15*100</f>
        <v>14.735490330514653</v>
      </c>
      <c r="D19" s="70">
        <v>67763</v>
      </c>
      <c r="E19" s="320">
        <f>D19/'2-3 續'!C15*100</f>
        <v>73.74601412604612</v>
      </c>
      <c r="F19" s="70">
        <v>10584</v>
      </c>
      <c r="G19" s="320">
        <f>F19/'2-3 續'!C15*100</f>
        <v>11.518495543439224</v>
      </c>
      <c r="H19" s="320">
        <f t="shared" si="8"/>
        <v>15.619143190236558</v>
      </c>
      <c r="I19" s="320">
        <f t="shared" si="9"/>
        <v>19.981405781916383</v>
      </c>
      <c r="J19" s="320">
        <f t="shared" si="10"/>
        <v>35.60054897215294</v>
      </c>
      <c r="K19" s="320">
        <f t="shared" si="11"/>
        <v>78.16838995568686</v>
      </c>
      <c r="M19" s="57">
        <f t="shared" si="0"/>
        <v>91887</v>
      </c>
      <c r="N19" s="930">
        <f t="shared" si="1"/>
        <v>14.735490330514653</v>
      </c>
      <c r="O19" s="930">
        <f t="shared" si="2"/>
        <v>73.74601412604612</v>
      </c>
      <c r="P19" s="930">
        <f t="shared" si="3"/>
        <v>11.518495543439224</v>
      </c>
      <c r="Q19" s="930">
        <f t="shared" si="4"/>
        <v>15.619143190236558</v>
      </c>
      <c r="R19" s="930">
        <f t="shared" si="5"/>
        <v>19.981405781916383</v>
      </c>
      <c r="S19" s="930">
        <f t="shared" si="6"/>
        <v>35.60054897215294</v>
      </c>
      <c r="T19" s="930">
        <f t="shared" si="7"/>
        <v>78.16838995568686</v>
      </c>
    </row>
    <row r="20" spans="1:20" s="339" customFormat="1" ht="18" customHeight="1">
      <c r="A20" s="150" t="s">
        <v>421</v>
      </c>
      <c r="B20" s="70">
        <v>25350</v>
      </c>
      <c r="C20" s="320">
        <f>B20/'2-3 續'!C18*100</f>
        <v>16.125954198473284</v>
      </c>
      <c r="D20" s="70">
        <v>117380</v>
      </c>
      <c r="E20" s="320">
        <f>D20/'2-3 續'!C18*100</f>
        <v>74.66921119592875</v>
      </c>
      <c r="F20" s="70">
        <v>14470</v>
      </c>
      <c r="G20" s="320">
        <f>F20/'2-3 續'!C18*100</f>
        <v>9.204834605597965</v>
      </c>
      <c r="H20" s="320">
        <f t="shared" si="8"/>
        <v>12.327483387289147</v>
      </c>
      <c r="I20" s="320">
        <f t="shared" si="9"/>
        <v>21.596524109729085</v>
      </c>
      <c r="J20" s="320">
        <f t="shared" si="10"/>
        <v>33.92400749701823</v>
      </c>
      <c r="K20" s="320">
        <f t="shared" si="11"/>
        <v>57.08086785009861</v>
      </c>
      <c r="M20" s="57">
        <f t="shared" si="0"/>
        <v>157200</v>
      </c>
      <c r="N20" s="930">
        <f t="shared" si="1"/>
        <v>16.125954198473284</v>
      </c>
      <c r="O20" s="930">
        <f t="shared" si="2"/>
        <v>74.66921119592875</v>
      </c>
      <c r="P20" s="930">
        <f t="shared" si="3"/>
        <v>9.204834605597965</v>
      </c>
      <c r="Q20" s="930">
        <f t="shared" si="4"/>
        <v>12.327483387289147</v>
      </c>
      <c r="R20" s="930">
        <f t="shared" si="5"/>
        <v>21.596524109729085</v>
      </c>
      <c r="S20" s="930">
        <f t="shared" si="6"/>
        <v>33.92400749701823</v>
      </c>
      <c r="T20" s="930">
        <f t="shared" si="7"/>
        <v>57.08086785009861</v>
      </c>
    </row>
    <row r="21" spans="1:20" s="339" customFormat="1" ht="18" customHeight="1">
      <c r="A21" s="150" t="s">
        <v>190</v>
      </c>
      <c r="B21" s="70">
        <v>28451</v>
      </c>
      <c r="C21" s="320">
        <f>B21/'2-3 續'!C21*100</f>
        <v>18.797653183926425</v>
      </c>
      <c r="D21" s="70">
        <v>111975</v>
      </c>
      <c r="E21" s="320">
        <f>D21/'2-3 續'!C21*100</f>
        <v>73.98218745457669</v>
      </c>
      <c r="F21" s="70">
        <v>10928</v>
      </c>
      <c r="G21" s="320">
        <f>F21/'2-3 續'!C21*100</f>
        <v>7.220159361496887</v>
      </c>
      <c r="H21" s="320">
        <f t="shared" si="8"/>
        <v>9.759321277070775</v>
      </c>
      <c r="I21" s="320">
        <f t="shared" si="9"/>
        <v>25.408350078142444</v>
      </c>
      <c r="J21" s="320">
        <f t="shared" si="10"/>
        <v>35.167671355213216</v>
      </c>
      <c r="K21" s="320">
        <f t="shared" si="11"/>
        <v>38.4098977188851</v>
      </c>
      <c r="M21" s="57">
        <f t="shared" si="0"/>
        <v>151354</v>
      </c>
      <c r="N21" s="930">
        <f t="shared" si="1"/>
        <v>18.797653183926425</v>
      </c>
      <c r="O21" s="930">
        <f t="shared" si="2"/>
        <v>73.98218745457669</v>
      </c>
      <c r="P21" s="930">
        <f t="shared" si="3"/>
        <v>7.220159361496887</v>
      </c>
      <c r="Q21" s="930">
        <f t="shared" si="4"/>
        <v>9.759321277070775</v>
      </c>
      <c r="R21" s="930">
        <f t="shared" si="5"/>
        <v>25.408350078142444</v>
      </c>
      <c r="S21" s="930">
        <f t="shared" si="6"/>
        <v>35.167671355213216</v>
      </c>
      <c r="T21" s="930">
        <f t="shared" si="7"/>
        <v>38.4098977188851</v>
      </c>
    </row>
    <row r="22" spans="1:20" ht="18" customHeight="1">
      <c r="A22" s="150" t="s">
        <v>422</v>
      </c>
      <c r="B22" s="70">
        <v>13253</v>
      </c>
      <c r="C22" s="320">
        <f>B22/'2-3 續'!C24*100</f>
        <v>15.678271876589653</v>
      </c>
      <c r="D22" s="70">
        <v>63126</v>
      </c>
      <c r="E22" s="320">
        <f>D22/'2-3 續'!C24*100</f>
        <v>74.67792880718316</v>
      </c>
      <c r="F22" s="70">
        <v>8152</v>
      </c>
      <c r="G22" s="320">
        <f>F22/'2-3 續'!C24*100</f>
        <v>9.643799316227183</v>
      </c>
      <c r="H22" s="320">
        <f t="shared" si="8"/>
        <v>12.913854830022494</v>
      </c>
      <c r="I22" s="320">
        <f t="shared" si="9"/>
        <v>20.994518898710517</v>
      </c>
      <c r="J22" s="320">
        <f t="shared" si="10"/>
        <v>33.90837372873301</v>
      </c>
      <c r="K22" s="320">
        <f t="shared" si="11"/>
        <v>61.51060137327398</v>
      </c>
      <c r="M22" s="57">
        <f t="shared" si="0"/>
        <v>84531</v>
      </c>
      <c r="N22" s="930">
        <f t="shared" si="1"/>
        <v>15.678271876589653</v>
      </c>
      <c r="O22" s="930">
        <f t="shared" si="2"/>
        <v>74.67792880718316</v>
      </c>
      <c r="P22" s="930">
        <f t="shared" si="3"/>
        <v>9.643799316227183</v>
      </c>
      <c r="Q22" s="930">
        <f t="shared" si="4"/>
        <v>12.913854830022494</v>
      </c>
      <c r="R22" s="930">
        <f t="shared" si="5"/>
        <v>20.994518898710517</v>
      </c>
      <c r="S22" s="930">
        <f t="shared" si="6"/>
        <v>33.90837372873301</v>
      </c>
      <c r="T22" s="930">
        <f t="shared" si="7"/>
        <v>61.51060137327398</v>
      </c>
    </row>
    <row r="23" spans="1:20" s="339" customFormat="1" ht="18" customHeight="1">
      <c r="A23" s="150" t="s">
        <v>423</v>
      </c>
      <c r="B23" s="70">
        <v>21364</v>
      </c>
      <c r="C23" s="320">
        <f>B23/'2-3 續'!C27*100</f>
        <v>15.045282327920113</v>
      </c>
      <c r="D23" s="70">
        <v>107701</v>
      </c>
      <c r="E23" s="320">
        <f>D23/'2-3 續'!C27*100</f>
        <v>75.84684291328047</v>
      </c>
      <c r="F23" s="70">
        <v>12933</v>
      </c>
      <c r="G23" s="320">
        <f>F23/'2-3 續'!C27*100</f>
        <v>9.10787475879942</v>
      </c>
      <c r="H23" s="320">
        <f t="shared" si="8"/>
        <v>12.00824504879249</v>
      </c>
      <c r="I23" s="320">
        <f t="shared" si="9"/>
        <v>19.836398919230092</v>
      </c>
      <c r="J23" s="320">
        <f t="shared" si="10"/>
        <v>31.84464396802258</v>
      </c>
      <c r="K23" s="320">
        <f t="shared" si="11"/>
        <v>60.536416401422954</v>
      </c>
      <c r="M23" s="57">
        <f t="shared" si="0"/>
        <v>141998</v>
      </c>
      <c r="N23" s="930">
        <f t="shared" si="1"/>
        <v>15.045282327920113</v>
      </c>
      <c r="O23" s="930">
        <f t="shared" si="2"/>
        <v>75.84684291328047</v>
      </c>
      <c r="P23" s="930">
        <f t="shared" si="3"/>
        <v>9.10787475879942</v>
      </c>
      <c r="Q23" s="930">
        <f t="shared" si="4"/>
        <v>12.00824504879249</v>
      </c>
      <c r="R23" s="930">
        <f t="shared" si="5"/>
        <v>19.836398919230092</v>
      </c>
      <c r="S23" s="930">
        <f t="shared" si="6"/>
        <v>31.84464396802258</v>
      </c>
      <c r="T23" s="930">
        <f t="shared" si="7"/>
        <v>60.536416401422954</v>
      </c>
    </row>
    <row r="24" spans="1:13" s="339" customFormat="1" ht="18" customHeight="1">
      <c r="A24" s="150" t="s">
        <v>424</v>
      </c>
      <c r="B24" s="70">
        <v>26489</v>
      </c>
      <c r="C24" s="320">
        <f>B24/'2-3 續'!C30*100</f>
        <v>14.600040786855608</v>
      </c>
      <c r="D24" s="70">
        <v>138228</v>
      </c>
      <c r="E24" s="320">
        <f>D24/'2-3 續'!C30*100</f>
        <v>76.18764158275046</v>
      </c>
      <c r="F24" s="70">
        <v>16714</v>
      </c>
      <c r="G24" s="320">
        <f>F24/'2-3 續'!C30*100</f>
        <v>9.212317630393924</v>
      </c>
      <c r="H24" s="320">
        <f t="shared" si="8"/>
        <v>12.091616749139103</v>
      </c>
      <c r="I24" s="320">
        <f t="shared" si="9"/>
        <v>19.163266487252944</v>
      </c>
      <c r="J24" s="320">
        <f t="shared" si="10"/>
        <v>31.25488323639205</v>
      </c>
      <c r="K24" s="320">
        <f t="shared" si="11"/>
        <v>63.09788969006003</v>
      </c>
      <c r="M24" s="57">
        <f t="shared" si="0"/>
        <v>181431</v>
      </c>
    </row>
    <row r="25" spans="1:13" s="339" customFormat="1" ht="18" customHeight="1">
      <c r="A25" s="150" t="s">
        <v>425</v>
      </c>
      <c r="B25" s="70">
        <v>17077</v>
      </c>
      <c r="C25" s="320">
        <f>B25/'2-3 續'!C33*100</f>
        <v>14.694822349003106</v>
      </c>
      <c r="D25" s="70">
        <v>87445</v>
      </c>
      <c r="E25" s="320">
        <f>D25/'2-3 續'!C33*100</f>
        <v>75.24674944712635</v>
      </c>
      <c r="F25" s="70">
        <v>11689</v>
      </c>
      <c r="G25" s="320">
        <f>F25/'2-3 續'!C33*100</f>
        <v>10.058428203870545</v>
      </c>
      <c r="H25" s="320">
        <f t="shared" si="8"/>
        <v>13.367259420206986</v>
      </c>
      <c r="I25" s="320">
        <f t="shared" si="9"/>
        <v>19.528846703642287</v>
      </c>
      <c r="J25" s="320">
        <f t="shared" si="10"/>
        <v>32.89610612384928</v>
      </c>
      <c r="K25" s="320">
        <f t="shared" si="11"/>
        <v>68.44879077121274</v>
      </c>
      <c r="M25" s="57">
        <f t="shared" si="0"/>
        <v>116211</v>
      </c>
    </row>
    <row r="26" spans="1:13" s="339" customFormat="1" ht="18" customHeight="1">
      <c r="A26" s="150" t="s">
        <v>426</v>
      </c>
      <c r="B26" s="70">
        <v>33523</v>
      </c>
      <c r="C26" s="320">
        <f>B26/'2-3 續'!C36*100</f>
        <v>15.788308654534495</v>
      </c>
      <c r="D26" s="70">
        <v>160622</v>
      </c>
      <c r="E26" s="320">
        <f>D26/'2-3 續'!C36*100</f>
        <v>75.64805395425944</v>
      </c>
      <c r="F26" s="70">
        <v>18183</v>
      </c>
      <c r="G26" s="320">
        <f>F26/'2-3 續'!C36*100</f>
        <v>8.563637391206058</v>
      </c>
      <c r="H26" s="320">
        <f t="shared" si="8"/>
        <v>11.320367073003698</v>
      </c>
      <c r="I26" s="320">
        <f t="shared" si="9"/>
        <v>20.870739998256777</v>
      </c>
      <c r="J26" s="320">
        <f t="shared" si="10"/>
        <v>32.191107071260475</v>
      </c>
      <c r="K26" s="320">
        <f t="shared" si="11"/>
        <v>54.24037228171703</v>
      </c>
      <c r="M26" s="57">
        <f t="shared" si="0"/>
        <v>212328</v>
      </c>
    </row>
    <row r="27" spans="1:13" s="339" customFormat="1" ht="18" customHeight="1">
      <c r="A27" s="150" t="s">
        <v>427</v>
      </c>
      <c r="B27" s="70">
        <v>6320</v>
      </c>
      <c r="C27" s="320">
        <f>B27/'2-3 續'!C39*100</f>
        <v>13.150776145490864</v>
      </c>
      <c r="D27" s="70">
        <v>34444</v>
      </c>
      <c r="E27" s="320">
        <f>D27/'2-3 續'!C39*100</f>
        <v>71.67172999292521</v>
      </c>
      <c r="F27" s="70">
        <v>7294</v>
      </c>
      <c r="G27" s="320">
        <f>F27/'2-3 續'!C39*100</f>
        <v>15.177493861583919</v>
      </c>
      <c r="H27" s="320">
        <f t="shared" si="8"/>
        <v>21.176402276158402</v>
      </c>
      <c r="I27" s="320">
        <f t="shared" si="9"/>
        <v>18.34862385321101</v>
      </c>
      <c r="J27" s="320">
        <f t="shared" si="10"/>
        <v>39.52502612936941</v>
      </c>
      <c r="K27" s="320">
        <f t="shared" si="11"/>
        <v>115.41139240506328</v>
      </c>
      <c r="M27" s="57">
        <f t="shared" si="0"/>
        <v>48058</v>
      </c>
    </row>
    <row r="28" spans="1:13" s="339" customFormat="1" ht="18" customHeight="1">
      <c r="A28" s="150" t="s">
        <v>428</v>
      </c>
      <c r="B28" s="70">
        <v>9659</v>
      </c>
      <c r="C28" s="320">
        <f>B28/'2-3 續'!C42*100</f>
        <v>15.186629351278262</v>
      </c>
      <c r="D28" s="70">
        <v>46761</v>
      </c>
      <c r="E28" s="320">
        <f>D28/'2-3 續'!C42*100</f>
        <v>73.52127291594603</v>
      </c>
      <c r="F28" s="70">
        <v>7182</v>
      </c>
      <c r="G28" s="320">
        <f>F28/'2-3 續'!C42*100</f>
        <v>11.2920977327757</v>
      </c>
      <c r="H28" s="320">
        <f t="shared" si="8"/>
        <v>15.358952973631872</v>
      </c>
      <c r="I28" s="320">
        <f t="shared" si="9"/>
        <v>20.656102307478456</v>
      </c>
      <c r="J28" s="320">
        <f t="shared" si="10"/>
        <v>36.01505528111033</v>
      </c>
      <c r="K28" s="320">
        <f t="shared" si="11"/>
        <v>74.35552334610207</v>
      </c>
      <c r="M28" s="57">
        <f t="shared" si="0"/>
        <v>63602</v>
      </c>
    </row>
    <row r="29" spans="1:13" s="339" customFormat="1" ht="18" customHeight="1">
      <c r="A29" s="151" t="s">
        <v>429</v>
      </c>
      <c r="B29" s="71">
        <v>1792</v>
      </c>
      <c r="C29" s="31">
        <f>B29/'2-3 續'!C45*100</f>
        <v>16.420782552918535</v>
      </c>
      <c r="D29" s="71">
        <v>7946</v>
      </c>
      <c r="E29" s="31">
        <f>D29/'2-3 續'!C45*100</f>
        <v>72.81224227984973</v>
      </c>
      <c r="F29" s="71">
        <v>1175</v>
      </c>
      <c r="G29" s="31">
        <f>F29/'2-3 續'!C45*100</f>
        <v>10.766975167231742</v>
      </c>
      <c r="H29" s="31">
        <f t="shared" si="8"/>
        <v>14.787314372011076</v>
      </c>
      <c r="I29" s="31">
        <f t="shared" si="9"/>
        <v>22.552227535867104</v>
      </c>
      <c r="J29" s="31">
        <f t="shared" si="10"/>
        <v>37.33954190787818</v>
      </c>
      <c r="K29" s="31">
        <f t="shared" si="11"/>
        <v>65.56919642857143</v>
      </c>
      <c r="M29" s="57">
        <f t="shared" si="0"/>
        <v>10913</v>
      </c>
    </row>
    <row r="30" spans="1:8" s="339" customFormat="1" ht="14.25" customHeight="1">
      <c r="A30" s="340" t="s">
        <v>407</v>
      </c>
      <c r="E30" s="341"/>
      <c r="F30" s="341"/>
      <c r="G30" s="341"/>
      <c r="H30" s="340" t="s">
        <v>232</v>
      </c>
    </row>
    <row r="31" spans="1:8" s="72" customFormat="1" ht="14.25" customHeight="1">
      <c r="A31" s="342" t="s">
        <v>430</v>
      </c>
      <c r="B31" s="341"/>
      <c r="C31" s="341"/>
      <c r="D31" s="341"/>
      <c r="E31" s="341"/>
      <c r="F31" s="341"/>
      <c r="G31" s="341"/>
      <c r="H31" s="345" t="s">
        <v>97</v>
      </c>
    </row>
    <row r="32" spans="1:8" s="72" customFormat="1" ht="14.25" customHeight="1">
      <c r="A32" s="342" t="s">
        <v>431</v>
      </c>
      <c r="B32" s="341"/>
      <c r="C32" s="341"/>
      <c r="D32" s="341"/>
      <c r="E32" s="341"/>
      <c r="F32" s="341"/>
      <c r="G32" s="341"/>
      <c r="H32" s="345" t="s">
        <v>98</v>
      </c>
    </row>
    <row r="33" spans="1:8" s="72" customFormat="1" ht="14.25" customHeight="1">
      <c r="A33" s="342" t="s">
        <v>432</v>
      </c>
      <c r="B33" s="341"/>
      <c r="C33" s="341"/>
      <c r="D33" s="341"/>
      <c r="E33" s="341"/>
      <c r="F33" s="341"/>
      <c r="G33" s="341"/>
      <c r="H33" s="345" t="s">
        <v>435</v>
      </c>
    </row>
    <row r="34" spans="1:8" s="72" customFormat="1" ht="14.25" customHeight="1">
      <c r="A34" s="342" t="s">
        <v>433</v>
      </c>
      <c r="B34" s="341"/>
      <c r="C34" s="341"/>
      <c r="D34" s="341"/>
      <c r="E34" s="341"/>
      <c r="F34" s="341"/>
      <c r="G34" s="341"/>
      <c r="H34" s="345" t="s">
        <v>436</v>
      </c>
    </row>
    <row r="35" spans="1:8" s="72" customFormat="1" ht="14.25" customHeight="1">
      <c r="A35" s="343"/>
      <c r="B35" s="341"/>
      <c r="C35" s="341"/>
      <c r="D35" s="341"/>
      <c r="E35" s="57"/>
      <c r="F35" s="57"/>
      <c r="G35" s="57"/>
      <c r="H35" s="345" t="s">
        <v>99</v>
      </c>
    </row>
  </sheetData>
  <sheetProtection selectLockedCells="1" selectUnlockedCells="1"/>
  <mergeCells count="9">
    <mergeCell ref="A2:G2"/>
    <mergeCell ref="H2:K2"/>
    <mergeCell ref="F3:G3"/>
    <mergeCell ref="A4:A6"/>
    <mergeCell ref="B4:G4"/>
    <mergeCell ref="H4:H6"/>
    <mergeCell ref="I4:I6"/>
    <mergeCell ref="J4:J6"/>
    <mergeCell ref="K4:K6"/>
  </mergeCells>
  <printOptions horizontalCentered="1"/>
  <pageMargins left="1.1811023622047245" right="1.1811023622047245" top="1.5748031496062993" bottom="1.5748031496062993" header="0.5118110236220472" footer="0.9055118110236221"/>
  <pageSetup firstPageNumber="36" useFirstPageNumber="1" horizontalDpi="300" verticalDpi="300" orientation="portrait" paperSize="9" r:id="rId2"/>
  <headerFooter alignWithMargins="0">
    <oddFooter>&amp;C&amp;"華康中圓體,標準"&amp;11‧&amp;"Times New Roman,標準"&amp;P&amp;"華康中圓體,標準"‧</oddFooter>
  </headerFooter>
  <drawing r:id="rId1"/>
</worksheet>
</file>

<file path=xl/worksheets/sheet8.xml><?xml version="1.0" encoding="utf-8"?>
<worksheet xmlns="http://schemas.openxmlformats.org/spreadsheetml/2006/main" xmlns:r="http://schemas.openxmlformats.org/officeDocument/2006/relationships">
  <dimension ref="A1:AF48"/>
  <sheetViews>
    <sheetView showGridLines="0" tabSelected="1" zoomScale="130" zoomScaleNormal="130" zoomScalePageLayoutView="0" workbookViewId="0" topLeftCell="C23">
      <selection activeCell="T29" sqref="T29"/>
    </sheetView>
  </sheetViews>
  <sheetFormatPr defaultColWidth="10.625" defaultRowHeight="21.75" customHeight="1"/>
  <cols>
    <col min="1" max="1" width="9.125" style="387" customWidth="1"/>
    <col min="2" max="2" width="6.125" style="387" customWidth="1"/>
    <col min="3" max="3" width="7.625" style="96" customWidth="1"/>
    <col min="4" max="4" width="6.625" style="96" customWidth="1"/>
    <col min="5" max="12" width="5.875" style="96" customWidth="1"/>
    <col min="13" max="13" width="4.625" style="96" customWidth="1"/>
    <col min="14" max="14" width="5.125" style="96" customWidth="1"/>
    <col min="15" max="15" width="5.625" style="96" customWidth="1"/>
    <col min="16" max="16" width="5.125" style="96" customWidth="1"/>
    <col min="17" max="17" width="5.125" style="387" customWidth="1"/>
    <col min="18" max="25" width="5.125" style="96" customWidth="1"/>
    <col min="26" max="26" width="4.625" style="96" customWidth="1"/>
    <col min="27" max="27" width="5.125" style="96" customWidth="1"/>
    <col min="28" max="28" width="4.25390625" style="353" customWidth="1"/>
    <col min="29" max="29" width="4.50390625" style="353" customWidth="1"/>
    <col min="30" max="30" width="10.625" style="353" customWidth="1"/>
    <col min="31" max="31" width="5.875" style="353" customWidth="1"/>
    <col min="32" max="16384" width="10.625" style="353" customWidth="1"/>
  </cols>
  <sheetData>
    <row r="1" spans="1:28" s="348" customFormat="1" ht="18" customHeight="1">
      <c r="A1" s="346" t="s">
        <v>261</v>
      </c>
      <c r="B1" s="346"/>
      <c r="C1" s="347"/>
      <c r="D1" s="347"/>
      <c r="E1" s="347"/>
      <c r="F1" s="347"/>
      <c r="G1" s="347"/>
      <c r="H1" s="347"/>
      <c r="I1" s="347"/>
      <c r="J1" s="347"/>
      <c r="K1" s="347"/>
      <c r="L1" s="347"/>
      <c r="M1" s="347"/>
      <c r="N1" s="347"/>
      <c r="AA1" s="73" t="s">
        <v>0</v>
      </c>
      <c r="AB1" s="347"/>
    </row>
    <row r="2" spans="1:29" s="394" customFormat="1" ht="34.5" customHeight="1">
      <c r="A2" s="755" t="s">
        <v>480</v>
      </c>
      <c r="B2" s="755"/>
      <c r="C2" s="755"/>
      <c r="D2" s="755"/>
      <c r="E2" s="755"/>
      <c r="F2" s="755"/>
      <c r="G2" s="755"/>
      <c r="H2" s="755"/>
      <c r="I2" s="755"/>
      <c r="J2" s="755"/>
      <c r="K2" s="755"/>
      <c r="L2" s="755"/>
      <c r="M2" s="755" t="s">
        <v>100</v>
      </c>
      <c r="N2" s="755"/>
      <c r="O2" s="755"/>
      <c r="P2" s="755"/>
      <c r="Q2" s="755"/>
      <c r="R2" s="755"/>
      <c r="S2" s="755"/>
      <c r="T2" s="755"/>
      <c r="U2" s="755"/>
      <c r="V2" s="755"/>
      <c r="W2" s="755"/>
      <c r="X2" s="755"/>
      <c r="Y2" s="755"/>
      <c r="Z2" s="755"/>
      <c r="AA2" s="755"/>
      <c r="AB2" s="243"/>
      <c r="AC2" s="243"/>
    </row>
    <row r="3" spans="1:28" ht="13.5" customHeight="1">
      <c r="A3" s="349"/>
      <c r="B3" s="349"/>
      <c r="C3" s="350"/>
      <c r="D3" s="350"/>
      <c r="E3" s="350"/>
      <c r="F3" s="350"/>
      <c r="G3" s="350"/>
      <c r="H3" s="350"/>
      <c r="I3" s="350"/>
      <c r="K3" s="350"/>
      <c r="L3" s="240" t="s">
        <v>437</v>
      </c>
      <c r="M3" s="351"/>
      <c r="O3" s="351"/>
      <c r="Q3" s="352"/>
      <c r="R3" s="351"/>
      <c r="S3" s="351"/>
      <c r="T3" s="351"/>
      <c r="U3" s="351"/>
      <c r="V3" s="351"/>
      <c r="W3" s="351"/>
      <c r="X3" s="351"/>
      <c r="Z3" s="351"/>
      <c r="AA3" s="74" t="s">
        <v>12</v>
      </c>
      <c r="AB3" s="351"/>
    </row>
    <row r="4" spans="1:29" s="360" customFormat="1" ht="12.75" customHeight="1">
      <c r="A4" s="354"/>
      <c r="B4" s="355"/>
      <c r="C4" s="356"/>
      <c r="D4" s="756" t="s">
        <v>438</v>
      </c>
      <c r="E4" s="756"/>
      <c r="F4" s="756"/>
      <c r="G4" s="756"/>
      <c r="H4" s="756"/>
      <c r="I4" s="756"/>
      <c r="J4" s="756"/>
      <c r="K4" s="756"/>
      <c r="L4" s="756"/>
      <c r="M4" s="757" t="s">
        <v>101</v>
      </c>
      <c r="N4" s="757"/>
      <c r="O4" s="757"/>
      <c r="P4" s="757"/>
      <c r="Q4" s="757"/>
      <c r="R4" s="757"/>
      <c r="S4" s="757"/>
      <c r="T4" s="757"/>
      <c r="U4" s="757"/>
      <c r="V4" s="757"/>
      <c r="W4" s="757"/>
      <c r="X4" s="757"/>
      <c r="Y4" s="757"/>
      <c r="Z4" s="757"/>
      <c r="AA4" s="357"/>
      <c r="AB4" s="358"/>
      <c r="AC4" s="359"/>
    </row>
    <row r="5" spans="1:27" s="360" customFormat="1" ht="12.75" customHeight="1">
      <c r="A5" s="736" t="s">
        <v>439</v>
      </c>
      <c r="B5" s="749" t="s">
        <v>440</v>
      </c>
      <c r="C5" s="750" t="s">
        <v>441</v>
      </c>
      <c r="D5" s="751" t="s">
        <v>442</v>
      </c>
      <c r="E5" s="742" t="s">
        <v>443</v>
      </c>
      <c r="F5" s="742"/>
      <c r="G5" s="742" t="s">
        <v>444</v>
      </c>
      <c r="H5" s="742"/>
      <c r="I5" s="753" t="s">
        <v>445</v>
      </c>
      <c r="J5" s="753"/>
      <c r="K5" s="753"/>
      <c r="L5" s="753"/>
      <c r="M5" s="754" t="s">
        <v>102</v>
      </c>
      <c r="N5" s="754"/>
      <c r="O5" s="754"/>
      <c r="P5" s="742" t="s">
        <v>446</v>
      </c>
      <c r="Q5" s="742"/>
      <c r="R5" s="742" t="s">
        <v>447</v>
      </c>
      <c r="S5" s="742"/>
      <c r="T5" s="742" t="s">
        <v>448</v>
      </c>
      <c r="U5" s="742"/>
      <c r="V5" s="742" t="s">
        <v>449</v>
      </c>
      <c r="W5" s="742"/>
      <c r="X5" s="742" t="s">
        <v>450</v>
      </c>
      <c r="Y5" s="742"/>
      <c r="Z5" s="743" t="s">
        <v>451</v>
      </c>
      <c r="AA5" s="752" t="s">
        <v>452</v>
      </c>
    </row>
    <row r="6" spans="1:27" s="360" customFormat="1" ht="19.5" customHeight="1">
      <c r="A6" s="736"/>
      <c r="B6" s="749"/>
      <c r="C6" s="750"/>
      <c r="D6" s="750"/>
      <c r="E6" s="742"/>
      <c r="F6" s="742"/>
      <c r="G6" s="742"/>
      <c r="H6" s="742"/>
      <c r="I6" s="742" t="s">
        <v>453</v>
      </c>
      <c r="J6" s="742"/>
      <c r="K6" s="742"/>
      <c r="L6" s="742"/>
      <c r="M6" s="741" t="s">
        <v>454</v>
      </c>
      <c r="N6" s="741"/>
      <c r="O6" s="741"/>
      <c r="P6" s="742"/>
      <c r="Q6" s="742"/>
      <c r="R6" s="742"/>
      <c r="S6" s="742"/>
      <c r="T6" s="742"/>
      <c r="U6" s="742"/>
      <c r="V6" s="742"/>
      <c r="W6" s="742"/>
      <c r="X6" s="742"/>
      <c r="Y6" s="742"/>
      <c r="Z6" s="743"/>
      <c r="AA6" s="752"/>
    </row>
    <row r="7" spans="1:27" s="360" customFormat="1" ht="30" customHeight="1">
      <c r="A7" s="736" t="s">
        <v>103</v>
      </c>
      <c r="B7" s="739" t="s">
        <v>66</v>
      </c>
      <c r="C7" s="740" t="s">
        <v>67</v>
      </c>
      <c r="D7" s="740" t="s">
        <v>16</v>
      </c>
      <c r="E7" s="363" t="s">
        <v>455</v>
      </c>
      <c r="F7" s="363" t="s">
        <v>456</v>
      </c>
      <c r="G7" s="363" t="s">
        <v>455</v>
      </c>
      <c r="H7" s="363" t="s">
        <v>456</v>
      </c>
      <c r="I7" s="751" t="s">
        <v>455</v>
      </c>
      <c r="J7" s="751"/>
      <c r="K7" s="751" t="s">
        <v>456</v>
      </c>
      <c r="L7" s="751"/>
      <c r="M7" s="741" t="s">
        <v>457</v>
      </c>
      <c r="N7" s="741"/>
      <c r="O7" s="364" t="s">
        <v>458</v>
      </c>
      <c r="P7" s="363" t="s">
        <v>455</v>
      </c>
      <c r="Q7" s="363" t="s">
        <v>456</v>
      </c>
      <c r="R7" s="363" t="s">
        <v>455</v>
      </c>
      <c r="S7" s="363" t="s">
        <v>456</v>
      </c>
      <c r="T7" s="363" t="s">
        <v>455</v>
      </c>
      <c r="U7" s="363" t="s">
        <v>456</v>
      </c>
      <c r="V7" s="363" t="s">
        <v>455</v>
      </c>
      <c r="W7" s="363" t="s">
        <v>456</v>
      </c>
      <c r="X7" s="363" t="s">
        <v>455</v>
      </c>
      <c r="Y7" s="363" t="s">
        <v>456</v>
      </c>
      <c r="Z7" s="743"/>
      <c r="AA7" s="752"/>
    </row>
    <row r="8" spans="1:27" s="360" customFormat="1" ht="12.75" customHeight="1">
      <c r="A8" s="736"/>
      <c r="B8" s="739"/>
      <c r="C8" s="740"/>
      <c r="D8" s="740"/>
      <c r="E8" s="738" t="s">
        <v>104</v>
      </c>
      <c r="F8" s="738" t="s">
        <v>105</v>
      </c>
      <c r="G8" s="738" t="s">
        <v>104</v>
      </c>
      <c r="H8" s="738" t="s">
        <v>105</v>
      </c>
      <c r="I8" s="738" t="s">
        <v>104</v>
      </c>
      <c r="J8" s="738"/>
      <c r="K8" s="738" t="s">
        <v>106</v>
      </c>
      <c r="L8" s="738"/>
      <c r="M8" s="365" t="s">
        <v>455</v>
      </c>
      <c r="N8" s="366" t="s">
        <v>456</v>
      </c>
      <c r="O8" s="367" t="s">
        <v>456</v>
      </c>
      <c r="P8" s="738" t="s">
        <v>107</v>
      </c>
      <c r="Q8" s="738" t="s">
        <v>105</v>
      </c>
      <c r="R8" s="738" t="s">
        <v>107</v>
      </c>
      <c r="S8" s="738" t="s">
        <v>105</v>
      </c>
      <c r="T8" s="738" t="s">
        <v>108</v>
      </c>
      <c r="U8" s="738" t="s">
        <v>105</v>
      </c>
      <c r="V8" s="738" t="s">
        <v>107</v>
      </c>
      <c r="W8" s="738" t="s">
        <v>105</v>
      </c>
      <c r="X8" s="738" t="s">
        <v>107</v>
      </c>
      <c r="Y8" s="738" t="s">
        <v>105</v>
      </c>
      <c r="Z8" s="738" t="s">
        <v>109</v>
      </c>
      <c r="AA8" s="368"/>
    </row>
    <row r="9" spans="1:27" s="360" customFormat="1" ht="19.5" customHeight="1">
      <c r="A9" s="369"/>
      <c r="B9" s="739"/>
      <c r="C9" s="740"/>
      <c r="D9" s="740"/>
      <c r="E9" s="738"/>
      <c r="F9" s="738"/>
      <c r="G9" s="738"/>
      <c r="H9" s="738"/>
      <c r="I9" s="738"/>
      <c r="J9" s="738"/>
      <c r="K9" s="738"/>
      <c r="L9" s="738"/>
      <c r="M9" s="77" t="s">
        <v>107</v>
      </c>
      <c r="N9" s="76" t="s">
        <v>105</v>
      </c>
      <c r="O9" s="78" t="s">
        <v>105</v>
      </c>
      <c r="P9" s="738"/>
      <c r="Q9" s="738"/>
      <c r="R9" s="738"/>
      <c r="S9" s="738"/>
      <c r="T9" s="738"/>
      <c r="U9" s="738"/>
      <c r="V9" s="738"/>
      <c r="W9" s="738"/>
      <c r="X9" s="738"/>
      <c r="Y9" s="738"/>
      <c r="Z9" s="738"/>
      <c r="AA9" s="395" t="s">
        <v>110</v>
      </c>
    </row>
    <row r="10" spans="1:27" s="360" customFormat="1" ht="12" customHeight="1">
      <c r="A10" s="736" t="s">
        <v>459</v>
      </c>
      <c r="B10" s="370" t="s">
        <v>460</v>
      </c>
      <c r="C10" s="80">
        <v>1473406</v>
      </c>
      <c r="D10" s="81">
        <v>1440079</v>
      </c>
      <c r="E10" s="81">
        <v>29111</v>
      </c>
      <c r="F10" s="81">
        <v>11211</v>
      </c>
      <c r="G10" s="81">
        <v>150889</v>
      </c>
      <c r="H10" s="81">
        <v>66748</v>
      </c>
      <c r="I10" s="371"/>
      <c r="J10" s="81">
        <v>100414</v>
      </c>
      <c r="K10" s="371"/>
      <c r="L10" s="81">
        <v>17558</v>
      </c>
      <c r="M10" s="81">
        <v>80271</v>
      </c>
      <c r="N10" s="81">
        <v>5750</v>
      </c>
      <c r="O10" s="82">
        <v>5449</v>
      </c>
      <c r="P10" s="81">
        <v>111819</v>
      </c>
      <c r="Q10" s="81">
        <v>56415</v>
      </c>
      <c r="R10" s="81">
        <v>301746</v>
      </c>
      <c r="S10" s="81">
        <v>70511</v>
      </c>
      <c r="T10" s="81">
        <v>181771</v>
      </c>
      <c r="U10" s="81">
        <v>33412</v>
      </c>
      <c r="V10" s="81">
        <v>2386</v>
      </c>
      <c r="W10" s="81">
        <v>495</v>
      </c>
      <c r="X10" s="81">
        <v>186131</v>
      </c>
      <c r="Y10" s="81">
        <v>20643</v>
      </c>
      <c r="Z10" s="81">
        <v>7349</v>
      </c>
      <c r="AA10" s="81">
        <v>33327</v>
      </c>
    </row>
    <row r="11" spans="1:27" s="360" customFormat="1" ht="12" customHeight="1">
      <c r="A11" s="736"/>
      <c r="B11" s="370" t="s">
        <v>461</v>
      </c>
      <c r="C11" s="80">
        <v>745483</v>
      </c>
      <c r="D11" s="81">
        <v>740327</v>
      </c>
      <c r="E11" s="81">
        <v>21109</v>
      </c>
      <c r="F11" s="81">
        <v>6937</v>
      </c>
      <c r="G11" s="81">
        <v>79978</v>
      </c>
      <c r="H11" s="81">
        <v>34854</v>
      </c>
      <c r="I11" s="371"/>
      <c r="J11" s="81">
        <v>49521</v>
      </c>
      <c r="K11" s="371"/>
      <c r="L11" s="81">
        <v>9351</v>
      </c>
      <c r="M11" s="81">
        <v>47301</v>
      </c>
      <c r="N11" s="81">
        <v>3626</v>
      </c>
      <c r="O11" s="82">
        <v>1899</v>
      </c>
      <c r="P11" s="81">
        <v>60313</v>
      </c>
      <c r="Q11" s="81">
        <v>30844</v>
      </c>
      <c r="R11" s="81">
        <v>149845</v>
      </c>
      <c r="S11" s="81">
        <v>40458</v>
      </c>
      <c r="T11" s="81">
        <v>94650</v>
      </c>
      <c r="U11" s="81">
        <v>18482</v>
      </c>
      <c r="V11" s="81">
        <v>1724</v>
      </c>
      <c r="W11" s="81">
        <v>378</v>
      </c>
      <c r="X11" s="81">
        <v>77254</v>
      </c>
      <c r="Y11" s="81">
        <v>8437</v>
      </c>
      <c r="Z11" s="81">
        <v>3366</v>
      </c>
      <c r="AA11" s="81">
        <v>5156</v>
      </c>
    </row>
    <row r="12" spans="1:27" s="360" customFormat="1" ht="12" customHeight="1">
      <c r="A12" s="736"/>
      <c r="B12" s="370" t="s">
        <v>462</v>
      </c>
      <c r="C12" s="80">
        <v>727923</v>
      </c>
      <c r="D12" s="81">
        <v>699752</v>
      </c>
      <c r="E12" s="81">
        <v>8002</v>
      </c>
      <c r="F12" s="81">
        <v>4274</v>
      </c>
      <c r="G12" s="81">
        <v>70910</v>
      </c>
      <c r="H12" s="81">
        <v>31894</v>
      </c>
      <c r="I12" s="371"/>
      <c r="J12" s="81">
        <v>50893</v>
      </c>
      <c r="K12" s="371"/>
      <c r="L12" s="81">
        <v>8207</v>
      </c>
      <c r="M12" s="81">
        <v>32970</v>
      </c>
      <c r="N12" s="81">
        <v>2124</v>
      </c>
      <c r="O12" s="82">
        <v>3550</v>
      </c>
      <c r="P12" s="81">
        <v>51506</v>
      </c>
      <c r="Q12" s="81">
        <v>25571</v>
      </c>
      <c r="R12" s="81">
        <v>151901</v>
      </c>
      <c r="S12" s="81">
        <v>30053</v>
      </c>
      <c r="T12" s="81">
        <v>87121</v>
      </c>
      <c r="U12" s="81">
        <v>14930</v>
      </c>
      <c r="V12" s="81">
        <v>662</v>
      </c>
      <c r="W12" s="81">
        <v>117</v>
      </c>
      <c r="X12" s="81">
        <v>108877</v>
      </c>
      <c r="Y12" s="81">
        <v>12206</v>
      </c>
      <c r="Z12" s="81">
        <v>3984</v>
      </c>
      <c r="AA12" s="81">
        <v>28171</v>
      </c>
    </row>
    <row r="13" spans="1:27" s="360" customFormat="1" ht="12" customHeight="1">
      <c r="A13" s="736" t="s">
        <v>463</v>
      </c>
      <c r="B13" s="370" t="s">
        <v>460</v>
      </c>
      <c r="C13" s="80">
        <v>1509705</v>
      </c>
      <c r="D13" s="81">
        <v>1477750</v>
      </c>
      <c r="E13" s="81">
        <v>32942</v>
      </c>
      <c r="F13" s="81">
        <v>13099</v>
      </c>
      <c r="G13" s="81">
        <v>165378</v>
      </c>
      <c r="H13" s="81">
        <v>74935</v>
      </c>
      <c r="I13" s="371"/>
      <c r="J13" s="81">
        <v>101896</v>
      </c>
      <c r="K13" s="371"/>
      <c r="L13" s="81">
        <v>16473</v>
      </c>
      <c r="M13" s="81">
        <v>79179</v>
      </c>
      <c r="N13" s="81">
        <v>5511</v>
      </c>
      <c r="O13" s="82">
        <v>5270</v>
      </c>
      <c r="P13" s="81">
        <v>113840</v>
      </c>
      <c r="Q13" s="81">
        <v>59941</v>
      </c>
      <c r="R13" s="81">
        <v>305537</v>
      </c>
      <c r="S13" s="81">
        <v>71220</v>
      </c>
      <c r="T13" s="81">
        <v>185283</v>
      </c>
      <c r="U13" s="81">
        <v>32317</v>
      </c>
      <c r="V13" s="81">
        <v>2325</v>
      </c>
      <c r="W13" s="81">
        <v>472</v>
      </c>
      <c r="X13" s="81">
        <v>184724</v>
      </c>
      <c r="Y13" s="81">
        <v>20309</v>
      </c>
      <c r="Z13" s="81">
        <v>7099</v>
      </c>
      <c r="AA13" s="81">
        <v>31955</v>
      </c>
    </row>
    <row r="14" spans="1:27" s="360" customFormat="1" ht="12" customHeight="1">
      <c r="A14" s="736"/>
      <c r="B14" s="370" t="s">
        <v>461</v>
      </c>
      <c r="C14" s="80">
        <v>761935</v>
      </c>
      <c r="D14" s="81">
        <v>757125</v>
      </c>
      <c r="E14" s="81">
        <v>23589</v>
      </c>
      <c r="F14" s="81">
        <v>8210</v>
      </c>
      <c r="G14" s="81">
        <v>86365</v>
      </c>
      <c r="H14" s="81">
        <v>39482</v>
      </c>
      <c r="I14" s="371"/>
      <c r="J14" s="81">
        <v>50115</v>
      </c>
      <c r="K14" s="371"/>
      <c r="L14" s="81">
        <v>8945</v>
      </c>
      <c r="M14" s="81">
        <v>46515</v>
      </c>
      <c r="N14" s="81">
        <v>3490</v>
      </c>
      <c r="O14" s="82">
        <v>1620</v>
      </c>
      <c r="P14" s="81">
        <v>60717</v>
      </c>
      <c r="Q14" s="81">
        <v>32448</v>
      </c>
      <c r="R14" s="81">
        <v>151533</v>
      </c>
      <c r="S14" s="81">
        <v>41313</v>
      </c>
      <c r="T14" s="81">
        <v>95929</v>
      </c>
      <c r="U14" s="81">
        <v>17905</v>
      </c>
      <c r="V14" s="81">
        <v>1660</v>
      </c>
      <c r="W14" s="81">
        <v>359</v>
      </c>
      <c r="X14" s="81">
        <v>75675</v>
      </c>
      <c r="Y14" s="81">
        <v>8106</v>
      </c>
      <c r="Z14" s="81">
        <v>3149</v>
      </c>
      <c r="AA14" s="81">
        <v>4810</v>
      </c>
    </row>
    <row r="15" spans="1:27" s="360" customFormat="1" ht="12" customHeight="1">
      <c r="A15" s="736"/>
      <c r="B15" s="370" t="s">
        <v>462</v>
      </c>
      <c r="C15" s="80">
        <v>747770</v>
      </c>
      <c r="D15" s="81">
        <v>720625</v>
      </c>
      <c r="E15" s="81">
        <v>9353</v>
      </c>
      <c r="F15" s="81">
        <v>4889</v>
      </c>
      <c r="G15" s="81">
        <v>79013</v>
      </c>
      <c r="H15" s="81">
        <v>35453</v>
      </c>
      <c r="I15" s="371"/>
      <c r="J15" s="81">
        <v>51781</v>
      </c>
      <c r="K15" s="371"/>
      <c r="L15" s="81">
        <v>7528</v>
      </c>
      <c r="M15" s="81">
        <v>32664</v>
      </c>
      <c r="N15" s="81">
        <v>2021</v>
      </c>
      <c r="O15" s="82">
        <v>3650</v>
      </c>
      <c r="P15" s="81">
        <v>53123</v>
      </c>
      <c r="Q15" s="81">
        <v>27493</v>
      </c>
      <c r="R15" s="81">
        <v>154004</v>
      </c>
      <c r="S15" s="81">
        <v>29907</v>
      </c>
      <c r="T15" s="81">
        <v>89354</v>
      </c>
      <c r="U15" s="81">
        <v>14412</v>
      </c>
      <c r="V15" s="81">
        <v>665</v>
      </c>
      <c r="W15" s="81">
        <v>113</v>
      </c>
      <c r="X15" s="81">
        <v>109049</v>
      </c>
      <c r="Y15" s="81">
        <v>12203</v>
      </c>
      <c r="Z15" s="81">
        <v>3950</v>
      </c>
      <c r="AA15" s="81">
        <v>27145</v>
      </c>
    </row>
    <row r="16" spans="1:27" s="360" customFormat="1" ht="12" customHeight="1">
      <c r="A16" s="736" t="s">
        <v>464</v>
      </c>
      <c r="B16" s="370" t="s">
        <v>460</v>
      </c>
      <c r="C16" s="80">
        <v>1540875</v>
      </c>
      <c r="D16" s="81">
        <v>1510377</v>
      </c>
      <c r="E16" s="81">
        <v>37694</v>
      </c>
      <c r="F16" s="81">
        <v>14058</v>
      </c>
      <c r="G16" s="81">
        <v>182702</v>
      </c>
      <c r="H16" s="81">
        <v>82192</v>
      </c>
      <c r="I16" s="371"/>
      <c r="J16" s="81">
        <v>102185</v>
      </c>
      <c r="K16" s="371"/>
      <c r="L16" s="81">
        <v>16134</v>
      </c>
      <c r="M16" s="81">
        <v>77780</v>
      </c>
      <c r="N16" s="81">
        <v>5285</v>
      </c>
      <c r="O16" s="82">
        <v>5205</v>
      </c>
      <c r="P16" s="81">
        <v>116404</v>
      </c>
      <c r="Q16" s="81">
        <v>63385</v>
      </c>
      <c r="R16" s="81">
        <v>307035</v>
      </c>
      <c r="S16" s="81">
        <v>71973</v>
      </c>
      <c r="T16" s="81">
        <v>185740</v>
      </c>
      <c r="U16" s="81">
        <v>30927</v>
      </c>
      <c r="V16" s="81">
        <v>2251</v>
      </c>
      <c r="W16" s="81">
        <v>453</v>
      </c>
      <c r="X16" s="81">
        <v>182061</v>
      </c>
      <c r="Y16" s="81">
        <v>20244</v>
      </c>
      <c r="Z16" s="81">
        <v>6669</v>
      </c>
      <c r="AA16" s="81">
        <v>30498</v>
      </c>
    </row>
    <row r="17" spans="1:27" s="360" customFormat="1" ht="12" customHeight="1">
      <c r="A17" s="736"/>
      <c r="B17" s="370" t="s">
        <v>461</v>
      </c>
      <c r="C17" s="80">
        <v>775491</v>
      </c>
      <c r="D17" s="81">
        <v>771040</v>
      </c>
      <c r="E17" s="81">
        <v>26606</v>
      </c>
      <c r="F17" s="81">
        <v>8633</v>
      </c>
      <c r="G17" s="81">
        <v>94059</v>
      </c>
      <c r="H17" s="81">
        <v>43157</v>
      </c>
      <c r="I17" s="371"/>
      <c r="J17" s="81">
        <v>50010</v>
      </c>
      <c r="K17" s="371"/>
      <c r="L17" s="81">
        <v>8789</v>
      </c>
      <c r="M17" s="81">
        <v>45603</v>
      </c>
      <c r="N17" s="81">
        <v>3357</v>
      </c>
      <c r="O17" s="82">
        <v>1368</v>
      </c>
      <c r="P17" s="81">
        <v>61928</v>
      </c>
      <c r="Q17" s="81">
        <v>33874</v>
      </c>
      <c r="R17" s="81">
        <v>152595</v>
      </c>
      <c r="S17" s="81">
        <v>42437</v>
      </c>
      <c r="T17" s="81">
        <v>95506</v>
      </c>
      <c r="U17" s="81">
        <v>16996</v>
      </c>
      <c r="V17" s="81">
        <v>1571</v>
      </c>
      <c r="W17" s="81">
        <v>337</v>
      </c>
      <c r="X17" s="81">
        <v>73492</v>
      </c>
      <c r="Y17" s="81">
        <v>7908</v>
      </c>
      <c r="Z17" s="81">
        <v>2814</v>
      </c>
      <c r="AA17" s="81">
        <v>4451</v>
      </c>
    </row>
    <row r="18" spans="1:27" s="360" customFormat="1" ht="12" customHeight="1">
      <c r="A18" s="736"/>
      <c r="B18" s="370" t="s">
        <v>462</v>
      </c>
      <c r="C18" s="80">
        <v>765384</v>
      </c>
      <c r="D18" s="81">
        <v>739337</v>
      </c>
      <c r="E18" s="81">
        <v>11088</v>
      </c>
      <c r="F18" s="81">
        <v>5425</v>
      </c>
      <c r="G18" s="81">
        <v>88643</v>
      </c>
      <c r="H18" s="81">
        <v>39035</v>
      </c>
      <c r="I18" s="371"/>
      <c r="J18" s="81">
        <v>52175</v>
      </c>
      <c r="K18" s="371"/>
      <c r="L18" s="81">
        <v>7345</v>
      </c>
      <c r="M18" s="81">
        <v>32177</v>
      </c>
      <c r="N18" s="81">
        <v>1928</v>
      </c>
      <c r="O18" s="82">
        <v>3837</v>
      </c>
      <c r="P18" s="81">
        <v>54476</v>
      </c>
      <c r="Q18" s="81">
        <v>29511</v>
      </c>
      <c r="R18" s="81">
        <v>154440</v>
      </c>
      <c r="S18" s="81">
        <v>29536</v>
      </c>
      <c r="T18" s="81">
        <v>90234</v>
      </c>
      <c r="U18" s="81">
        <v>13931</v>
      </c>
      <c r="V18" s="81">
        <v>680</v>
      </c>
      <c r="W18" s="81">
        <v>116</v>
      </c>
      <c r="X18" s="81">
        <v>108569</v>
      </c>
      <c r="Y18" s="81">
        <v>12336</v>
      </c>
      <c r="Z18" s="81">
        <v>3855</v>
      </c>
      <c r="AA18" s="81">
        <v>26047</v>
      </c>
    </row>
    <row r="19" spans="1:27" s="360" customFormat="1" ht="12" customHeight="1">
      <c r="A19" s="745" t="s">
        <v>465</v>
      </c>
      <c r="B19" s="370" t="s">
        <v>460</v>
      </c>
      <c r="C19" s="80">
        <v>1572540</v>
      </c>
      <c r="D19" s="81">
        <v>1543523</v>
      </c>
      <c r="E19" s="81">
        <v>41987</v>
      </c>
      <c r="F19" s="81">
        <v>15297</v>
      </c>
      <c r="G19" s="81">
        <v>200647</v>
      </c>
      <c r="H19" s="81">
        <v>88630</v>
      </c>
      <c r="I19" s="371"/>
      <c r="J19" s="81">
        <v>102336</v>
      </c>
      <c r="K19" s="371"/>
      <c r="L19" s="81">
        <v>15637</v>
      </c>
      <c r="M19" s="81">
        <v>76536</v>
      </c>
      <c r="N19" s="81">
        <v>5193</v>
      </c>
      <c r="O19" s="82">
        <v>5629</v>
      </c>
      <c r="P19" s="81">
        <v>117714</v>
      </c>
      <c r="Q19" s="81">
        <v>60446</v>
      </c>
      <c r="R19" s="81">
        <v>310500</v>
      </c>
      <c r="S19" s="81">
        <v>77130</v>
      </c>
      <c r="T19" s="81">
        <v>185767</v>
      </c>
      <c r="U19" s="81">
        <v>31160</v>
      </c>
      <c r="V19" s="81">
        <v>2162</v>
      </c>
      <c r="W19" s="81">
        <v>445</v>
      </c>
      <c r="X19" s="81">
        <v>179735</v>
      </c>
      <c r="Y19" s="81">
        <v>20166</v>
      </c>
      <c r="Z19" s="81">
        <v>6406</v>
      </c>
      <c r="AA19" s="81">
        <v>29017</v>
      </c>
    </row>
    <row r="20" spans="1:27" s="360" customFormat="1" ht="12" customHeight="1">
      <c r="A20" s="745"/>
      <c r="B20" s="370" t="s">
        <v>461</v>
      </c>
      <c r="C20" s="80">
        <v>789595</v>
      </c>
      <c r="D20" s="81">
        <v>785505</v>
      </c>
      <c r="E20" s="81">
        <v>29261</v>
      </c>
      <c r="F20" s="81">
        <v>9246</v>
      </c>
      <c r="G20" s="81">
        <v>102345</v>
      </c>
      <c r="H20" s="81">
        <v>46747</v>
      </c>
      <c r="I20" s="371"/>
      <c r="J20" s="81">
        <v>49999</v>
      </c>
      <c r="K20" s="371"/>
      <c r="L20" s="81">
        <v>8560</v>
      </c>
      <c r="M20" s="81">
        <v>44811</v>
      </c>
      <c r="N20" s="81">
        <v>3293</v>
      </c>
      <c r="O20" s="82">
        <v>1337</v>
      </c>
      <c r="P20" s="81">
        <v>62287</v>
      </c>
      <c r="Q20" s="81">
        <v>32186</v>
      </c>
      <c r="R20" s="81">
        <v>154426</v>
      </c>
      <c r="S20" s="81">
        <v>45264</v>
      </c>
      <c r="T20" s="81">
        <v>94954</v>
      </c>
      <c r="U20" s="81">
        <v>16931</v>
      </c>
      <c r="V20" s="81">
        <v>1491</v>
      </c>
      <c r="W20" s="81">
        <v>330</v>
      </c>
      <c r="X20" s="81">
        <v>71648</v>
      </c>
      <c r="Y20" s="81">
        <v>7753</v>
      </c>
      <c r="Z20" s="81">
        <v>2636</v>
      </c>
      <c r="AA20" s="81">
        <v>4090</v>
      </c>
    </row>
    <row r="21" spans="1:28" s="360" customFormat="1" ht="12" customHeight="1">
      <c r="A21" s="745"/>
      <c r="B21" s="372" t="s">
        <v>462</v>
      </c>
      <c r="C21" s="83">
        <v>782945</v>
      </c>
      <c r="D21" s="84">
        <v>758018</v>
      </c>
      <c r="E21" s="84">
        <v>12726</v>
      </c>
      <c r="F21" s="84">
        <v>6051</v>
      </c>
      <c r="G21" s="84">
        <v>98302</v>
      </c>
      <c r="H21" s="84">
        <v>41883</v>
      </c>
      <c r="I21" s="138"/>
      <c r="J21" s="84">
        <v>52337</v>
      </c>
      <c r="K21" s="138"/>
      <c r="L21" s="84">
        <v>7077</v>
      </c>
      <c r="M21" s="84">
        <v>31725</v>
      </c>
      <c r="N21" s="84">
        <v>1900</v>
      </c>
      <c r="O21" s="85">
        <v>4292</v>
      </c>
      <c r="P21" s="84">
        <v>55427</v>
      </c>
      <c r="Q21" s="84">
        <v>28260</v>
      </c>
      <c r="R21" s="84">
        <v>156074</v>
      </c>
      <c r="S21" s="84">
        <v>31866</v>
      </c>
      <c r="T21" s="84">
        <v>90813</v>
      </c>
      <c r="U21" s="84">
        <v>14229</v>
      </c>
      <c r="V21" s="84">
        <v>671</v>
      </c>
      <c r="W21" s="84">
        <v>115</v>
      </c>
      <c r="X21" s="84">
        <v>108087</v>
      </c>
      <c r="Y21" s="84">
        <v>12413</v>
      </c>
      <c r="Z21" s="84">
        <v>3770</v>
      </c>
      <c r="AA21" s="84">
        <v>24927</v>
      </c>
      <c r="AB21" s="373"/>
    </row>
    <row r="22" spans="1:32" s="360" customFormat="1" ht="13.5" customHeight="1">
      <c r="A22" s="374"/>
      <c r="B22" s="374"/>
      <c r="C22" s="371"/>
      <c r="D22" s="371"/>
      <c r="E22" s="371"/>
      <c r="F22" s="371"/>
      <c r="G22" s="371"/>
      <c r="H22" s="371"/>
      <c r="I22" s="371"/>
      <c r="J22" s="371"/>
      <c r="K22" s="371"/>
      <c r="L22" s="371"/>
      <c r="M22" s="371"/>
      <c r="N22" s="371"/>
      <c r="O22" s="371"/>
      <c r="P22" s="371"/>
      <c r="Q22" s="374"/>
      <c r="R22" s="371"/>
      <c r="S22" s="371"/>
      <c r="T22" s="371"/>
      <c r="U22" s="371"/>
      <c r="V22" s="371"/>
      <c r="W22" s="371"/>
      <c r="X22" s="371"/>
      <c r="Y22" s="371"/>
      <c r="Z22" s="371"/>
      <c r="AA22" s="371"/>
      <c r="AF22" s="373"/>
    </row>
    <row r="23" spans="1:32" s="360" customFormat="1" ht="12.75" customHeight="1">
      <c r="A23" s="375"/>
      <c r="B23" s="376"/>
      <c r="C23" s="377"/>
      <c r="D23" s="746" t="s">
        <v>466</v>
      </c>
      <c r="E23" s="746"/>
      <c r="F23" s="746"/>
      <c r="G23" s="746"/>
      <c r="H23" s="746"/>
      <c r="I23" s="746"/>
      <c r="J23" s="746"/>
      <c r="K23" s="746"/>
      <c r="L23" s="746"/>
      <c r="M23" s="747" t="s">
        <v>101</v>
      </c>
      <c r="N23" s="747"/>
      <c r="O23" s="747"/>
      <c r="P23" s="747"/>
      <c r="Q23" s="747"/>
      <c r="R23" s="747"/>
      <c r="S23" s="747"/>
      <c r="T23" s="747"/>
      <c r="U23" s="747"/>
      <c r="V23" s="747"/>
      <c r="W23" s="747"/>
      <c r="X23" s="747"/>
      <c r="Y23" s="747"/>
      <c r="Z23" s="747"/>
      <c r="AA23" s="748" t="s">
        <v>452</v>
      </c>
      <c r="AB23" s="358"/>
      <c r="AC23" s="359"/>
      <c r="AF23" s="373"/>
    </row>
    <row r="24" spans="1:30" s="360" customFormat="1" ht="12.75" customHeight="1">
      <c r="A24" s="736" t="s">
        <v>439</v>
      </c>
      <c r="B24" s="749" t="s">
        <v>440</v>
      </c>
      <c r="C24" s="750" t="s">
        <v>441</v>
      </c>
      <c r="D24" s="751" t="s">
        <v>442</v>
      </c>
      <c r="E24" s="742" t="s">
        <v>467</v>
      </c>
      <c r="F24" s="742"/>
      <c r="G24" s="742" t="s">
        <v>468</v>
      </c>
      <c r="H24" s="742"/>
      <c r="I24" s="742" t="s">
        <v>444</v>
      </c>
      <c r="J24" s="742"/>
      <c r="K24" s="378" t="s">
        <v>469</v>
      </c>
      <c r="L24" s="378" t="s">
        <v>470</v>
      </c>
      <c r="M24" s="744" t="s">
        <v>102</v>
      </c>
      <c r="N24" s="744"/>
      <c r="O24" s="744"/>
      <c r="P24" s="742" t="s">
        <v>446</v>
      </c>
      <c r="Q24" s="742"/>
      <c r="R24" s="742" t="s">
        <v>447</v>
      </c>
      <c r="S24" s="742"/>
      <c r="T24" s="742" t="s">
        <v>448</v>
      </c>
      <c r="U24" s="742"/>
      <c r="V24" s="742" t="s">
        <v>449</v>
      </c>
      <c r="W24" s="742"/>
      <c r="X24" s="742" t="s">
        <v>450</v>
      </c>
      <c r="Y24" s="742"/>
      <c r="Z24" s="743" t="s">
        <v>451</v>
      </c>
      <c r="AA24" s="748"/>
      <c r="AD24" s="373"/>
    </row>
    <row r="25" spans="1:30" s="360" customFormat="1" ht="19.5" customHeight="1">
      <c r="A25" s="736"/>
      <c r="B25" s="749"/>
      <c r="C25" s="750"/>
      <c r="D25" s="750"/>
      <c r="E25" s="742"/>
      <c r="F25" s="742"/>
      <c r="G25" s="742"/>
      <c r="H25" s="742"/>
      <c r="I25" s="742"/>
      <c r="J25" s="742"/>
      <c r="K25" s="742" t="s">
        <v>453</v>
      </c>
      <c r="L25" s="742"/>
      <c r="M25" s="741" t="s">
        <v>454</v>
      </c>
      <c r="N25" s="741"/>
      <c r="O25" s="741"/>
      <c r="P25" s="742"/>
      <c r="Q25" s="742"/>
      <c r="R25" s="742"/>
      <c r="S25" s="742"/>
      <c r="T25" s="742"/>
      <c r="U25" s="742"/>
      <c r="V25" s="742"/>
      <c r="W25" s="742"/>
      <c r="X25" s="742"/>
      <c r="Y25" s="742"/>
      <c r="Z25" s="743"/>
      <c r="AA25" s="748"/>
      <c r="AD25" s="373"/>
    </row>
    <row r="26" spans="1:30" s="360" customFormat="1" ht="30" customHeight="1">
      <c r="A26" s="736" t="s">
        <v>103</v>
      </c>
      <c r="B26" s="739" t="s">
        <v>111</v>
      </c>
      <c r="C26" s="740" t="s">
        <v>112</v>
      </c>
      <c r="D26" s="740" t="s">
        <v>113</v>
      </c>
      <c r="E26" s="75" t="s">
        <v>479</v>
      </c>
      <c r="F26" s="363" t="s">
        <v>456</v>
      </c>
      <c r="G26" s="363" t="s">
        <v>455</v>
      </c>
      <c r="H26" s="363" t="s">
        <v>456</v>
      </c>
      <c r="I26" s="363" t="s">
        <v>455</v>
      </c>
      <c r="J26" s="363" t="s">
        <v>456</v>
      </c>
      <c r="K26" s="363" t="s">
        <v>455</v>
      </c>
      <c r="L26" s="363" t="s">
        <v>456</v>
      </c>
      <c r="M26" s="741" t="s">
        <v>457</v>
      </c>
      <c r="N26" s="741"/>
      <c r="O26" s="379" t="s">
        <v>458</v>
      </c>
      <c r="P26" s="363" t="s">
        <v>455</v>
      </c>
      <c r="Q26" s="363" t="s">
        <v>456</v>
      </c>
      <c r="R26" s="363" t="s">
        <v>455</v>
      </c>
      <c r="S26" s="363" t="s">
        <v>456</v>
      </c>
      <c r="T26" s="363" t="s">
        <v>455</v>
      </c>
      <c r="U26" s="363" t="s">
        <v>456</v>
      </c>
      <c r="V26" s="363" t="s">
        <v>455</v>
      </c>
      <c r="W26" s="363" t="s">
        <v>456</v>
      </c>
      <c r="X26" s="363" t="s">
        <v>455</v>
      </c>
      <c r="Y26" s="363" t="s">
        <v>456</v>
      </c>
      <c r="Z26" s="743"/>
      <c r="AA26" s="748"/>
      <c r="AD26" s="373"/>
    </row>
    <row r="27" spans="1:30" s="360" customFormat="1" ht="12.75" customHeight="1">
      <c r="A27" s="736"/>
      <c r="B27" s="739"/>
      <c r="C27" s="740"/>
      <c r="D27" s="740"/>
      <c r="E27" s="738" t="s">
        <v>104</v>
      </c>
      <c r="F27" s="738" t="s">
        <v>105</v>
      </c>
      <c r="G27" s="738" t="s">
        <v>104</v>
      </c>
      <c r="H27" s="738" t="s">
        <v>105</v>
      </c>
      <c r="I27" s="738" t="s">
        <v>104</v>
      </c>
      <c r="J27" s="738" t="s">
        <v>105</v>
      </c>
      <c r="K27" s="738" t="s">
        <v>104</v>
      </c>
      <c r="L27" s="738" t="s">
        <v>105</v>
      </c>
      <c r="M27" s="365" t="s">
        <v>455</v>
      </c>
      <c r="N27" s="366" t="s">
        <v>456</v>
      </c>
      <c r="O27" s="365" t="s">
        <v>456</v>
      </c>
      <c r="P27" s="738" t="s">
        <v>107</v>
      </c>
      <c r="Q27" s="738" t="s">
        <v>105</v>
      </c>
      <c r="R27" s="738" t="s">
        <v>107</v>
      </c>
      <c r="S27" s="738" t="s">
        <v>105</v>
      </c>
      <c r="T27" s="738" t="s">
        <v>108</v>
      </c>
      <c r="U27" s="738" t="s">
        <v>105</v>
      </c>
      <c r="V27" s="738" t="s">
        <v>107</v>
      </c>
      <c r="W27" s="738" t="s">
        <v>105</v>
      </c>
      <c r="X27" s="738" t="s">
        <v>107</v>
      </c>
      <c r="Y27" s="738" t="s">
        <v>105</v>
      </c>
      <c r="Z27" s="738" t="s">
        <v>109</v>
      </c>
      <c r="AA27" s="748"/>
      <c r="AD27" s="373"/>
    </row>
    <row r="28" spans="1:30" s="360" customFormat="1" ht="19.5" customHeight="1">
      <c r="A28" s="369"/>
      <c r="B28" s="739"/>
      <c r="C28" s="740"/>
      <c r="D28" s="740"/>
      <c r="E28" s="738"/>
      <c r="F28" s="738"/>
      <c r="G28" s="738"/>
      <c r="H28" s="738"/>
      <c r="I28" s="738"/>
      <c r="J28" s="738"/>
      <c r="K28" s="738"/>
      <c r="L28" s="738"/>
      <c r="M28" s="77" t="s">
        <v>107</v>
      </c>
      <c r="N28" s="77" t="s">
        <v>105</v>
      </c>
      <c r="O28" s="77" t="s">
        <v>105</v>
      </c>
      <c r="P28" s="738"/>
      <c r="Q28" s="738"/>
      <c r="R28" s="738"/>
      <c r="S28" s="738"/>
      <c r="T28" s="738"/>
      <c r="U28" s="738"/>
      <c r="V28" s="738"/>
      <c r="W28" s="738"/>
      <c r="X28" s="738"/>
      <c r="Y28" s="738"/>
      <c r="Z28" s="738"/>
      <c r="AA28" s="395" t="s">
        <v>110</v>
      </c>
      <c r="AD28" s="373"/>
    </row>
    <row r="29" spans="1:30" s="360" customFormat="1" ht="12" customHeight="1">
      <c r="A29" s="736" t="s">
        <v>471</v>
      </c>
      <c r="B29" s="380" t="s">
        <v>472</v>
      </c>
      <c r="C29" s="86">
        <v>1603217</v>
      </c>
      <c r="D29" s="87">
        <v>1575528</v>
      </c>
      <c r="E29" s="87">
        <v>706</v>
      </c>
      <c r="F29" s="87">
        <v>872</v>
      </c>
      <c r="G29" s="87">
        <v>45550</v>
      </c>
      <c r="H29" s="87">
        <v>15620</v>
      </c>
      <c r="I29" s="87">
        <v>218168</v>
      </c>
      <c r="J29" s="87">
        <v>95221</v>
      </c>
      <c r="K29" s="87">
        <v>102414</v>
      </c>
      <c r="L29" s="87">
        <v>15116</v>
      </c>
      <c r="M29" s="88">
        <v>75603</v>
      </c>
      <c r="N29" s="88">
        <v>5106</v>
      </c>
      <c r="O29" s="88">
        <v>6391</v>
      </c>
      <c r="P29" s="87">
        <v>118019</v>
      </c>
      <c r="Q29" s="87">
        <v>60935</v>
      </c>
      <c r="R29" s="87">
        <v>313103</v>
      </c>
      <c r="S29" s="87">
        <v>78943</v>
      </c>
      <c r="T29" s="931" t="s">
        <v>888</v>
      </c>
      <c r="U29" s="87">
        <v>30802</v>
      </c>
      <c r="V29" s="87">
        <v>2106</v>
      </c>
      <c r="W29" s="87">
        <v>433</v>
      </c>
      <c r="X29" s="87">
        <v>177336</v>
      </c>
      <c r="Y29" s="87">
        <v>20223</v>
      </c>
      <c r="Z29" s="88">
        <v>6203</v>
      </c>
      <c r="AA29" s="89">
        <v>27689</v>
      </c>
      <c r="AD29" s="373"/>
    </row>
    <row r="30" spans="1:30" s="360" customFormat="1" ht="12" customHeight="1">
      <c r="A30" s="736"/>
      <c r="B30" s="380" t="s">
        <v>473</v>
      </c>
      <c r="C30" s="86">
        <v>802791</v>
      </c>
      <c r="D30" s="87" t="s">
        <v>878</v>
      </c>
      <c r="E30" s="87">
        <v>524</v>
      </c>
      <c r="F30" s="87">
        <v>632</v>
      </c>
      <c r="G30" s="87">
        <v>31330</v>
      </c>
      <c r="H30" s="87">
        <v>9345</v>
      </c>
      <c r="I30" s="87">
        <v>110591</v>
      </c>
      <c r="J30" s="87">
        <v>49919</v>
      </c>
      <c r="K30" s="87">
        <v>49922</v>
      </c>
      <c r="L30" s="87">
        <v>8419</v>
      </c>
      <c r="M30" s="88">
        <v>44229</v>
      </c>
      <c r="N30" s="88">
        <v>3211</v>
      </c>
      <c r="O30" s="88">
        <v>1398</v>
      </c>
      <c r="P30" s="87">
        <v>61811</v>
      </c>
      <c r="Q30" s="87">
        <v>32712</v>
      </c>
      <c r="R30" s="87">
        <v>156027</v>
      </c>
      <c r="S30" s="87">
        <v>46198</v>
      </c>
      <c r="T30" s="87">
        <v>94458</v>
      </c>
      <c r="U30" s="87">
        <v>16720</v>
      </c>
      <c r="V30" s="87">
        <v>1436</v>
      </c>
      <c r="W30" s="87">
        <v>319</v>
      </c>
      <c r="X30" s="87">
        <v>69694</v>
      </c>
      <c r="Y30" s="87">
        <v>7646</v>
      </c>
      <c r="Z30" s="88">
        <v>2456</v>
      </c>
      <c r="AA30" s="89">
        <v>3794</v>
      </c>
      <c r="AD30" s="373"/>
    </row>
    <row r="31" spans="1:30" s="360" customFormat="1" ht="12" customHeight="1">
      <c r="A31" s="736"/>
      <c r="B31" s="381" t="s">
        <v>474</v>
      </c>
      <c r="C31" s="86">
        <v>800426</v>
      </c>
      <c r="D31" s="87" t="s">
        <v>879</v>
      </c>
      <c r="E31" s="87">
        <v>182</v>
      </c>
      <c r="F31" s="87">
        <v>240</v>
      </c>
      <c r="G31" s="87">
        <v>14220</v>
      </c>
      <c r="H31" s="87">
        <v>6275</v>
      </c>
      <c r="I31" s="87">
        <v>107577</v>
      </c>
      <c r="J31" s="87">
        <v>45302</v>
      </c>
      <c r="K31" s="87">
        <v>52492</v>
      </c>
      <c r="L31" s="87">
        <v>6697</v>
      </c>
      <c r="M31" s="88">
        <v>31374</v>
      </c>
      <c r="N31" s="88">
        <v>1895</v>
      </c>
      <c r="O31" s="88">
        <v>4993</v>
      </c>
      <c r="P31" s="87">
        <v>56208</v>
      </c>
      <c r="Q31" s="87">
        <v>28223</v>
      </c>
      <c r="R31" s="87">
        <v>157076</v>
      </c>
      <c r="S31" s="87">
        <v>32745</v>
      </c>
      <c r="T31" s="87">
        <v>92200</v>
      </c>
      <c r="U31" s="87">
        <v>14082</v>
      </c>
      <c r="V31" s="87">
        <v>670</v>
      </c>
      <c r="W31" s="87">
        <v>114</v>
      </c>
      <c r="X31" s="87">
        <v>107642</v>
      </c>
      <c r="Y31" s="87">
        <v>12577</v>
      </c>
      <c r="Z31" s="88">
        <v>3747</v>
      </c>
      <c r="AA31" s="89">
        <v>23895</v>
      </c>
      <c r="AD31" s="373"/>
    </row>
    <row r="32" spans="1:28" s="360" customFormat="1" ht="12" customHeight="1">
      <c r="A32" s="736" t="s">
        <v>475</v>
      </c>
      <c r="B32" s="380" t="s">
        <v>472</v>
      </c>
      <c r="C32" s="80">
        <v>1638719</v>
      </c>
      <c r="D32" s="81">
        <v>1612347</v>
      </c>
      <c r="E32" s="81">
        <v>1500</v>
      </c>
      <c r="F32" s="81">
        <v>1622</v>
      </c>
      <c r="G32" s="81">
        <v>49377</v>
      </c>
      <c r="H32" s="81">
        <v>16385</v>
      </c>
      <c r="I32" s="81">
        <v>236470</v>
      </c>
      <c r="J32" s="81">
        <v>102802</v>
      </c>
      <c r="K32" s="81">
        <v>103698</v>
      </c>
      <c r="L32" s="81">
        <v>14849</v>
      </c>
      <c r="M32" s="81">
        <v>75316</v>
      </c>
      <c r="N32" s="81">
        <v>5022</v>
      </c>
      <c r="O32" s="82">
        <v>6711</v>
      </c>
      <c r="P32" s="81">
        <v>118266</v>
      </c>
      <c r="Q32" s="81">
        <v>61188</v>
      </c>
      <c r="R32" s="81">
        <v>316651</v>
      </c>
      <c r="S32" s="81">
        <v>80041</v>
      </c>
      <c r="T32" s="81">
        <v>188269</v>
      </c>
      <c r="U32" s="81">
        <v>30169</v>
      </c>
      <c r="V32" s="81">
        <v>2040</v>
      </c>
      <c r="W32" s="81">
        <v>416</v>
      </c>
      <c r="X32" s="81">
        <v>175014</v>
      </c>
      <c r="Y32" s="81">
        <v>20576</v>
      </c>
      <c r="Z32" s="81">
        <v>5965</v>
      </c>
      <c r="AA32" s="81">
        <v>26372</v>
      </c>
      <c r="AB32" s="373"/>
    </row>
    <row r="33" spans="1:28" s="360" customFormat="1" ht="12" customHeight="1">
      <c r="A33" s="736"/>
      <c r="B33" s="380" t="s">
        <v>473</v>
      </c>
      <c r="C33" s="80">
        <v>819230</v>
      </c>
      <c r="D33" s="81">
        <v>815721</v>
      </c>
      <c r="E33" s="81">
        <v>1177</v>
      </c>
      <c r="F33" s="81">
        <v>1219</v>
      </c>
      <c r="G33" s="81">
        <v>33421</v>
      </c>
      <c r="H33" s="81">
        <v>9685</v>
      </c>
      <c r="I33" s="81">
        <v>119127</v>
      </c>
      <c r="J33" s="81">
        <v>54175</v>
      </c>
      <c r="K33" s="81">
        <v>50727</v>
      </c>
      <c r="L33" s="81">
        <v>8399</v>
      </c>
      <c r="M33" s="81">
        <v>43982</v>
      </c>
      <c r="N33" s="81">
        <v>3176</v>
      </c>
      <c r="O33" s="82">
        <v>1445</v>
      </c>
      <c r="P33" s="81">
        <v>61409</v>
      </c>
      <c r="Q33" s="81">
        <v>32921</v>
      </c>
      <c r="R33" s="81">
        <v>158013</v>
      </c>
      <c r="S33" s="81">
        <v>46846</v>
      </c>
      <c r="T33" s="81">
        <v>94483</v>
      </c>
      <c r="U33" s="81">
        <v>16148</v>
      </c>
      <c r="V33" s="81">
        <v>1373</v>
      </c>
      <c r="W33" s="81">
        <v>300</v>
      </c>
      <c r="X33" s="81">
        <v>67769</v>
      </c>
      <c r="Y33" s="81">
        <v>7652</v>
      </c>
      <c r="Z33" s="81">
        <v>2274</v>
      </c>
      <c r="AA33" s="81">
        <v>3509</v>
      </c>
      <c r="AB33" s="373"/>
    </row>
    <row r="34" spans="1:30" s="384" customFormat="1" ht="12" customHeight="1">
      <c r="A34" s="736"/>
      <c r="B34" s="381" t="s">
        <v>474</v>
      </c>
      <c r="C34" s="80">
        <v>819489</v>
      </c>
      <c r="D34" s="81">
        <v>796626</v>
      </c>
      <c r="E34" s="81">
        <v>323</v>
      </c>
      <c r="F34" s="81">
        <v>403</v>
      </c>
      <c r="G34" s="81">
        <v>15956</v>
      </c>
      <c r="H34" s="81">
        <v>6700</v>
      </c>
      <c r="I34" s="81">
        <v>117343</v>
      </c>
      <c r="J34" s="81">
        <v>48627</v>
      </c>
      <c r="K34" s="81">
        <v>52971</v>
      </c>
      <c r="L34" s="81">
        <v>6450</v>
      </c>
      <c r="M34" s="81">
        <v>31334</v>
      </c>
      <c r="N34" s="81">
        <v>1846</v>
      </c>
      <c r="O34" s="82">
        <v>5266</v>
      </c>
      <c r="P34" s="81">
        <v>56857</v>
      </c>
      <c r="Q34" s="81">
        <v>28267</v>
      </c>
      <c r="R34" s="81">
        <v>158638</v>
      </c>
      <c r="S34" s="81">
        <v>33195</v>
      </c>
      <c r="T34" s="81">
        <v>93786</v>
      </c>
      <c r="U34" s="81">
        <v>14021</v>
      </c>
      <c r="V34" s="81">
        <v>667</v>
      </c>
      <c r="W34" s="81">
        <v>116</v>
      </c>
      <c r="X34" s="81">
        <v>107245</v>
      </c>
      <c r="Y34" s="81">
        <v>12924</v>
      </c>
      <c r="Z34" s="81">
        <v>3691</v>
      </c>
      <c r="AA34" s="81">
        <v>22863</v>
      </c>
      <c r="AB34" s="382"/>
      <c r="AC34" s="383"/>
      <c r="AD34" s="383"/>
    </row>
    <row r="35" spans="1:28" s="360" customFormat="1" ht="12" customHeight="1">
      <c r="A35" s="736" t="s">
        <v>476</v>
      </c>
      <c r="B35" s="380" t="s">
        <v>472</v>
      </c>
      <c r="C35" s="80">
        <v>1662647</v>
      </c>
      <c r="D35" s="81">
        <v>1637648</v>
      </c>
      <c r="E35" s="81">
        <v>3943</v>
      </c>
      <c r="F35" s="81">
        <v>2182</v>
      </c>
      <c r="G35" s="81">
        <v>51367</v>
      </c>
      <c r="H35" s="81">
        <v>18138</v>
      </c>
      <c r="I35" s="81">
        <v>249818</v>
      </c>
      <c r="J35" s="81">
        <v>109741</v>
      </c>
      <c r="K35" s="81">
        <v>103482</v>
      </c>
      <c r="L35" s="81">
        <v>14714</v>
      </c>
      <c r="M35" s="81">
        <v>74871</v>
      </c>
      <c r="N35" s="81">
        <v>4913</v>
      </c>
      <c r="O35" s="82">
        <v>7310</v>
      </c>
      <c r="P35" s="81">
        <v>116798</v>
      </c>
      <c r="Q35" s="81">
        <v>60784</v>
      </c>
      <c r="R35" s="81">
        <v>318675</v>
      </c>
      <c r="S35" s="81">
        <v>81916</v>
      </c>
      <c r="T35" s="81">
        <v>188823</v>
      </c>
      <c r="U35" s="81">
        <v>29961</v>
      </c>
      <c r="V35" s="81">
        <v>1982</v>
      </c>
      <c r="W35" s="81">
        <v>414</v>
      </c>
      <c r="X35" s="81">
        <v>171967</v>
      </c>
      <c r="Y35" s="81">
        <v>20179</v>
      </c>
      <c r="Z35" s="81">
        <v>5670</v>
      </c>
      <c r="AA35" s="81">
        <v>24999</v>
      </c>
      <c r="AB35" s="373"/>
    </row>
    <row r="36" spans="1:30" s="360" customFormat="1" ht="12" customHeight="1">
      <c r="A36" s="736"/>
      <c r="B36" s="370" t="s">
        <v>461</v>
      </c>
      <c r="C36" s="80">
        <v>830411</v>
      </c>
      <c r="D36" s="81">
        <v>827183</v>
      </c>
      <c r="E36" s="81" t="s">
        <v>880</v>
      </c>
      <c r="F36" s="81" t="s">
        <v>881</v>
      </c>
      <c r="G36" s="81" t="s">
        <v>882</v>
      </c>
      <c r="H36" s="81" t="s">
        <v>883</v>
      </c>
      <c r="I36" s="81">
        <v>125208</v>
      </c>
      <c r="J36" s="81">
        <v>58326</v>
      </c>
      <c r="K36" s="81">
        <v>50751</v>
      </c>
      <c r="L36" s="81">
        <v>8254</v>
      </c>
      <c r="M36" s="81">
        <v>43585</v>
      </c>
      <c r="N36" s="81">
        <v>3107</v>
      </c>
      <c r="O36" s="82">
        <v>1593</v>
      </c>
      <c r="P36" s="81">
        <v>60170</v>
      </c>
      <c r="Q36" s="81">
        <v>32690</v>
      </c>
      <c r="R36" s="81">
        <v>159180</v>
      </c>
      <c r="S36" s="81">
        <v>47917</v>
      </c>
      <c r="T36" s="81">
        <v>94083</v>
      </c>
      <c r="U36" s="81">
        <v>15976</v>
      </c>
      <c r="V36" s="81">
        <v>1311</v>
      </c>
      <c r="W36" s="81">
        <v>294</v>
      </c>
      <c r="X36" s="81">
        <v>65637</v>
      </c>
      <c r="Y36" s="81">
        <v>7368</v>
      </c>
      <c r="Z36" s="81">
        <v>2096</v>
      </c>
      <c r="AA36" s="81">
        <v>3228</v>
      </c>
      <c r="AC36" s="385"/>
      <c r="AD36" s="373"/>
    </row>
    <row r="37" spans="1:27" s="360" customFormat="1" ht="12" customHeight="1">
      <c r="A37" s="736"/>
      <c r="B37" s="370" t="s">
        <v>462</v>
      </c>
      <c r="C37" s="80">
        <v>832236</v>
      </c>
      <c r="D37" s="81">
        <v>810465</v>
      </c>
      <c r="E37" s="81" t="s">
        <v>884</v>
      </c>
      <c r="F37" s="81" t="s">
        <v>885</v>
      </c>
      <c r="G37" s="81" t="s">
        <v>886</v>
      </c>
      <c r="H37" s="81" t="s">
        <v>887</v>
      </c>
      <c r="I37" s="81">
        <v>124610</v>
      </c>
      <c r="J37" s="81">
        <v>51415</v>
      </c>
      <c r="K37" s="81">
        <v>52731</v>
      </c>
      <c r="L37" s="81">
        <v>6460</v>
      </c>
      <c r="M37" s="81">
        <v>31286</v>
      </c>
      <c r="N37" s="81">
        <v>1806</v>
      </c>
      <c r="O37" s="82">
        <v>5717</v>
      </c>
      <c r="P37" s="81">
        <v>56628</v>
      </c>
      <c r="Q37" s="81">
        <v>28094</v>
      </c>
      <c r="R37" s="81">
        <v>159495</v>
      </c>
      <c r="S37" s="81">
        <v>33999</v>
      </c>
      <c r="T37" s="81">
        <v>94740</v>
      </c>
      <c r="U37" s="81">
        <v>13985</v>
      </c>
      <c r="V37" s="81">
        <v>671</v>
      </c>
      <c r="W37" s="81">
        <v>120</v>
      </c>
      <c r="X37" s="81">
        <v>106330</v>
      </c>
      <c r="Y37" s="81">
        <v>12811</v>
      </c>
      <c r="Z37" s="81">
        <v>3574</v>
      </c>
      <c r="AA37" s="81">
        <v>21771</v>
      </c>
    </row>
    <row r="38" spans="1:27" s="386" customFormat="1" ht="12" customHeight="1">
      <c r="A38" s="736" t="s">
        <v>477</v>
      </c>
      <c r="B38" s="370" t="s">
        <v>460</v>
      </c>
      <c r="C38" s="80">
        <v>1689179</v>
      </c>
      <c r="D38" s="90">
        <v>1665528</v>
      </c>
      <c r="E38" s="90">
        <v>4322</v>
      </c>
      <c r="F38" s="90">
        <v>2509</v>
      </c>
      <c r="G38" s="90">
        <v>55882</v>
      </c>
      <c r="H38" s="90">
        <v>20043</v>
      </c>
      <c r="I38" s="90">
        <v>265285</v>
      </c>
      <c r="J38" s="90">
        <v>116883</v>
      </c>
      <c r="K38" s="90">
        <v>103971</v>
      </c>
      <c r="L38" s="90">
        <v>14588</v>
      </c>
      <c r="M38" s="90">
        <v>74866</v>
      </c>
      <c r="N38" s="90">
        <v>4890</v>
      </c>
      <c r="O38" s="91">
        <v>7586</v>
      </c>
      <c r="P38" s="90">
        <v>115142</v>
      </c>
      <c r="Q38" s="90">
        <v>57817</v>
      </c>
      <c r="R38" s="90">
        <v>320318</v>
      </c>
      <c r="S38" s="90">
        <v>85638</v>
      </c>
      <c r="T38" s="90">
        <v>189434</v>
      </c>
      <c r="U38" s="90">
        <v>30549</v>
      </c>
      <c r="V38" s="90">
        <v>1928</v>
      </c>
      <c r="W38" s="90">
        <v>399</v>
      </c>
      <c r="X38" s="90">
        <v>169007</v>
      </c>
      <c r="Y38" s="90">
        <v>19078</v>
      </c>
      <c r="Z38" s="90">
        <v>5393</v>
      </c>
      <c r="AA38" s="90">
        <v>23651</v>
      </c>
    </row>
    <row r="39" spans="1:27" s="360" customFormat="1" ht="12" customHeight="1">
      <c r="A39" s="736"/>
      <c r="B39" s="370" t="s">
        <v>461</v>
      </c>
      <c r="C39" s="80">
        <v>842698</v>
      </c>
      <c r="D39" s="90">
        <v>839727</v>
      </c>
      <c r="E39" s="90">
        <v>3464</v>
      </c>
      <c r="F39" s="90">
        <v>1854</v>
      </c>
      <c r="G39" s="90">
        <v>36740</v>
      </c>
      <c r="H39" s="90">
        <v>11935</v>
      </c>
      <c r="I39" s="90">
        <v>132029</v>
      </c>
      <c r="J39" s="90">
        <v>62448</v>
      </c>
      <c r="K39" s="90">
        <v>51143</v>
      </c>
      <c r="L39" s="90">
        <v>8251</v>
      </c>
      <c r="M39" s="90">
        <v>43328</v>
      </c>
      <c r="N39" s="90">
        <v>3087</v>
      </c>
      <c r="O39" s="91">
        <v>1678</v>
      </c>
      <c r="P39" s="90">
        <v>58967</v>
      </c>
      <c r="Q39" s="90">
        <v>31102</v>
      </c>
      <c r="R39" s="90">
        <v>160175</v>
      </c>
      <c r="S39" s="90">
        <v>49834</v>
      </c>
      <c r="T39" s="90">
        <v>93712</v>
      </c>
      <c r="U39" s="90">
        <v>16145</v>
      </c>
      <c r="V39" s="90">
        <v>1256</v>
      </c>
      <c r="W39" s="90">
        <v>279</v>
      </c>
      <c r="X39" s="90">
        <v>63577</v>
      </c>
      <c r="Y39" s="90">
        <v>6781</v>
      </c>
      <c r="Z39" s="90">
        <v>1942</v>
      </c>
      <c r="AA39" s="90">
        <v>2971</v>
      </c>
    </row>
    <row r="40" spans="1:27" s="360" customFormat="1" ht="12" customHeight="1">
      <c r="A40" s="736"/>
      <c r="B40" s="370" t="s">
        <v>462</v>
      </c>
      <c r="C40" s="80">
        <v>846481</v>
      </c>
      <c r="D40" s="90">
        <v>825801</v>
      </c>
      <c r="E40" s="90">
        <v>858</v>
      </c>
      <c r="F40" s="90">
        <v>655</v>
      </c>
      <c r="G40" s="90">
        <v>19142</v>
      </c>
      <c r="H40" s="90">
        <v>8108</v>
      </c>
      <c r="I40" s="90">
        <v>133256</v>
      </c>
      <c r="J40" s="90">
        <v>54435</v>
      </c>
      <c r="K40" s="90">
        <v>52828</v>
      </c>
      <c r="L40" s="90">
        <v>6337</v>
      </c>
      <c r="M40" s="90">
        <v>31538</v>
      </c>
      <c r="N40" s="90">
        <v>1803</v>
      </c>
      <c r="O40" s="91">
        <v>5908</v>
      </c>
      <c r="P40" s="90">
        <v>56175</v>
      </c>
      <c r="Q40" s="90">
        <v>26715</v>
      </c>
      <c r="R40" s="90">
        <v>160143</v>
      </c>
      <c r="S40" s="90">
        <v>35804</v>
      </c>
      <c r="T40" s="90">
        <v>95722</v>
      </c>
      <c r="U40" s="90">
        <v>14404</v>
      </c>
      <c r="V40" s="90">
        <v>672</v>
      </c>
      <c r="W40" s="90">
        <v>120</v>
      </c>
      <c r="X40" s="90">
        <v>105430</v>
      </c>
      <c r="Y40" s="90">
        <v>12297</v>
      </c>
      <c r="Z40" s="90">
        <v>3451</v>
      </c>
      <c r="AA40" s="90">
        <v>20680</v>
      </c>
    </row>
    <row r="41" spans="1:27" s="360" customFormat="1" ht="12" customHeight="1">
      <c r="A41" s="736" t="s">
        <v>478</v>
      </c>
      <c r="B41" s="370" t="s">
        <v>460</v>
      </c>
      <c r="C41" s="92">
        <v>1710365</v>
      </c>
      <c r="D41" s="92">
        <v>1687964</v>
      </c>
      <c r="E41" s="93">
        <v>4770</v>
      </c>
      <c r="F41" s="93">
        <v>2689</v>
      </c>
      <c r="G41" s="93">
        <v>60603</v>
      </c>
      <c r="H41" s="93">
        <v>20754</v>
      </c>
      <c r="I41" s="92">
        <v>281633</v>
      </c>
      <c r="J41" s="92">
        <v>123417</v>
      </c>
      <c r="K41" s="92">
        <v>104383</v>
      </c>
      <c r="L41" s="92">
        <v>14670</v>
      </c>
      <c r="M41" s="92">
        <v>74730</v>
      </c>
      <c r="N41" s="92">
        <v>4804</v>
      </c>
      <c r="O41" s="92">
        <v>7760</v>
      </c>
      <c r="P41" s="92">
        <v>114458</v>
      </c>
      <c r="Q41" s="92">
        <v>58110</v>
      </c>
      <c r="R41" s="92">
        <v>322624</v>
      </c>
      <c r="S41" s="92">
        <v>85050</v>
      </c>
      <c r="T41" s="92">
        <v>187678</v>
      </c>
      <c r="U41" s="92">
        <v>28145</v>
      </c>
      <c r="V41" s="92">
        <v>1875</v>
      </c>
      <c r="W41" s="92">
        <v>393</v>
      </c>
      <c r="X41" s="92">
        <v>165875</v>
      </c>
      <c r="Y41" s="92">
        <v>18439</v>
      </c>
      <c r="Z41" s="92">
        <v>5104</v>
      </c>
      <c r="AA41" s="92">
        <v>22401</v>
      </c>
    </row>
    <row r="42" spans="1:27" s="360" customFormat="1" ht="12" customHeight="1">
      <c r="A42" s="736"/>
      <c r="B42" s="370" t="s">
        <v>461</v>
      </c>
      <c r="C42" s="94">
        <v>852240</v>
      </c>
      <c r="D42" s="94">
        <v>849480</v>
      </c>
      <c r="E42" s="93">
        <v>3772</v>
      </c>
      <c r="F42" s="93">
        <v>1972</v>
      </c>
      <c r="G42" s="93">
        <v>39381</v>
      </c>
      <c r="H42" s="93">
        <v>12341</v>
      </c>
      <c r="I42" s="94">
        <v>139684</v>
      </c>
      <c r="J42" s="94">
        <v>66134</v>
      </c>
      <c r="K42" s="94">
        <v>51465</v>
      </c>
      <c r="L42" s="94">
        <v>8322</v>
      </c>
      <c r="M42" s="94">
        <v>43014</v>
      </c>
      <c r="N42" s="94">
        <v>3039</v>
      </c>
      <c r="O42" s="82">
        <v>1757</v>
      </c>
      <c r="P42" s="94">
        <v>58276</v>
      </c>
      <c r="Q42" s="94">
        <v>31187</v>
      </c>
      <c r="R42" s="94">
        <v>161536</v>
      </c>
      <c r="S42" s="94">
        <v>49527</v>
      </c>
      <c r="T42" s="94">
        <v>92144</v>
      </c>
      <c r="U42" s="94">
        <v>14823</v>
      </c>
      <c r="V42" s="94">
        <v>1207</v>
      </c>
      <c r="W42" s="94">
        <v>275</v>
      </c>
      <c r="X42" s="94">
        <v>61490</v>
      </c>
      <c r="Y42" s="94">
        <v>6370</v>
      </c>
      <c r="Z42" s="94">
        <v>1764</v>
      </c>
      <c r="AA42" s="94">
        <v>2760</v>
      </c>
    </row>
    <row r="43" spans="1:27" s="360" customFormat="1" ht="12" customHeight="1">
      <c r="A43" s="736"/>
      <c r="B43" s="372" t="s">
        <v>462</v>
      </c>
      <c r="C43" s="138">
        <v>858125</v>
      </c>
      <c r="D43" s="138">
        <v>838484</v>
      </c>
      <c r="E43" s="95">
        <v>998</v>
      </c>
      <c r="F43" s="95">
        <v>717</v>
      </c>
      <c r="G43" s="95">
        <v>21222</v>
      </c>
      <c r="H43" s="95">
        <v>8413</v>
      </c>
      <c r="I43" s="138">
        <v>141949</v>
      </c>
      <c r="J43" s="138">
        <v>57283</v>
      </c>
      <c r="K43" s="138">
        <v>52918</v>
      </c>
      <c r="L43" s="138">
        <v>6348</v>
      </c>
      <c r="M43" s="138">
        <v>31716</v>
      </c>
      <c r="N43" s="138">
        <v>1765</v>
      </c>
      <c r="O43" s="85">
        <v>6003</v>
      </c>
      <c r="P43" s="138">
        <v>56182</v>
      </c>
      <c r="Q43" s="138">
        <v>26923</v>
      </c>
      <c r="R43" s="138">
        <v>161088</v>
      </c>
      <c r="S43" s="138">
        <v>35523</v>
      </c>
      <c r="T43" s="138">
        <v>95534</v>
      </c>
      <c r="U43" s="138">
        <v>13322</v>
      </c>
      <c r="V43" s="138">
        <v>668</v>
      </c>
      <c r="W43" s="138">
        <v>118</v>
      </c>
      <c r="X43" s="138">
        <v>104385</v>
      </c>
      <c r="Y43" s="138">
        <v>12069</v>
      </c>
      <c r="Z43" s="138">
        <v>3340</v>
      </c>
      <c r="AA43" s="138">
        <v>19641</v>
      </c>
    </row>
    <row r="44" spans="1:13" ht="13.5" customHeight="1">
      <c r="A44" s="737" t="s">
        <v>407</v>
      </c>
      <c r="B44" s="737"/>
      <c r="C44" s="737"/>
      <c r="D44" s="737"/>
      <c r="E44" s="737"/>
      <c r="F44" s="737"/>
      <c r="G44" s="737"/>
      <c r="H44" s="737"/>
      <c r="I44" s="737"/>
      <c r="J44" s="737"/>
      <c r="K44" s="737"/>
      <c r="L44" s="737"/>
      <c r="M44" s="96" t="s">
        <v>232</v>
      </c>
    </row>
    <row r="45" spans="1:2" ht="21.75" customHeight="1">
      <c r="A45" s="388"/>
      <c r="B45" s="389"/>
    </row>
    <row r="46" spans="1:27" ht="21.75" customHeight="1">
      <c r="A46" s="390"/>
      <c r="B46" s="390"/>
      <c r="C46" s="390"/>
      <c r="D46" s="390"/>
      <c r="E46" s="390"/>
      <c r="F46" s="390"/>
      <c r="G46" s="390"/>
      <c r="H46" s="390"/>
      <c r="I46" s="390"/>
      <c r="J46" s="390"/>
      <c r="K46" s="390"/>
      <c r="L46" s="390"/>
      <c r="M46" s="390"/>
      <c r="N46" s="390"/>
      <c r="O46" s="390"/>
      <c r="P46" s="390"/>
      <c r="Q46" s="390"/>
      <c r="R46" s="390"/>
      <c r="S46" s="390"/>
      <c r="T46" s="390"/>
      <c r="U46" s="390"/>
      <c r="V46" s="390"/>
      <c r="W46" s="390"/>
      <c r="X46" s="390"/>
      <c r="Y46" s="390"/>
      <c r="Z46" s="390"/>
      <c r="AA46" s="390"/>
    </row>
    <row r="47" spans="1:27" ht="21.75" customHeight="1">
      <c r="A47" s="390"/>
      <c r="B47" s="390"/>
      <c r="C47" s="390"/>
      <c r="D47" s="390"/>
      <c r="E47" s="390"/>
      <c r="F47" s="390"/>
      <c r="G47" s="390"/>
      <c r="H47" s="390"/>
      <c r="I47" s="390"/>
      <c r="J47" s="390"/>
      <c r="K47" s="390"/>
      <c r="L47" s="390"/>
      <c r="M47" s="390"/>
      <c r="N47" s="390"/>
      <c r="O47" s="390"/>
      <c r="P47" s="390"/>
      <c r="Q47" s="390"/>
      <c r="R47" s="390"/>
      <c r="S47" s="390"/>
      <c r="T47" s="390"/>
      <c r="U47" s="390"/>
      <c r="V47" s="390"/>
      <c r="W47" s="390"/>
      <c r="X47" s="390"/>
      <c r="Y47" s="390"/>
      <c r="Z47" s="390"/>
      <c r="AA47" s="390"/>
    </row>
    <row r="48" spans="1:25" ht="21.75" customHeight="1">
      <c r="A48" s="391"/>
      <c r="B48" s="391"/>
      <c r="C48" s="391"/>
      <c r="D48" s="391"/>
      <c r="E48" s="391"/>
      <c r="F48" s="391"/>
      <c r="G48" s="391"/>
      <c r="H48" s="391"/>
      <c r="I48" s="391"/>
      <c r="J48" s="391"/>
      <c r="K48" s="392"/>
      <c r="L48" s="392"/>
      <c r="M48" s="392"/>
      <c r="N48" s="392"/>
      <c r="O48" s="392"/>
      <c r="P48" s="392"/>
      <c r="Q48" s="392"/>
      <c r="R48" s="392"/>
      <c r="S48" s="392"/>
      <c r="T48" s="392"/>
      <c r="U48" s="392"/>
      <c r="V48" s="392"/>
      <c r="W48" s="392"/>
      <c r="X48" s="392"/>
      <c r="Y48" s="393"/>
    </row>
  </sheetData>
  <sheetProtection selectLockedCells="1" selectUnlockedCells="1"/>
  <mergeCells count="98">
    <mergeCell ref="A2:L2"/>
    <mergeCell ref="M2:AA2"/>
    <mergeCell ref="D4:L4"/>
    <mergeCell ref="M4:Z4"/>
    <mergeCell ref="A5:A6"/>
    <mergeCell ref="B5:B6"/>
    <mergeCell ref="C5:C6"/>
    <mergeCell ref="D5:D6"/>
    <mergeCell ref="E5:F6"/>
    <mergeCell ref="G5:H6"/>
    <mergeCell ref="I5:L5"/>
    <mergeCell ref="M5:O5"/>
    <mergeCell ref="P5:Q6"/>
    <mergeCell ref="R5:S6"/>
    <mergeCell ref="T5:U6"/>
    <mergeCell ref="V5:W6"/>
    <mergeCell ref="X5:Y6"/>
    <mergeCell ref="Z5:Z7"/>
    <mergeCell ref="AA5:AA7"/>
    <mergeCell ref="I6:L6"/>
    <mergeCell ref="M6:O6"/>
    <mergeCell ref="A7:A8"/>
    <mergeCell ref="B7:B9"/>
    <mergeCell ref="C7:C9"/>
    <mergeCell ref="D7:D9"/>
    <mergeCell ref="I7:J7"/>
    <mergeCell ref="T8:T9"/>
    <mergeCell ref="U8:U9"/>
    <mergeCell ref="K7:L7"/>
    <mergeCell ref="M7:N7"/>
    <mergeCell ref="E8:E9"/>
    <mergeCell ref="F8:F9"/>
    <mergeCell ref="G8:G9"/>
    <mergeCell ref="H8:H9"/>
    <mergeCell ref="I8:J9"/>
    <mergeCell ref="K8:L9"/>
    <mergeCell ref="V8:V9"/>
    <mergeCell ref="W8:W9"/>
    <mergeCell ref="X8:X9"/>
    <mergeCell ref="Y8:Y9"/>
    <mergeCell ref="Z8:Z9"/>
    <mergeCell ref="A10:A12"/>
    <mergeCell ref="P8:P9"/>
    <mergeCell ref="Q8:Q9"/>
    <mergeCell ref="R8:R9"/>
    <mergeCell ref="S8:S9"/>
    <mergeCell ref="A13:A15"/>
    <mergeCell ref="A16:A18"/>
    <mergeCell ref="A19:A21"/>
    <mergeCell ref="D23:L23"/>
    <mergeCell ref="M23:Z23"/>
    <mergeCell ref="AA23:AA27"/>
    <mergeCell ref="A24:A25"/>
    <mergeCell ref="B24:B25"/>
    <mergeCell ref="C24:C25"/>
    <mergeCell ref="D24:D25"/>
    <mergeCell ref="E24:F25"/>
    <mergeCell ref="G24:H25"/>
    <mergeCell ref="I24:J25"/>
    <mergeCell ref="M24:O24"/>
    <mergeCell ref="P24:Q25"/>
    <mergeCell ref="R24:S25"/>
    <mergeCell ref="T24:U25"/>
    <mergeCell ref="V24:W25"/>
    <mergeCell ref="X24:Y25"/>
    <mergeCell ref="Z24:Z26"/>
    <mergeCell ref="K25:L25"/>
    <mergeCell ref="M25:O25"/>
    <mergeCell ref="A26:A27"/>
    <mergeCell ref="B26:B28"/>
    <mergeCell ref="C26:C28"/>
    <mergeCell ref="D26:D28"/>
    <mergeCell ref="M26:N26"/>
    <mergeCell ref="E27:E28"/>
    <mergeCell ref="F27:F28"/>
    <mergeCell ref="G27:G28"/>
    <mergeCell ref="H27:H28"/>
    <mergeCell ref="I27:I28"/>
    <mergeCell ref="U27:U28"/>
    <mergeCell ref="V27:V28"/>
    <mergeCell ref="W27:W28"/>
    <mergeCell ref="X27:X28"/>
    <mergeCell ref="J27:J28"/>
    <mergeCell ref="K27:K28"/>
    <mergeCell ref="L27:L28"/>
    <mergeCell ref="P27:P28"/>
    <mergeCell ref="Q27:Q28"/>
    <mergeCell ref="R27:R28"/>
    <mergeCell ref="A41:A43"/>
    <mergeCell ref="A44:L44"/>
    <mergeCell ref="Y27:Y28"/>
    <mergeCell ref="Z27:Z28"/>
    <mergeCell ref="A29:A31"/>
    <mergeCell ref="A32:A34"/>
    <mergeCell ref="A35:A37"/>
    <mergeCell ref="A38:A40"/>
    <mergeCell ref="S27:S28"/>
    <mergeCell ref="T27:T28"/>
  </mergeCells>
  <printOptions horizontalCentered="1"/>
  <pageMargins left="1.1811023622047245" right="1.1811023622047245" top="1.5748031496062993" bottom="1.5748031496062993" header="0.5118110236220472" footer="0.9055118110236221"/>
  <pageSetup firstPageNumber="38" useFirstPageNumber="1" horizontalDpi="300" verticalDpi="300" orientation="portrait" paperSize="9" r:id="rId1"/>
  <headerFooter alignWithMargins="0">
    <oddFooter>&amp;C&amp;"華康中圓體,標準"&amp;11‧&amp;"Times New Roman,標準"&amp;P&amp;"華康中圓體,標準"‧</oddFooter>
  </headerFooter>
</worksheet>
</file>

<file path=xl/worksheets/sheet9.xml><?xml version="1.0" encoding="utf-8"?>
<worksheet xmlns="http://schemas.openxmlformats.org/spreadsheetml/2006/main" xmlns:r="http://schemas.openxmlformats.org/officeDocument/2006/relationships">
  <dimension ref="A1:AA52"/>
  <sheetViews>
    <sheetView showGridLines="0" zoomScale="120" zoomScaleNormal="120" zoomScalePageLayoutView="0" workbookViewId="0" topLeftCell="A1">
      <selection activeCell="A1" sqref="A1"/>
    </sheetView>
  </sheetViews>
  <sheetFormatPr defaultColWidth="10.625" defaultRowHeight="16.5"/>
  <cols>
    <col min="1" max="1" width="8.625" style="426" customWidth="1"/>
    <col min="2" max="2" width="6.125" style="426" customWidth="1"/>
    <col min="3" max="3" width="7.125" style="427" customWidth="1"/>
    <col min="4" max="4" width="6.125" style="427" customWidth="1"/>
    <col min="5" max="8" width="5.125" style="427" customWidth="1"/>
    <col min="9" max="11" width="5.625" style="427" customWidth="1"/>
    <col min="12" max="12" width="5.125" style="427" customWidth="1"/>
    <col min="13" max="13" width="6.125" style="427" customWidth="1"/>
    <col min="14" max="14" width="6.625" style="427" customWidth="1"/>
    <col min="15" max="15" width="6.625" style="426" customWidth="1"/>
    <col min="16" max="16" width="5.375" style="427" customWidth="1"/>
    <col min="17" max="17" width="5.125" style="427" customWidth="1"/>
    <col min="18" max="18" width="5.375" style="427" customWidth="1"/>
    <col min="19" max="19" width="5.125" style="427" customWidth="1"/>
    <col min="20" max="20" width="5.375" style="427" customWidth="1"/>
    <col min="21" max="23" width="5.125" style="427" customWidth="1"/>
    <col min="24" max="24" width="5.625" style="427" customWidth="1"/>
    <col min="25" max="25" width="5.125" style="427" customWidth="1"/>
    <col min="26" max="26" width="4.625" style="418" customWidth="1"/>
    <col min="27" max="27" width="5.125" style="418" customWidth="1"/>
    <col min="28" max="16384" width="10.625" style="418" customWidth="1"/>
  </cols>
  <sheetData>
    <row r="1" spans="1:27" s="398" customFormat="1" ht="18" customHeight="1">
      <c r="A1" s="346" t="s">
        <v>261</v>
      </c>
      <c r="B1" s="396"/>
      <c r="C1" s="397"/>
      <c r="D1" s="397"/>
      <c r="E1" s="397"/>
      <c r="F1" s="397"/>
      <c r="G1" s="397"/>
      <c r="H1" s="397"/>
      <c r="I1" s="397"/>
      <c r="J1" s="397"/>
      <c r="K1" s="397"/>
      <c r="L1" s="397"/>
      <c r="M1" s="397"/>
      <c r="N1" s="397"/>
      <c r="O1" s="396"/>
      <c r="P1" s="397"/>
      <c r="Q1" s="397"/>
      <c r="R1" s="397"/>
      <c r="S1" s="397"/>
      <c r="T1" s="397"/>
      <c r="U1" s="397"/>
      <c r="V1" s="397"/>
      <c r="W1" s="397"/>
      <c r="X1" s="397"/>
      <c r="Y1" s="397"/>
      <c r="AA1" s="97" t="s">
        <v>0</v>
      </c>
    </row>
    <row r="2" spans="1:27" s="429" customFormat="1" ht="34.5" customHeight="1">
      <c r="A2" s="767" t="s">
        <v>499</v>
      </c>
      <c r="B2" s="767"/>
      <c r="C2" s="767"/>
      <c r="D2" s="767"/>
      <c r="E2" s="767"/>
      <c r="F2" s="767"/>
      <c r="G2" s="767"/>
      <c r="H2" s="767"/>
      <c r="I2" s="767"/>
      <c r="J2" s="767"/>
      <c r="K2" s="767"/>
      <c r="L2" s="767"/>
      <c r="M2" s="767"/>
      <c r="N2" s="768" t="s">
        <v>174</v>
      </c>
      <c r="O2" s="768"/>
      <c r="P2" s="768"/>
      <c r="Q2" s="768"/>
      <c r="R2" s="768"/>
      <c r="S2" s="768"/>
      <c r="T2" s="768"/>
      <c r="U2" s="768"/>
      <c r="V2" s="768"/>
      <c r="W2" s="768"/>
      <c r="X2" s="768"/>
      <c r="Y2" s="768"/>
      <c r="Z2" s="768"/>
      <c r="AA2" s="768"/>
    </row>
    <row r="3" spans="1:27" s="404" customFormat="1" ht="13.5" customHeight="1" thickBot="1">
      <c r="A3" s="400"/>
      <c r="B3" s="400"/>
      <c r="C3" s="401"/>
      <c r="D3" s="401"/>
      <c r="E3" s="401"/>
      <c r="F3" s="401"/>
      <c r="G3" s="401"/>
      <c r="H3" s="401"/>
      <c r="I3" s="401"/>
      <c r="J3" s="401"/>
      <c r="K3" s="402"/>
      <c r="L3" s="402"/>
      <c r="M3" s="403" t="s">
        <v>283</v>
      </c>
      <c r="N3" s="402"/>
      <c r="O3" s="398"/>
      <c r="P3" s="401"/>
      <c r="Q3" s="401"/>
      <c r="R3" s="401"/>
      <c r="S3" s="401"/>
      <c r="T3" s="401"/>
      <c r="U3" s="401"/>
      <c r="V3" s="401"/>
      <c r="W3" s="401"/>
      <c r="X3" s="401"/>
      <c r="Y3" s="401"/>
      <c r="AA3" s="405" t="s">
        <v>12</v>
      </c>
    </row>
    <row r="4" spans="1:27" s="414" customFormat="1" ht="13.5" customHeight="1" thickBot="1">
      <c r="A4" s="406"/>
      <c r="B4" s="407"/>
      <c r="C4" s="408"/>
      <c r="D4" s="765" t="s">
        <v>466</v>
      </c>
      <c r="E4" s="766"/>
      <c r="F4" s="766"/>
      <c r="G4" s="766"/>
      <c r="H4" s="766"/>
      <c r="I4" s="766"/>
      <c r="J4" s="766"/>
      <c r="K4" s="766"/>
      <c r="L4" s="766"/>
      <c r="M4" s="766"/>
      <c r="N4" s="409"/>
      <c r="O4" s="410"/>
      <c r="P4" s="411"/>
      <c r="Q4" s="244"/>
      <c r="R4" s="412"/>
      <c r="S4" s="412"/>
      <c r="T4" s="769" t="s">
        <v>101</v>
      </c>
      <c r="U4" s="769"/>
      <c r="V4" s="412"/>
      <c r="W4" s="412"/>
      <c r="X4" s="412"/>
      <c r="Y4" s="412"/>
      <c r="Z4" s="413"/>
      <c r="AA4" s="770" t="s">
        <v>481</v>
      </c>
    </row>
    <row r="5" spans="1:27" s="414" customFormat="1" ht="13.5" customHeight="1" thickBot="1">
      <c r="A5" s="761" t="s">
        <v>482</v>
      </c>
      <c r="B5" s="771" t="s">
        <v>440</v>
      </c>
      <c r="C5" s="772" t="s">
        <v>441</v>
      </c>
      <c r="D5" s="773" t="s">
        <v>442</v>
      </c>
      <c r="E5" s="742" t="s">
        <v>467</v>
      </c>
      <c r="F5" s="742"/>
      <c r="G5" s="742" t="s">
        <v>468</v>
      </c>
      <c r="H5" s="742"/>
      <c r="I5" s="742" t="s">
        <v>444</v>
      </c>
      <c r="J5" s="742"/>
      <c r="K5" s="763" t="s">
        <v>483</v>
      </c>
      <c r="L5" s="763"/>
      <c r="M5" s="763"/>
      <c r="N5" s="764" t="s">
        <v>102</v>
      </c>
      <c r="O5" s="764"/>
      <c r="P5" s="742" t="s">
        <v>446</v>
      </c>
      <c r="Q5" s="742"/>
      <c r="R5" s="742" t="s">
        <v>484</v>
      </c>
      <c r="S5" s="742"/>
      <c r="T5" s="742" t="s">
        <v>485</v>
      </c>
      <c r="U5" s="742"/>
      <c r="V5" s="742" t="s">
        <v>486</v>
      </c>
      <c r="W5" s="742"/>
      <c r="X5" s="742" t="s">
        <v>450</v>
      </c>
      <c r="Y5" s="742"/>
      <c r="Z5" s="743" t="s">
        <v>451</v>
      </c>
      <c r="AA5" s="770"/>
    </row>
    <row r="6" spans="1:27" s="414" customFormat="1" ht="21.75" customHeight="1">
      <c r="A6" s="761"/>
      <c r="B6" s="771"/>
      <c r="C6" s="772"/>
      <c r="D6" s="772"/>
      <c r="E6" s="742"/>
      <c r="F6" s="742"/>
      <c r="G6" s="742"/>
      <c r="H6" s="742"/>
      <c r="I6" s="742"/>
      <c r="J6" s="742"/>
      <c r="K6" s="742" t="s">
        <v>453</v>
      </c>
      <c r="L6" s="742"/>
      <c r="M6" s="415" t="s">
        <v>487</v>
      </c>
      <c r="N6" s="754" t="s">
        <v>114</v>
      </c>
      <c r="O6" s="754"/>
      <c r="P6" s="742"/>
      <c r="Q6" s="742"/>
      <c r="R6" s="742"/>
      <c r="S6" s="742"/>
      <c r="T6" s="742"/>
      <c r="U6" s="742"/>
      <c r="V6" s="742"/>
      <c r="W6" s="742"/>
      <c r="X6" s="742"/>
      <c r="Y6" s="742"/>
      <c r="Z6" s="743"/>
      <c r="AA6" s="770"/>
    </row>
    <row r="7" spans="1:27" s="414" customFormat="1" ht="21.75" customHeight="1">
      <c r="A7" s="761" t="s">
        <v>115</v>
      </c>
      <c r="B7" s="762" t="s">
        <v>66</v>
      </c>
      <c r="C7" s="762" t="s">
        <v>116</v>
      </c>
      <c r="D7" s="762" t="s">
        <v>16</v>
      </c>
      <c r="E7" s="363" t="s">
        <v>455</v>
      </c>
      <c r="F7" s="361" t="s">
        <v>456</v>
      </c>
      <c r="G7" s="363" t="s">
        <v>455</v>
      </c>
      <c r="H7" s="363" t="s">
        <v>456</v>
      </c>
      <c r="I7" s="363" t="s">
        <v>455</v>
      </c>
      <c r="J7" s="363" t="s">
        <v>456</v>
      </c>
      <c r="K7" s="363" t="s">
        <v>455</v>
      </c>
      <c r="L7" s="363" t="s">
        <v>456</v>
      </c>
      <c r="M7" s="362" t="s">
        <v>117</v>
      </c>
      <c r="N7" s="98" t="s">
        <v>118</v>
      </c>
      <c r="O7" s="379" t="s">
        <v>458</v>
      </c>
      <c r="P7" s="363" t="s">
        <v>455</v>
      </c>
      <c r="Q7" s="363" t="s">
        <v>456</v>
      </c>
      <c r="R7" s="363" t="s">
        <v>455</v>
      </c>
      <c r="S7" s="363" t="s">
        <v>456</v>
      </c>
      <c r="T7" s="363" t="s">
        <v>455</v>
      </c>
      <c r="U7" s="363" t="s">
        <v>456</v>
      </c>
      <c r="V7" s="363" t="s">
        <v>455</v>
      </c>
      <c r="W7" s="363" t="s">
        <v>456</v>
      </c>
      <c r="X7" s="363" t="s">
        <v>455</v>
      </c>
      <c r="Y7" s="363" t="s">
        <v>456</v>
      </c>
      <c r="Z7" s="743"/>
      <c r="AA7" s="770"/>
    </row>
    <row r="8" spans="1:27" s="414" customFormat="1" ht="13.5" customHeight="1">
      <c r="A8" s="761"/>
      <c r="B8" s="762"/>
      <c r="C8" s="762"/>
      <c r="D8" s="762"/>
      <c r="E8" s="738" t="s">
        <v>107</v>
      </c>
      <c r="F8" s="738" t="s">
        <v>105</v>
      </c>
      <c r="G8" s="738" t="s">
        <v>107</v>
      </c>
      <c r="H8" s="738" t="s">
        <v>105</v>
      </c>
      <c r="I8" s="738" t="s">
        <v>235</v>
      </c>
      <c r="J8" s="738" t="s">
        <v>105</v>
      </c>
      <c r="K8" s="738" t="s">
        <v>235</v>
      </c>
      <c r="L8" s="738" t="s">
        <v>105</v>
      </c>
      <c r="M8" s="366" t="s">
        <v>455</v>
      </c>
      <c r="N8" s="365" t="s">
        <v>456</v>
      </c>
      <c r="O8" s="365" t="s">
        <v>456</v>
      </c>
      <c r="P8" s="738" t="s">
        <v>234</v>
      </c>
      <c r="Q8" s="738" t="s">
        <v>105</v>
      </c>
      <c r="R8" s="738" t="s">
        <v>234</v>
      </c>
      <c r="S8" s="738" t="s">
        <v>105</v>
      </c>
      <c r="T8" s="738" t="s">
        <v>234</v>
      </c>
      <c r="U8" s="738" t="s">
        <v>105</v>
      </c>
      <c r="V8" s="738" t="s">
        <v>107</v>
      </c>
      <c r="W8" s="738" t="s">
        <v>105</v>
      </c>
      <c r="X8" s="738" t="s">
        <v>234</v>
      </c>
      <c r="Y8" s="738" t="s">
        <v>105</v>
      </c>
      <c r="Z8" s="738" t="s">
        <v>109</v>
      </c>
      <c r="AA8" s="416"/>
    </row>
    <row r="9" spans="1:27" s="414" customFormat="1" ht="21.75" customHeight="1" thickBot="1">
      <c r="A9" s="417"/>
      <c r="B9" s="762"/>
      <c r="C9" s="762"/>
      <c r="D9" s="762"/>
      <c r="E9" s="762"/>
      <c r="F9" s="762"/>
      <c r="G9" s="762"/>
      <c r="H9" s="762"/>
      <c r="I9" s="762"/>
      <c r="J9" s="762"/>
      <c r="K9" s="762"/>
      <c r="L9" s="762"/>
      <c r="M9" s="76" t="s">
        <v>235</v>
      </c>
      <c r="N9" s="77" t="s">
        <v>238</v>
      </c>
      <c r="O9" s="77" t="s">
        <v>238</v>
      </c>
      <c r="P9" s="738"/>
      <c r="Q9" s="738"/>
      <c r="R9" s="738"/>
      <c r="S9" s="738"/>
      <c r="T9" s="738"/>
      <c r="U9" s="738"/>
      <c r="V9" s="738"/>
      <c r="W9" s="738"/>
      <c r="X9" s="738"/>
      <c r="Y9" s="738"/>
      <c r="Z9" s="738"/>
      <c r="AA9" s="79" t="s">
        <v>110</v>
      </c>
    </row>
    <row r="10" spans="1:27" ht="12.75" customHeight="1">
      <c r="A10" s="760" t="s">
        <v>488</v>
      </c>
      <c r="B10" s="370" t="s">
        <v>460</v>
      </c>
      <c r="C10" s="141">
        <f>SUM(D10,AA10)</f>
        <v>1732072</v>
      </c>
      <c r="D10" s="141">
        <f>SUM(E10:Z10)</f>
        <v>1711033</v>
      </c>
      <c r="E10" s="142">
        <f>SUM(E13,E16,E19,E22,E25,E28,E31,E34,E37,E40,E43)</f>
        <v>5069</v>
      </c>
      <c r="F10" s="142">
        <f aca="true" t="shared" si="0" ref="F10:AA12">SUM(F13,F16,F19,F22,F25,F28,F31,F34,F37,F40,F43)</f>
        <v>2903</v>
      </c>
      <c r="G10" s="142">
        <f t="shared" si="0"/>
        <v>65098</v>
      </c>
      <c r="H10" s="142">
        <f t="shared" si="0"/>
        <v>21590</v>
      </c>
      <c r="I10" s="142">
        <f t="shared" si="0"/>
        <v>298371</v>
      </c>
      <c r="J10" s="142">
        <f t="shared" si="0"/>
        <v>127161</v>
      </c>
      <c r="K10" s="142">
        <f t="shared" si="0"/>
        <v>104873</v>
      </c>
      <c r="L10" s="142">
        <f t="shared" si="0"/>
        <v>14774</v>
      </c>
      <c r="M10" s="142">
        <f t="shared" si="0"/>
        <v>74901</v>
      </c>
      <c r="N10" s="142">
        <f t="shared" si="0"/>
        <v>4774</v>
      </c>
      <c r="O10" s="142">
        <f t="shared" si="0"/>
        <v>7528</v>
      </c>
      <c r="P10" s="142">
        <f t="shared" si="0"/>
        <v>114291</v>
      </c>
      <c r="Q10" s="142">
        <f t="shared" si="0"/>
        <v>57778</v>
      </c>
      <c r="R10" s="142">
        <f t="shared" si="0"/>
        <v>325425</v>
      </c>
      <c r="S10" s="142">
        <f t="shared" si="0"/>
        <v>84836</v>
      </c>
      <c r="T10" s="142">
        <f t="shared" si="0"/>
        <v>185122</v>
      </c>
      <c r="U10" s="142">
        <f t="shared" si="0"/>
        <v>28582</v>
      </c>
      <c r="V10" s="142">
        <f t="shared" si="0"/>
        <v>1826</v>
      </c>
      <c r="W10" s="142">
        <f t="shared" si="0"/>
        <v>386</v>
      </c>
      <c r="X10" s="142">
        <f t="shared" si="0"/>
        <v>162919</v>
      </c>
      <c r="Y10" s="142">
        <f t="shared" si="0"/>
        <v>17989</v>
      </c>
      <c r="Z10" s="142">
        <f t="shared" si="0"/>
        <v>4837</v>
      </c>
      <c r="AA10" s="142">
        <f t="shared" si="0"/>
        <v>21039</v>
      </c>
    </row>
    <row r="11" spans="1:27" ht="12.75" customHeight="1">
      <c r="A11" s="761"/>
      <c r="B11" s="370" t="s">
        <v>461</v>
      </c>
      <c r="C11" s="141">
        <f aca="true" t="shared" si="1" ref="C11:C45">SUM(D11,AA11)</f>
        <v>862113</v>
      </c>
      <c r="D11" s="141">
        <f>SUM(E11:Z11)</f>
        <v>859604</v>
      </c>
      <c r="E11" s="142">
        <f aca="true" t="shared" si="2" ref="E11:T12">SUM(E14,E17,E20,E23,E26,E29,E32,E35,E38,E41,E44)</f>
        <v>4001</v>
      </c>
      <c r="F11" s="142">
        <f t="shared" si="2"/>
        <v>2136</v>
      </c>
      <c r="G11" s="142">
        <f t="shared" si="2"/>
        <v>42117</v>
      </c>
      <c r="H11" s="142">
        <f t="shared" si="2"/>
        <v>12650</v>
      </c>
      <c r="I11" s="142">
        <f t="shared" si="2"/>
        <v>147567</v>
      </c>
      <c r="J11" s="142">
        <f t="shared" si="2"/>
        <v>68303</v>
      </c>
      <c r="K11" s="142">
        <f t="shared" si="2"/>
        <v>51703</v>
      </c>
      <c r="L11" s="142">
        <f t="shared" si="2"/>
        <v>8383</v>
      </c>
      <c r="M11" s="142">
        <f t="shared" si="2"/>
        <v>42738</v>
      </c>
      <c r="N11" s="142">
        <f t="shared" si="2"/>
        <v>3025</v>
      </c>
      <c r="O11" s="142">
        <f t="shared" si="2"/>
        <v>1736</v>
      </c>
      <c r="P11" s="142">
        <f t="shared" si="2"/>
        <v>57826</v>
      </c>
      <c r="Q11" s="142">
        <f t="shared" si="2"/>
        <v>30761</v>
      </c>
      <c r="R11" s="142">
        <f t="shared" si="2"/>
        <v>163132</v>
      </c>
      <c r="S11" s="142">
        <f t="shared" si="2"/>
        <v>49591</v>
      </c>
      <c r="T11" s="142">
        <f t="shared" si="2"/>
        <v>90451</v>
      </c>
      <c r="U11" s="142">
        <f t="shared" si="0"/>
        <v>14891</v>
      </c>
      <c r="V11" s="142">
        <f t="shared" si="0"/>
        <v>1151</v>
      </c>
      <c r="W11" s="142">
        <f t="shared" si="0"/>
        <v>264</v>
      </c>
      <c r="X11" s="142">
        <f t="shared" si="0"/>
        <v>59445</v>
      </c>
      <c r="Y11" s="142">
        <f t="shared" si="0"/>
        <v>6113</v>
      </c>
      <c r="Z11" s="142">
        <f t="shared" si="0"/>
        <v>1620</v>
      </c>
      <c r="AA11" s="142">
        <f t="shared" si="0"/>
        <v>2509</v>
      </c>
    </row>
    <row r="12" spans="1:27" ht="12.75" customHeight="1">
      <c r="A12" s="761"/>
      <c r="B12" s="370" t="s">
        <v>462</v>
      </c>
      <c r="C12" s="141">
        <f t="shared" si="1"/>
        <v>869959</v>
      </c>
      <c r="D12" s="141">
        <f aca="true" t="shared" si="3" ref="D12:D44">SUM(E12:Z12)</f>
        <v>851429</v>
      </c>
      <c r="E12" s="142">
        <f t="shared" si="2"/>
        <v>1068</v>
      </c>
      <c r="F12" s="142">
        <f t="shared" si="2"/>
        <v>767</v>
      </c>
      <c r="G12" s="142">
        <f t="shared" si="2"/>
        <v>22981</v>
      </c>
      <c r="H12" s="142">
        <f t="shared" si="2"/>
        <v>8940</v>
      </c>
      <c r="I12" s="142">
        <f t="shared" si="2"/>
        <v>150804</v>
      </c>
      <c r="J12" s="142">
        <f t="shared" si="2"/>
        <v>58858</v>
      </c>
      <c r="K12" s="142">
        <f t="shared" si="2"/>
        <v>53170</v>
      </c>
      <c r="L12" s="142">
        <f t="shared" si="2"/>
        <v>6391</v>
      </c>
      <c r="M12" s="142">
        <f t="shared" si="2"/>
        <v>32163</v>
      </c>
      <c r="N12" s="142">
        <f t="shared" si="2"/>
        <v>1749</v>
      </c>
      <c r="O12" s="142">
        <f t="shared" si="2"/>
        <v>5792</v>
      </c>
      <c r="P12" s="142">
        <f t="shared" si="2"/>
        <v>56465</v>
      </c>
      <c r="Q12" s="142">
        <f t="shared" si="2"/>
        <v>27017</v>
      </c>
      <c r="R12" s="142">
        <f t="shared" si="2"/>
        <v>162293</v>
      </c>
      <c r="S12" s="142">
        <f t="shared" si="2"/>
        <v>35245</v>
      </c>
      <c r="T12" s="142">
        <f t="shared" si="2"/>
        <v>94671</v>
      </c>
      <c r="U12" s="142">
        <f t="shared" si="0"/>
        <v>13691</v>
      </c>
      <c r="V12" s="142">
        <f t="shared" si="0"/>
        <v>675</v>
      </c>
      <c r="W12" s="142">
        <f t="shared" si="0"/>
        <v>122</v>
      </c>
      <c r="X12" s="142">
        <f t="shared" si="0"/>
        <v>103474</v>
      </c>
      <c r="Y12" s="142">
        <f t="shared" si="0"/>
        <v>11876</v>
      </c>
      <c r="Z12" s="142">
        <f t="shared" si="0"/>
        <v>3217</v>
      </c>
      <c r="AA12" s="142">
        <f t="shared" si="0"/>
        <v>18530</v>
      </c>
    </row>
    <row r="13" spans="1:27" ht="12.75" customHeight="1">
      <c r="A13" s="758" t="s">
        <v>489</v>
      </c>
      <c r="B13" s="370" t="s">
        <v>460</v>
      </c>
      <c r="C13" s="141">
        <f t="shared" si="1"/>
        <v>149342</v>
      </c>
      <c r="D13" s="141">
        <f>SUM(E13:Z13)</f>
        <v>149315</v>
      </c>
      <c r="E13" s="139">
        <f>SUM(E14:E15)</f>
        <v>0</v>
      </c>
      <c r="F13" s="139">
        <f aca="true" t="shared" si="4" ref="F13:AA13">SUM(F14:F15)</f>
        <v>0</v>
      </c>
      <c r="G13" s="139">
        <f t="shared" si="4"/>
        <v>0</v>
      </c>
      <c r="H13" s="139">
        <f t="shared" si="4"/>
        <v>0</v>
      </c>
      <c r="I13" s="139">
        <f t="shared" si="4"/>
        <v>0</v>
      </c>
      <c r="J13" s="139">
        <f t="shared" si="4"/>
        <v>35050</v>
      </c>
      <c r="K13" s="139">
        <f t="shared" si="4"/>
        <v>0</v>
      </c>
      <c r="L13" s="139">
        <f t="shared" si="4"/>
        <v>1162</v>
      </c>
      <c r="M13" s="139">
        <f t="shared" si="4"/>
        <v>0</v>
      </c>
      <c r="N13" s="139">
        <f t="shared" si="4"/>
        <v>72</v>
      </c>
      <c r="O13" s="139">
        <f t="shared" si="4"/>
        <v>5644</v>
      </c>
      <c r="P13" s="139">
        <f t="shared" si="4"/>
        <v>1716</v>
      </c>
      <c r="Q13" s="139">
        <f t="shared" si="4"/>
        <v>39703</v>
      </c>
      <c r="R13" s="139">
        <f t="shared" si="4"/>
        <v>6574</v>
      </c>
      <c r="S13" s="139">
        <f t="shared" si="4"/>
        <v>45327</v>
      </c>
      <c r="T13" s="139">
        <f t="shared" si="4"/>
        <v>3773</v>
      </c>
      <c r="U13" s="139">
        <f t="shared" si="4"/>
        <v>8527</v>
      </c>
      <c r="V13" s="139">
        <f t="shared" si="4"/>
        <v>0</v>
      </c>
      <c r="W13" s="139">
        <f t="shared" si="4"/>
        <v>0</v>
      </c>
      <c r="X13" s="139">
        <f t="shared" si="4"/>
        <v>224</v>
      </c>
      <c r="Y13" s="139">
        <f t="shared" si="4"/>
        <v>1533</v>
      </c>
      <c r="Z13" s="139">
        <f t="shared" si="4"/>
        <v>10</v>
      </c>
      <c r="AA13" s="139">
        <f t="shared" si="4"/>
        <v>27</v>
      </c>
    </row>
    <row r="14" spans="1:27" ht="12.75" customHeight="1">
      <c r="A14" s="758"/>
      <c r="B14" s="370" t="s">
        <v>461</v>
      </c>
      <c r="C14" s="141">
        <f t="shared" si="1"/>
        <v>77821</v>
      </c>
      <c r="D14" s="141">
        <f>SUM(E14:Z14)</f>
        <v>77806</v>
      </c>
      <c r="E14" s="139" t="s">
        <v>173</v>
      </c>
      <c r="F14" s="140" t="s">
        <v>173</v>
      </c>
      <c r="G14" s="140" t="s">
        <v>173</v>
      </c>
      <c r="H14" s="140" t="s">
        <v>173</v>
      </c>
      <c r="I14" s="140" t="s">
        <v>173</v>
      </c>
      <c r="J14" s="142">
        <v>17515</v>
      </c>
      <c r="K14" s="140" t="s">
        <v>173</v>
      </c>
      <c r="L14" s="142">
        <v>700</v>
      </c>
      <c r="M14" s="140" t="s">
        <v>173</v>
      </c>
      <c r="N14" s="142">
        <v>19</v>
      </c>
      <c r="O14" s="142">
        <v>988</v>
      </c>
      <c r="P14" s="142">
        <v>1023</v>
      </c>
      <c r="Q14" s="142">
        <v>20557</v>
      </c>
      <c r="R14" s="142">
        <v>4087</v>
      </c>
      <c r="S14" s="142">
        <v>25424</v>
      </c>
      <c r="T14" s="142">
        <v>2128</v>
      </c>
      <c r="U14" s="142">
        <v>4425</v>
      </c>
      <c r="V14" s="139">
        <v>0</v>
      </c>
      <c r="W14" s="139">
        <v>0</v>
      </c>
      <c r="X14" s="142">
        <v>127</v>
      </c>
      <c r="Y14" s="142">
        <v>808</v>
      </c>
      <c r="Z14" s="142">
        <v>5</v>
      </c>
      <c r="AA14" s="139">
        <v>15</v>
      </c>
    </row>
    <row r="15" spans="1:27" ht="12.75" customHeight="1">
      <c r="A15" s="758"/>
      <c r="B15" s="370" t="s">
        <v>462</v>
      </c>
      <c r="C15" s="141">
        <f t="shared" si="1"/>
        <v>71521</v>
      </c>
      <c r="D15" s="141">
        <f t="shared" si="3"/>
        <v>71509</v>
      </c>
      <c r="E15" s="139" t="s">
        <v>173</v>
      </c>
      <c r="F15" s="139" t="s">
        <v>173</v>
      </c>
      <c r="G15" s="139" t="s">
        <v>173</v>
      </c>
      <c r="H15" s="139" t="s">
        <v>173</v>
      </c>
      <c r="I15" s="139" t="s">
        <v>173</v>
      </c>
      <c r="J15" s="142">
        <v>17535</v>
      </c>
      <c r="K15" s="139" t="s">
        <v>173</v>
      </c>
      <c r="L15" s="142">
        <v>462</v>
      </c>
      <c r="M15" s="139" t="s">
        <v>173</v>
      </c>
      <c r="N15" s="142">
        <v>53</v>
      </c>
      <c r="O15" s="142">
        <v>4656</v>
      </c>
      <c r="P15" s="142">
        <v>693</v>
      </c>
      <c r="Q15" s="142">
        <v>19146</v>
      </c>
      <c r="R15" s="142">
        <v>2487</v>
      </c>
      <c r="S15" s="142">
        <v>19903</v>
      </c>
      <c r="T15" s="142">
        <v>1645</v>
      </c>
      <c r="U15" s="142">
        <v>4102</v>
      </c>
      <c r="V15" s="139">
        <v>0</v>
      </c>
      <c r="W15" s="139">
        <v>0</v>
      </c>
      <c r="X15" s="142">
        <v>97</v>
      </c>
      <c r="Y15" s="142">
        <v>725</v>
      </c>
      <c r="Z15" s="142">
        <v>5</v>
      </c>
      <c r="AA15" s="139">
        <v>12</v>
      </c>
    </row>
    <row r="16" spans="1:27" ht="12.75" customHeight="1">
      <c r="A16" s="758" t="s">
        <v>490</v>
      </c>
      <c r="B16" s="370" t="s">
        <v>460</v>
      </c>
      <c r="C16" s="141">
        <f t="shared" si="1"/>
        <v>151507</v>
      </c>
      <c r="D16" s="141">
        <f t="shared" si="3"/>
        <v>151501</v>
      </c>
      <c r="E16" s="139">
        <f>SUM(E17:E18)</f>
        <v>0</v>
      </c>
      <c r="F16" s="139">
        <f aca="true" t="shared" si="5" ref="F16:AA16">SUM(F17:F18)</f>
        <v>60</v>
      </c>
      <c r="G16" s="139">
        <f t="shared" si="5"/>
        <v>1063</v>
      </c>
      <c r="H16" s="139">
        <f t="shared" si="5"/>
        <v>6369</v>
      </c>
      <c r="I16" s="139">
        <f t="shared" si="5"/>
        <v>37408</v>
      </c>
      <c r="J16" s="139">
        <f t="shared" si="5"/>
        <v>66350</v>
      </c>
      <c r="K16" s="139">
        <f t="shared" si="5"/>
        <v>2408</v>
      </c>
      <c r="L16" s="139">
        <f t="shared" si="5"/>
        <v>1572</v>
      </c>
      <c r="M16" s="139">
        <f t="shared" si="5"/>
        <v>2720</v>
      </c>
      <c r="N16" s="139">
        <f t="shared" si="5"/>
        <v>77</v>
      </c>
      <c r="O16" s="139">
        <f t="shared" si="5"/>
        <v>1018</v>
      </c>
      <c r="P16" s="139">
        <f t="shared" si="5"/>
        <v>4850</v>
      </c>
      <c r="Q16" s="139">
        <f t="shared" si="5"/>
        <v>2089</v>
      </c>
      <c r="R16" s="139">
        <f t="shared" si="5"/>
        <v>16048</v>
      </c>
      <c r="S16" s="139">
        <f t="shared" si="5"/>
        <v>6131</v>
      </c>
      <c r="T16" s="139">
        <f t="shared" si="5"/>
        <v>2825</v>
      </c>
      <c r="U16" s="139">
        <f t="shared" si="5"/>
        <v>403</v>
      </c>
      <c r="V16" s="139">
        <f t="shared" si="5"/>
        <v>0</v>
      </c>
      <c r="W16" s="139">
        <f t="shared" si="5"/>
        <v>0</v>
      </c>
      <c r="X16" s="139">
        <f t="shared" si="5"/>
        <v>54</v>
      </c>
      <c r="Y16" s="139">
        <f t="shared" si="5"/>
        <v>53</v>
      </c>
      <c r="Z16" s="139">
        <f t="shared" si="5"/>
        <v>3</v>
      </c>
      <c r="AA16" s="139">
        <f t="shared" si="5"/>
        <v>6</v>
      </c>
    </row>
    <row r="17" spans="1:27" ht="12.75" customHeight="1">
      <c r="A17" s="758"/>
      <c r="B17" s="370" t="s">
        <v>461</v>
      </c>
      <c r="C17" s="141">
        <f t="shared" si="1"/>
        <v>79508</v>
      </c>
      <c r="D17" s="141">
        <f t="shared" si="3"/>
        <v>79505</v>
      </c>
      <c r="E17" s="139" t="s">
        <v>173</v>
      </c>
      <c r="F17" s="142">
        <v>48</v>
      </c>
      <c r="G17" s="142">
        <v>681</v>
      </c>
      <c r="H17" s="142">
        <v>4012</v>
      </c>
      <c r="I17" s="142">
        <v>16466</v>
      </c>
      <c r="J17" s="142">
        <v>35857</v>
      </c>
      <c r="K17" s="142">
        <v>1586</v>
      </c>
      <c r="L17" s="142">
        <v>937</v>
      </c>
      <c r="M17" s="142">
        <v>257</v>
      </c>
      <c r="N17" s="142">
        <v>34</v>
      </c>
      <c r="O17" s="142">
        <v>261</v>
      </c>
      <c r="P17" s="142">
        <v>2611</v>
      </c>
      <c r="Q17" s="142">
        <v>1090</v>
      </c>
      <c r="R17" s="142">
        <v>9634</v>
      </c>
      <c r="S17" s="142">
        <v>4011</v>
      </c>
      <c r="T17" s="142">
        <v>1757</v>
      </c>
      <c r="U17" s="142">
        <v>217</v>
      </c>
      <c r="V17" s="139">
        <v>0</v>
      </c>
      <c r="W17" s="139">
        <v>0</v>
      </c>
      <c r="X17" s="142">
        <v>20</v>
      </c>
      <c r="Y17" s="142">
        <v>24</v>
      </c>
      <c r="Z17" s="142">
        <v>2</v>
      </c>
      <c r="AA17" s="139">
        <v>3</v>
      </c>
    </row>
    <row r="18" spans="1:27" ht="12.75" customHeight="1">
      <c r="A18" s="758"/>
      <c r="B18" s="370" t="s">
        <v>462</v>
      </c>
      <c r="C18" s="141">
        <f t="shared" si="1"/>
        <v>71999</v>
      </c>
      <c r="D18" s="141">
        <f t="shared" si="3"/>
        <v>71996</v>
      </c>
      <c r="E18" s="139" t="s">
        <v>173</v>
      </c>
      <c r="F18" s="142">
        <v>12</v>
      </c>
      <c r="G18" s="142">
        <v>382</v>
      </c>
      <c r="H18" s="142">
        <v>2357</v>
      </c>
      <c r="I18" s="142">
        <v>20942</v>
      </c>
      <c r="J18" s="142">
        <v>30493</v>
      </c>
      <c r="K18" s="142">
        <v>822</v>
      </c>
      <c r="L18" s="142">
        <v>635</v>
      </c>
      <c r="M18" s="142">
        <v>2463</v>
      </c>
      <c r="N18" s="142">
        <v>43</v>
      </c>
      <c r="O18" s="142">
        <v>757</v>
      </c>
      <c r="P18" s="142">
        <v>2239</v>
      </c>
      <c r="Q18" s="142">
        <v>999</v>
      </c>
      <c r="R18" s="142">
        <v>6414</v>
      </c>
      <c r="S18" s="142">
        <v>2120</v>
      </c>
      <c r="T18" s="142">
        <v>1068</v>
      </c>
      <c r="U18" s="142">
        <v>186</v>
      </c>
      <c r="V18" s="139">
        <v>0</v>
      </c>
      <c r="W18" s="139">
        <v>0</v>
      </c>
      <c r="X18" s="142">
        <v>34</v>
      </c>
      <c r="Y18" s="142">
        <v>29</v>
      </c>
      <c r="Z18" s="142">
        <v>1</v>
      </c>
      <c r="AA18" s="139">
        <v>3</v>
      </c>
    </row>
    <row r="19" spans="1:27" ht="12.75" customHeight="1">
      <c r="A19" s="758" t="s">
        <v>491</v>
      </c>
      <c r="B19" s="370" t="s">
        <v>460</v>
      </c>
      <c r="C19" s="141">
        <f t="shared" si="1"/>
        <v>141793</v>
      </c>
      <c r="D19" s="141">
        <f t="shared" si="3"/>
        <v>141777</v>
      </c>
      <c r="E19" s="142">
        <f>SUM(E20:E21)</f>
        <v>58</v>
      </c>
      <c r="F19" s="142">
        <f aca="true" t="shared" si="6" ref="F19:AA19">SUM(F20:F21)</f>
        <v>497</v>
      </c>
      <c r="G19" s="142">
        <f t="shared" si="6"/>
        <v>11738</v>
      </c>
      <c r="H19" s="142">
        <f t="shared" si="6"/>
        <v>4191</v>
      </c>
      <c r="I19" s="142">
        <f t="shared" si="6"/>
        <v>68160</v>
      </c>
      <c r="J19" s="142">
        <f t="shared" si="6"/>
        <v>9857</v>
      </c>
      <c r="K19" s="142">
        <f t="shared" si="6"/>
        <v>3828</v>
      </c>
      <c r="L19" s="142">
        <f t="shared" si="6"/>
        <v>1921</v>
      </c>
      <c r="M19" s="142">
        <f t="shared" si="6"/>
        <v>1519</v>
      </c>
      <c r="N19" s="142">
        <f t="shared" si="6"/>
        <v>55</v>
      </c>
      <c r="O19" s="142">
        <f t="shared" si="6"/>
        <v>377</v>
      </c>
      <c r="P19" s="142">
        <f t="shared" si="6"/>
        <v>7673</v>
      </c>
      <c r="Q19" s="142">
        <f t="shared" si="6"/>
        <v>1483</v>
      </c>
      <c r="R19" s="142">
        <f t="shared" si="6"/>
        <v>18216</v>
      </c>
      <c r="S19" s="142">
        <f t="shared" si="6"/>
        <v>7095</v>
      </c>
      <c r="T19" s="142">
        <f t="shared" si="6"/>
        <v>3639</v>
      </c>
      <c r="U19" s="142">
        <f t="shared" si="6"/>
        <v>1030</v>
      </c>
      <c r="V19" s="142">
        <f t="shared" si="6"/>
        <v>0</v>
      </c>
      <c r="W19" s="142">
        <f t="shared" si="6"/>
        <v>0</v>
      </c>
      <c r="X19" s="142">
        <f t="shared" si="6"/>
        <v>278</v>
      </c>
      <c r="Y19" s="142">
        <f t="shared" si="6"/>
        <v>153</v>
      </c>
      <c r="Z19" s="142">
        <f t="shared" si="6"/>
        <v>9</v>
      </c>
      <c r="AA19" s="142">
        <f t="shared" si="6"/>
        <v>16</v>
      </c>
    </row>
    <row r="20" spans="1:27" ht="12.75" customHeight="1">
      <c r="A20" s="758"/>
      <c r="B20" s="370" t="s">
        <v>461</v>
      </c>
      <c r="C20" s="141">
        <f t="shared" si="1"/>
        <v>73672</v>
      </c>
      <c r="D20" s="141">
        <f t="shared" si="3"/>
        <v>73665</v>
      </c>
      <c r="E20" s="142">
        <v>45</v>
      </c>
      <c r="F20" s="142">
        <v>372</v>
      </c>
      <c r="G20" s="142">
        <v>7511</v>
      </c>
      <c r="H20" s="142">
        <v>2325</v>
      </c>
      <c r="I20" s="142">
        <v>31290</v>
      </c>
      <c r="J20" s="142">
        <v>6271</v>
      </c>
      <c r="K20" s="142">
        <v>1917</v>
      </c>
      <c r="L20" s="142">
        <v>1209</v>
      </c>
      <c r="M20" s="142">
        <v>291</v>
      </c>
      <c r="N20" s="142">
        <v>24</v>
      </c>
      <c r="O20" s="142">
        <v>169</v>
      </c>
      <c r="P20" s="142">
        <v>4148</v>
      </c>
      <c r="Q20" s="142">
        <v>820</v>
      </c>
      <c r="R20" s="142">
        <v>10353</v>
      </c>
      <c r="S20" s="142">
        <v>4404</v>
      </c>
      <c r="T20" s="142">
        <v>1923</v>
      </c>
      <c r="U20" s="142">
        <v>500</v>
      </c>
      <c r="V20" s="139">
        <v>0</v>
      </c>
      <c r="W20" s="139">
        <v>0</v>
      </c>
      <c r="X20" s="142">
        <v>32</v>
      </c>
      <c r="Y20" s="142">
        <v>57</v>
      </c>
      <c r="Z20" s="142">
        <v>4</v>
      </c>
      <c r="AA20" s="139">
        <v>7</v>
      </c>
    </row>
    <row r="21" spans="1:27" ht="12.75" customHeight="1">
      <c r="A21" s="758"/>
      <c r="B21" s="370" t="s">
        <v>462</v>
      </c>
      <c r="C21" s="141">
        <f t="shared" si="1"/>
        <v>68121</v>
      </c>
      <c r="D21" s="141">
        <f t="shared" si="3"/>
        <v>68112</v>
      </c>
      <c r="E21" s="142">
        <v>13</v>
      </c>
      <c r="F21" s="142">
        <v>125</v>
      </c>
      <c r="G21" s="142">
        <v>4227</v>
      </c>
      <c r="H21" s="142">
        <v>1866</v>
      </c>
      <c r="I21" s="142">
        <v>36870</v>
      </c>
      <c r="J21" s="142">
        <v>3586</v>
      </c>
      <c r="K21" s="142">
        <v>1911</v>
      </c>
      <c r="L21" s="142">
        <v>712</v>
      </c>
      <c r="M21" s="142">
        <v>1228</v>
      </c>
      <c r="N21" s="142">
        <v>31</v>
      </c>
      <c r="O21" s="142">
        <v>208</v>
      </c>
      <c r="P21" s="142">
        <v>3525</v>
      </c>
      <c r="Q21" s="142">
        <v>663</v>
      </c>
      <c r="R21" s="142">
        <v>7863</v>
      </c>
      <c r="S21" s="142">
        <v>2691</v>
      </c>
      <c r="T21" s="142">
        <v>1716</v>
      </c>
      <c r="U21" s="142">
        <v>530</v>
      </c>
      <c r="V21" s="139">
        <v>0</v>
      </c>
      <c r="W21" s="139">
        <v>0</v>
      </c>
      <c r="X21" s="142">
        <v>246</v>
      </c>
      <c r="Y21" s="142">
        <v>96</v>
      </c>
      <c r="Z21" s="142">
        <v>5</v>
      </c>
      <c r="AA21" s="139">
        <v>9</v>
      </c>
    </row>
    <row r="22" spans="1:27" ht="12.75" customHeight="1">
      <c r="A22" s="758" t="s">
        <v>492</v>
      </c>
      <c r="B22" s="370" t="s">
        <v>460</v>
      </c>
      <c r="C22" s="141">
        <f t="shared" si="1"/>
        <v>175748</v>
      </c>
      <c r="D22" s="141">
        <f t="shared" si="3"/>
        <v>175701</v>
      </c>
      <c r="E22" s="142">
        <f>SUM(E23:E24)</f>
        <v>602</v>
      </c>
      <c r="F22" s="142">
        <f aca="true" t="shared" si="7" ref="F22:AA22">SUM(F23:F24)</f>
        <v>612</v>
      </c>
      <c r="G22" s="142">
        <f t="shared" si="7"/>
        <v>13548</v>
      </c>
      <c r="H22" s="142">
        <f t="shared" si="7"/>
        <v>3154</v>
      </c>
      <c r="I22" s="142">
        <f t="shared" si="7"/>
        <v>58828</v>
      </c>
      <c r="J22" s="142">
        <f t="shared" si="7"/>
        <v>6470</v>
      </c>
      <c r="K22" s="142">
        <f t="shared" si="7"/>
        <v>14964</v>
      </c>
      <c r="L22" s="142">
        <f t="shared" si="7"/>
        <v>3805</v>
      </c>
      <c r="M22" s="142">
        <f t="shared" si="7"/>
        <v>4669</v>
      </c>
      <c r="N22" s="142">
        <f t="shared" si="7"/>
        <v>973</v>
      </c>
      <c r="O22" s="142">
        <f t="shared" si="7"/>
        <v>208</v>
      </c>
      <c r="P22" s="142">
        <f t="shared" si="7"/>
        <v>7181</v>
      </c>
      <c r="Q22" s="142">
        <f t="shared" si="7"/>
        <v>2433</v>
      </c>
      <c r="R22" s="142">
        <f t="shared" si="7"/>
        <v>38802</v>
      </c>
      <c r="S22" s="142">
        <f t="shared" si="7"/>
        <v>6736</v>
      </c>
      <c r="T22" s="142">
        <f t="shared" si="7"/>
        <v>9515</v>
      </c>
      <c r="U22" s="142">
        <f t="shared" si="7"/>
        <v>1343</v>
      </c>
      <c r="V22" s="142">
        <f t="shared" si="7"/>
        <v>0</v>
      </c>
      <c r="W22" s="142">
        <f t="shared" si="7"/>
        <v>0</v>
      </c>
      <c r="X22" s="142">
        <f t="shared" si="7"/>
        <v>1257</v>
      </c>
      <c r="Y22" s="142">
        <f t="shared" si="7"/>
        <v>557</v>
      </c>
      <c r="Z22" s="142">
        <f t="shared" si="7"/>
        <v>44</v>
      </c>
      <c r="AA22" s="142">
        <f t="shared" si="7"/>
        <v>47</v>
      </c>
    </row>
    <row r="23" spans="1:27" ht="12.75" customHeight="1">
      <c r="A23" s="758"/>
      <c r="B23" s="370" t="s">
        <v>461</v>
      </c>
      <c r="C23" s="141">
        <f t="shared" si="1"/>
        <v>87845</v>
      </c>
      <c r="D23" s="141">
        <f t="shared" si="3"/>
        <v>87832</v>
      </c>
      <c r="E23" s="142">
        <v>454</v>
      </c>
      <c r="F23" s="142">
        <v>437</v>
      </c>
      <c r="G23" s="142">
        <v>8593</v>
      </c>
      <c r="H23" s="142">
        <v>1779</v>
      </c>
      <c r="I23" s="142">
        <v>27460</v>
      </c>
      <c r="J23" s="142">
        <v>3835</v>
      </c>
      <c r="K23" s="142">
        <v>5998</v>
      </c>
      <c r="L23" s="142">
        <v>2167</v>
      </c>
      <c r="M23" s="142">
        <v>1975</v>
      </c>
      <c r="N23" s="142">
        <v>537</v>
      </c>
      <c r="O23" s="142">
        <v>115</v>
      </c>
      <c r="P23" s="142">
        <v>3043</v>
      </c>
      <c r="Q23" s="142">
        <v>1330</v>
      </c>
      <c r="R23" s="142">
        <v>20607</v>
      </c>
      <c r="S23" s="142">
        <v>4014</v>
      </c>
      <c r="T23" s="142">
        <v>4595</v>
      </c>
      <c r="U23" s="142">
        <v>606</v>
      </c>
      <c r="V23" s="139">
        <v>0</v>
      </c>
      <c r="W23" s="139">
        <v>0</v>
      </c>
      <c r="X23" s="142">
        <v>129</v>
      </c>
      <c r="Y23" s="142">
        <v>150</v>
      </c>
      <c r="Z23" s="142">
        <v>8</v>
      </c>
      <c r="AA23" s="139">
        <v>13</v>
      </c>
    </row>
    <row r="24" spans="1:27" ht="12.75" customHeight="1">
      <c r="A24" s="758"/>
      <c r="B24" s="370" t="s">
        <v>462</v>
      </c>
      <c r="C24" s="141">
        <f t="shared" si="1"/>
        <v>87903</v>
      </c>
      <c r="D24" s="141">
        <f t="shared" si="3"/>
        <v>87869</v>
      </c>
      <c r="E24" s="142">
        <v>148</v>
      </c>
      <c r="F24" s="142">
        <v>175</v>
      </c>
      <c r="G24" s="142">
        <v>4955</v>
      </c>
      <c r="H24" s="142">
        <v>1375</v>
      </c>
      <c r="I24" s="142">
        <v>31368</v>
      </c>
      <c r="J24" s="142">
        <v>2635</v>
      </c>
      <c r="K24" s="142">
        <v>8966</v>
      </c>
      <c r="L24" s="142">
        <v>1638</v>
      </c>
      <c r="M24" s="142">
        <v>2694</v>
      </c>
      <c r="N24" s="142">
        <v>436</v>
      </c>
      <c r="O24" s="142">
        <v>93</v>
      </c>
      <c r="P24" s="142">
        <v>4138</v>
      </c>
      <c r="Q24" s="142">
        <v>1103</v>
      </c>
      <c r="R24" s="142">
        <v>18195</v>
      </c>
      <c r="S24" s="142">
        <v>2722</v>
      </c>
      <c r="T24" s="142">
        <v>4920</v>
      </c>
      <c r="U24" s="142">
        <v>737</v>
      </c>
      <c r="V24" s="139">
        <v>0</v>
      </c>
      <c r="W24" s="139">
        <v>0</v>
      </c>
      <c r="X24" s="142">
        <v>1128</v>
      </c>
      <c r="Y24" s="142">
        <v>407</v>
      </c>
      <c r="Z24" s="142">
        <v>36</v>
      </c>
      <c r="AA24" s="139">
        <v>34</v>
      </c>
    </row>
    <row r="25" spans="1:27" ht="12.75" customHeight="1">
      <c r="A25" s="758" t="s">
        <v>493</v>
      </c>
      <c r="B25" s="370" t="s">
        <v>460</v>
      </c>
      <c r="C25" s="141">
        <f t="shared" si="1"/>
        <v>181055</v>
      </c>
      <c r="D25" s="141">
        <f t="shared" si="3"/>
        <v>180984</v>
      </c>
      <c r="E25" s="142">
        <f aca="true" t="shared" si="8" ref="E25:AA25">SUM(E26:E27)</f>
        <v>860</v>
      </c>
      <c r="F25" s="142">
        <f t="shared" si="8"/>
        <v>490</v>
      </c>
      <c r="G25" s="142">
        <f t="shared" si="8"/>
        <v>12121</v>
      </c>
      <c r="H25" s="142">
        <f t="shared" si="8"/>
        <v>2922</v>
      </c>
      <c r="I25" s="142">
        <f t="shared" si="8"/>
        <v>42469</v>
      </c>
      <c r="J25" s="142">
        <f t="shared" si="8"/>
        <v>3187</v>
      </c>
      <c r="K25" s="142">
        <f t="shared" si="8"/>
        <v>25644</v>
      </c>
      <c r="L25" s="142">
        <f t="shared" si="8"/>
        <v>2299</v>
      </c>
      <c r="M25" s="142">
        <f t="shared" si="8"/>
        <v>9826</v>
      </c>
      <c r="N25" s="142">
        <f t="shared" si="8"/>
        <v>950</v>
      </c>
      <c r="O25" s="142">
        <f t="shared" si="8"/>
        <v>81</v>
      </c>
      <c r="P25" s="142">
        <f t="shared" si="8"/>
        <v>11837</v>
      </c>
      <c r="Q25" s="142">
        <f t="shared" si="8"/>
        <v>2060</v>
      </c>
      <c r="R25" s="142">
        <f t="shared" si="8"/>
        <v>44575</v>
      </c>
      <c r="S25" s="142">
        <f t="shared" si="8"/>
        <v>4334</v>
      </c>
      <c r="T25" s="142">
        <f t="shared" si="8"/>
        <v>13458</v>
      </c>
      <c r="U25" s="142">
        <f t="shared" si="8"/>
        <v>1878</v>
      </c>
      <c r="V25" s="142">
        <f t="shared" si="8"/>
        <v>0</v>
      </c>
      <c r="W25" s="142">
        <f t="shared" si="8"/>
        <v>0</v>
      </c>
      <c r="X25" s="142">
        <f t="shared" si="8"/>
        <v>1273</v>
      </c>
      <c r="Y25" s="142">
        <f t="shared" si="8"/>
        <v>668</v>
      </c>
      <c r="Z25" s="142">
        <f t="shared" si="8"/>
        <v>52</v>
      </c>
      <c r="AA25" s="142">
        <f t="shared" si="8"/>
        <v>71</v>
      </c>
    </row>
    <row r="26" spans="1:27" ht="12.75" customHeight="1">
      <c r="A26" s="758"/>
      <c r="B26" s="370" t="s">
        <v>461</v>
      </c>
      <c r="C26" s="141">
        <f t="shared" si="1"/>
        <v>89325</v>
      </c>
      <c r="D26" s="141">
        <f t="shared" si="3"/>
        <v>89296</v>
      </c>
      <c r="E26" s="142">
        <v>632</v>
      </c>
      <c r="F26" s="142">
        <v>357</v>
      </c>
      <c r="G26" s="142">
        <v>7395</v>
      </c>
      <c r="H26" s="142">
        <v>1668</v>
      </c>
      <c r="I26" s="142">
        <v>20709</v>
      </c>
      <c r="J26" s="142">
        <v>1734</v>
      </c>
      <c r="K26" s="142">
        <v>10476</v>
      </c>
      <c r="L26" s="142">
        <v>1274</v>
      </c>
      <c r="M26" s="142">
        <v>4938</v>
      </c>
      <c r="N26" s="142">
        <v>601</v>
      </c>
      <c r="O26" s="142">
        <v>51</v>
      </c>
      <c r="P26" s="142">
        <v>5245</v>
      </c>
      <c r="Q26" s="142">
        <v>1170</v>
      </c>
      <c r="R26" s="142">
        <v>21840</v>
      </c>
      <c r="S26" s="142">
        <v>2881</v>
      </c>
      <c r="T26" s="142">
        <v>6873</v>
      </c>
      <c r="U26" s="142">
        <v>991</v>
      </c>
      <c r="V26" s="139">
        <v>0</v>
      </c>
      <c r="W26" s="139">
        <v>0</v>
      </c>
      <c r="X26" s="142">
        <v>219</v>
      </c>
      <c r="Y26" s="142">
        <v>231</v>
      </c>
      <c r="Z26" s="142">
        <v>11</v>
      </c>
      <c r="AA26" s="139">
        <v>29</v>
      </c>
    </row>
    <row r="27" spans="1:27" ht="12.75" customHeight="1">
      <c r="A27" s="758"/>
      <c r="B27" s="370" t="s">
        <v>462</v>
      </c>
      <c r="C27" s="141">
        <f t="shared" si="1"/>
        <v>91730</v>
      </c>
      <c r="D27" s="141">
        <f t="shared" si="3"/>
        <v>91688</v>
      </c>
      <c r="E27" s="142">
        <v>228</v>
      </c>
      <c r="F27" s="142">
        <v>133</v>
      </c>
      <c r="G27" s="142">
        <v>4726</v>
      </c>
      <c r="H27" s="142">
        <v>1254</v>
      </c>
      <c r="I27" s="142">
        <v>21760</v>
      </c>
      <c r="J27" s="142">
        <v>1453</v>
      </c>
      <c r="K27" s="142">
        <v>15168</v>
      </c>
      <c r="L27" s="142">
        <v>1025</v>
      </c>
      <c r="M27" s="142">
        <v>4888</v>
      </c>
      <c r="N27" s="142">
        <v>349</v>
      </c>
      <c r="O27" s="142">
        <v>30</v>
      </c>
      <c r="P27" s="142">
        <v>6592</v>
      </c>
      <c r="Q27" s="142">
        <v>890</v>
      </c>
      <c r="R27" s="142">
        <v>22735</v>
      </c>
      <c r="S27" s="142">
        <v>1453</v>
      </c>
      <c r="T27" s="142">
        <v>6585</v>
      </c>
      <c r="U27" s="142">
        <v>887</v>
      </c>
      <c r="V27" s="139">
        <v>0</v>
      </c>
      <c r="W27" s="139">
        <v>0</v>
      </c>
      <c r="X27" s="142">
        <v>1054</v>
      </c>
      <c r="Y27" s="142">
        <v>437</v>
      </c>
      <c r="Z27" s="142">
        <v>41</v>
      </c>
      <c r="AA27" s="139">
        <v>42</v>
      </c>
    </row>
    <row r="28" spans="1:27" ht="12.75" customHeight="1">
      <c r="A28" s="758" t="s">
        <v>494</v>
      </c>
      <c r="B28" s="370" t="s">
        <v>460</v>
      </c>
      <c r="C28" s="141">
        <f t="shared" si="1"/>
        <v>167080</v>
      </c>
      <c r="D28" s="141">
        <f t="shared" si="3"/>
        <v>166980</v>
      </c>
      <c r="E28" s="142">
        <f aca="true" t="shared" si="9" ref="E28:AA28">SUM(E29:E30)</f>
        <v>715</v>
      </c>
      <c r="F28" s="142">
        <f t="shared" si="9"/>
        <v>461</v>
      </c>
      <c r="G28" s="142">
        <f t="shared" si="9"/>
        <v>9942</v>
      </c>
      <c r="H28" s="142">
        <f t="shared" si="9"/>
        <v>2204</v>
      </c>
      <c r="I28" s="142">
        <f t="shared" si="9"/>
        <v>28297</v>
      </c>
      <c r="J28" s="142">
        <f t="shared" si="9"/>
        <v>1717</v>
      </c>
      <c r="K28" s="142">
        <f t="shared" si="9"/>
        <v>21265</v>
      </c>
      <c r="L28" s="142">
        <f t="shared" si="9"/>
        <v>1306</v>
      </c>
      <c r="M28" s="142">
        <f t="shared" si="9"/>
        <v>13031</v>
      </c>
      <c r="N28" s="142">
        <f t="shared" si="9"/>
        <v>570</v>
      </c>
      <c r="O28" s="142">
        <f t="shared" si="9"/>
        <v>62</v>
      </c>
      <c r="P28" s="142">
        <f t="shared" si="9"/>
        <v>15598</v>
      </c>
      <c r="Q28" s="142">
        <f t="shared" si="9"/>
        <v>2068</v>
      </c>
      <c r="R28" s="142">
        <f t="shared" si="9"/>
        <v>46118</v>
      </c>
      <c r="S28" s="142">
        <f t="shared" si="9"/>
        <v>3422</v>
      </c>
      <c r="T28" s="142">
        <f t="shared" si="9"/>
        <v>16277</v>
      </c>
      <c r="U28" s="142">
        <f t="shared" si="9"/>
        <v>2100</v>
      </c>
      <c r="V28" s="142">
        <f t="shared" si="9"/>
        <v>0</v>
      </c>
      <c r="W28" s="142">
        <f t="shared" si="9"/>
        <v>0</v>
      </c>
      <c r="X28" s="142">
        <f t="shared" si="9"/>
        <v>1264</v>
      </c>
      <c r="Y28" s="142">
        <f t="shared" si="9"/>
        <v>509</v>
      </c>
      <c r="Z28" s="142">
        <f t="shared" si="9"/>
        <v>54</v>
      </c>
      <c r="AA28" s="142">
        <f t="shared" si="9"/>
        <v>100</v>
      </c>
    </row>
    <row r="29" spans="1:27" ht="12.75" customHeight="1">
      <c r="A29" s="758"/>
      <c r="B29" s="370" t="s">
        <v>461</v>
      </c>
      <c r="C29" s="141">
        <f t="shared" si="1"/>
        <v>81952</v>
      </c>
      <c r="D29" s="141">
        <f t="shared" si="3"/>
        <v>81921</v>
      </c>
      <c r="E29" s="142">
        <v>520</v>
      </c>
      <c r="F29" s="142">
        <v>327</v>
      </c>
      <c r="G29" s="142">
        <v>6260</v>
      </c>
      <c r="H29" s="142">
        <v>1236</v>
      </c>
      <c r="I29" s="142">
        <v>14041</v>
      </c>
      <c r="J29" s="142">
        <v>853</v>
      </c>
      <c r="K29" s="142">
        <v>9735</v>
      </c>
      <c r="L29" s="142">
        <v>684</v>
      </c>
      <c r="M29" s="142">
        <v>6941</v>
      </c>
      <c r="N29" s="142">
        <v>403</v>
      </c>
      <c r="O29" s="142">
        <v>45</v>
      </c>
      <c r="P29" s="142">
        <v>6757</v>
      </c>
      <c r="Q29" s="142">
        <v>1218</v>
      </c>
      <c r="R29" s="142">
        <v>21316</v>
      </c>
      <c r="S29" s="142">
        <v>2129</v>
      </c>
      <c r="T29" s="142">
        <v>7966</v>
      </c>
      <c r="U29" s="142">
        <v>1032</v>
      </c>
      <c r="V29" s="139">
        <v>0</v>
      </c>
      <c r="W29" s="139">
        <v>0</v>
      </c>
      <c r="X29" s="142">
        <v>288</v>
      </c>
      <c r="Y29" s="142">
        <v>162</v>
      </c>
      <c r="Z29" s="142">
        <v>8</v>
      </c>
      <c r="AA29" s="139">
        <v>31</v>
      </c>
    </row>
    <row r="30" spans="1:27" ht="12.75" customHeight="1">
      <c r="A30" s="758"/>
      <c r="B30" s="370" t="s">
        <v>462</v>
      </c>
      <c r="C30" s="141">
        <f t="shared" si="1"/>
        <v>85128</v>
      </c>
      <c r="D30" s="141">
        <f t="shared" si="3"/>
        <v>85059</v>
      </c>
      <c r="E30" s="142">
        <v>195</v>
      </c>
      <c r="F30" s="142">
        <v>134</v>
      </c>
      <c r="G30" s="142">
        <v>3682</v>
      </c>
      <c r="H30" s="142">
        <v>968</v>
      </c>
      <c r="I30" s="142">
        <v>14256</v>
      </c>
      <c r="J30" s="142">
        <v>864</v>
      </c>
      <c r="K30" s="142">
        <v>11530</v>
      </c>
      <c r="L30" s="142">
        <v>622</v>
      </c>
      <c r="M30" s="142">
        <v>6090</v>
      </c>
      <c r="N30" s="142">
        <v>167</v>
      </c>
      <c r="O30" s="142">
        <v>17</v>
      </c>
      <c r="P30" s="142">
        <v>8841</v>
      </c>
      <c r="Q30" s="142">
        <v>850</v>
      </c>
      <c r="R30" s="142">
        <v>24802</v>
      </c>
      <c r="S30" s="142">
        <v>1293</v>
      </c>
      <c r="T30" s="142">
        <v>8311</v>
      </c>
      <c r="U30" s="142">
        <v>1068</v>
      </c>
      <c r="V30" s="139">
        <v>0</v>
      </c>
      <c r="W30" s="139">
        <v>0</v>
      </c>
      <c r="X30" s="142">
        <v>976</v>
      </c>
      <c r="Y30" s="142">
        <v>347</v>
      </c>
      <c r="Z30" s="142">
        <v>46</v>
      </c>
      <c r="AA30" s="139">
        <v>69</v>
      </c>
    </row>
    <row r="31" spans="1:27" ht="12.75" customHeight="1">
      <c r="A31" s="758" t="s">
        <v>495</v>
      </c>
      <c r="B31" s="370" t="s">
        <v>460</v>
      </c>
      <c r="C31" s="141">
        <f t="shared" si="1"/>
        <v>166575</v>
      </c>
      <c r="D31" s="141">
        <f t="shared" si="3"/>
        <v>166416</v>
      </c>
      <c r="E31" s="142">
        <f aca="true" t="shared" si="10" ref="E31:AA31">SUM(E32:E33)</f>
        <v>790</v>
      </c>
      <c r="F31" s="142">
        <f t="shared" si="10"/>
        <v>408</v>
      </c>
      <c r="G31" s="142">
        <f t="shared" si="10"/>
        <v>7330</v>
      </c>
      <c r="H31" s="142">
        <f t="shared" si="10"/>
        <v>1451</v>
      </c>
      <c r="I31" s="142">
        <f t="shared" si="10"/>
        <v>19771</v>
      </c>
      <c r="J31" s="142">
        <f t="shared" si="10"/>
        <v>1442</v>
      </c>
      <c r="K31" s="142">
        <f t="shared" si="10"/>
        <v>14786</v>
      </c>
      <c r="L31" s="142">
        <f t="shared" si="10"/>
        <v>992</v>
      </c>
      <c r="M31" s="142">
        <f t="shared" si="10"/>
        <v>13444</v>
      </c>
      <c r="N31" s="142">
        <f t="shared" si="10"/>
        <v>652</v>
      </c>
      <c r="O31" s="142">
        <f t="shared" si="10"/>
        <v>49</v>
      </c>
      <c r="P31" s="142">
        <f t="shared" si="10"/>
        <v>17294</v>
      </c>
      <c r="Q31" s="142">
        <f t="shared" si="10"/>
        <v>2219</v>
      </c>
      <c r="R31" s="142">
        <f t="shared" si="10"/>
        <v>51060</v>
      </c>
      <c r="S31" s="142">
        <f t="shared" si="10"/>
        <v>3523</v>
      </c>
      <c r="T31" s="142">
        <f t="shared" si="10"/>
        <v>25437</v>
      </c>
      <c r="U31" s="142">
        <f t="shared" si="10"/>
        <v>2300</v>
      </c>
      <c r="V31" s="142">
        <f t="shared" si="10"/>
        <v>0</v>
      </c>
      <c r="W31" s="142">
        <f t="shared" si="10"/>
        <v>0</v>
      </c>
      <c r="X31" s="142">
        <f t="shared" si="10"/>
        <v>2830</v>
      </c>
      <c r="Y31" s="142">
        <f t="shared" si="10"/>
        <v>561</v>
      </c>
      <c r="Z31" s="142">
        <f t="shared" si="10"/>
        <v>77</v>
      </c>
      <c r="AA31" s="142">
        <f t="shared" si="10"/>
        <v>159</v>
      </c>
    </row>
    <row r="32" spans="1:27" ht="12.75" customHeight="1">
      <c r="A32" s="758"/>
      <c r="B32" s="370" t="s">
        <v>461</v>
      </c>
      <c r="C32" s="141">
        <f t="shared" si="1"/>
        <v>82062</v>
      </c>
      <c r="D32" s="141">
        <f t="shared" si="3"/>
        <v>82001</v>
      </c>
      <c r="E32" s="142">
        <v>585</v>
      </c>
      <c r="F32" s="142">
        <v>295</v>
      </c>
      <c r="G32" s="142">
        <v>4737</v>
      </c>
      <c r="H32" s="142">
        <v>799</v>
      </c>
      <c r="I32" s="142">
        <v>9912</v>
      </c>
      <c r="J32" s="142">
        <v>587</v>
      </c>
      <c r="K32" s="142">
        <v>7961</v>
      </c>
      <c r="L32" s="142">
        <v>471</v>
      </c>
      <c r="M32" s="142">
        <v>7828</v>
      </c>
      <c r="N32" s="142">
        <v>418</v>
      </c>
      <c r="O32" s="142">
        <v>33</v>
      </c>
      <c r="P32" s="142">
        <v>7697</v>
      </c>
      <c r="Q32" s="142">
        <v>1188</v>
      </c>
      <c r="R32" s="142">
        <v>23112</v>
      </c>
      <c r="S32" s="142">
        <v>2010</v>
      </c>
      <c r="T32" s="142">
        <v>12230</v>
      </c>
      <c r="U32" s="142">
        <v>1200</v>
      </c>
      <c r="V32" s="139">
        <v>0</v>
      </c>
      <c r="W32" s="139">
        <v>0</v>
      </c>
      <c r="X32" s="142">
        <v>698</v>
      </c>
      <c r="Y32" s="142">
        <v>214</v>
      </c>
      <c r="Z32" s="142">
        <v>26</v>
      </c>
      <c r="AA32" s="139">
        <v>61</v>
      </c>
    </row>
    <row r="33" spans="1:27" ht="12.75" customHeight="1">
      <c r="A33" s="758"/>
      <c r="B33" s="370" t="s">
        <v>462</v>
      </c>
      <c r="C33" s="141">
        <f t="shared" si="1"/>
        <v>84513</v>
      </c>
      <c r="D33" s="141">
        <f t="shared" si="3"/>
        <v>84415</v>
      </c>
      <c r="E33" s="142">
        <v>205</v>
      </c>
      <c r="F33" s="142">
        <v>113</v>
      </c>
      <c r="G33" s="142">
        <v>2593</v>
      </c>
      <c r="H33" s="142">
        <v>652</v>
      </c>
      <c r="I33" s="142">
        <v>9859</v>
      </c>
      <c r="J33" s="142">
        <v>855</v>
      </c>
      <c r="K33" s="142">
        <v>6825</v>
      </c>
      <c r="L33" s="142">
        <v>521</v>
      </c>
      <c r="M33" s="142">
        <v>5616</v>
      </c>
      <c r="N33" s="142">
        <v>234</v>
      </c>
      <c r="O33" s="142">
        <v>16</v>
      </c>
      <c r="P33" s="142">
        <v>9597</v>
      </c>
      <c r="Q33" s="142">
        <v>1031</v>
      </c>
      <c r="R33" s="142">
        <v>27948</v>
      </c>
      <c r="S33" s="142">
        <v>1513</v>
      </c>
      <c r="T33" s="142">
        <v>13207</v>
      </c>
      <c r="U33" s="142">
        <v>1100</v>
      </c>
      <c r="V33" s="139">
        <v>0</v>
      </c>
      <c r="W33" s="139">
        <v>0</v>
      </c>
      <c r="X33" s="142">
        <v>2132</v>
      </c>
      <c r="Y33" s="142">
        <v>347</v>
      </c>
      <c r="Z33" s="142">
        <v>51</v>
      </c>
      <c r="AA33" s="139">
        <v>98</v>
      </c>
    </row>
    <row r="34" spans="1:27" ht="12.75" customHeight="1">
      <c r="A34" s="758" t="s">
        <v>496</v>
      </c>
      <c r="B34" s="370" t="s">
        <v>460</v>
      </c>
      <c r="C34" s="141">
        <f t="shared" si="1"/>
        <v>160241</v>
      </c>
      <c r="D34" s="141">
        <f t="shared" si="3"/>
        <v>160008</v>
      </c>
      <c r="E34" s="142">
        <f aca="true" t="shared" si="11" ref="E34:AA34">SUM(E35:E36)</f>
        <v>759</v>
      </c>
      <c r="F34" s="142">
        <f t="shared" si="11"/>
        <v>242</v>
      </c>
      <c r="G34" s="142">
        <f t="shared" si="11"/>
        <v>4559</v>
      </c>
      <c r="H34" s="142">
        <f t="shared" si="11"/>
        <v>717</v>
      </c>
      <c r="I34" s="142">
        <f t="shared" si="11"/>
        <v>15166</v>
      </c>
      <c r="J34" s="142">
        <f t="shared" si="11"/>
        <v>1203</v>
      </c>
      <c r="K34" s="142">
        <f t="shared" si="11"/>
        <v>9205</v>
      </c>
      <c r="L34" s="142">
        <f t="shared" si="11"/>
        <v>763</v>
      </c>
      <c r="M34" s="142">
        <f t="shared" si="11"/>
        <v>11856</v>
      </c>
      <c r="N34" s="142">
        <f t="shared" si="11"/>
        <v>641</v>
      </c>
      <c r="O34" s="142">
        <f t="shared" si="11"/>
        <v>36</v>
      </c>
      <c r="P34" s="142">
        <f t="shared" si="11"/>
        <v>15818</v>
      </c>
      <c r="Q34" s="142">
        <f t="shared" si="11"/>
        <v>2122</v>
      </c>
      <c r="R34" s="142">
        <f t="shared" si="11"/>
        <v>43259</v>
      </c>
      <c r="S34" s="142">
        <f t="shared" si="11"/>
        <v>3502</v>
      </c>
      <c r="T34" s="142">
        <f t="shared" si="11"/>
        <v>38101</v>
      </c>
      <c r="U34" s="142">
        <f t="shared" si="11"/>
        <v>2502</v>
      </c>
      <c r="V34" s="142">
        <f t="shared" si="11"/>
        <v>5</v>
      </c>
      <c r="W34" s="142">
        <f t="shared" si="11"/>
        <v>2</v>
      </c>
      <c r="X34" s="142">
        <f t="shared" si="11"/>
        <v>8671</v>
      </c>
      <c r="Y34" s="142">
        <f t="shared" si="11"/>
        <v>785</v>
      </c>
      <c r="Z34" s="142">
        <f t="shared" si="11"/>
        <v>94</v>
      </c>
      <c r="AA34" s="142">
        <f t="shared" si="11"/>
        <v>233</v>
      </c>
    </row>
    <row r="35" spans="1:27" ht="12.75" customHeight="1">
      <c r="A35" s="758"/>
      <c r="B35" s="370" t="s">
        <v>461</v>
      </c>
      <c r="C35" s="141">
        <f t="shared" si="1"/>
        <v>78729</v>
      </c>
      <c r="D35" s="141">
        <f t="shared" si="3"/>
        <v>78663</v>
      </c>
      <c r="E35" s="142">
        <v>626</v>
      </c>
      <c r="F35" s="142">
        <v>183</v>
      </c>
      <c r="G35" s="142">
        <v>3210</v>
      </c>
      <c r="H35" s="142">
        <v>416</v>
      </c>
      <c r="I35" s="142">
        <v>8391</v>
      </c>
      <c r="J35" s="142">
        <v>533</v>
      </c>
      <c r="K35" s="142">
        <v>5426</v>
      </c>
      <c r="L35" s="142">
        <v>341</v>
      </c>
      <c r="M35" s="142">
        <v>7586</v>
      </c>
      <c r="N35" s="142">
        <v>426</v>
      </c>
      <c r="O35" s="142">
        <v>31</v>
      </c>
      <c r="P35" s="142">
        <v>7479</v>
      </c>
      <c r="Q35" s="142">
        <v>1153</v>
      </c>
      <c r="R35" s="142">
        <v>19595</v>
      </c>
      <c r="S35" s="142">
        <v>1908</v>
      </c>
      <c r="T35" s="142">
        <v>17864</v>
      </c>
      <c r="U35" s="142">
        <v>1202</v>
      </c>
      <c r="V35" s="139">
        <v>1</v>
      </c>
      <c r="W35" s="139">
        <v>0</v>
      </c>
      <c r="X35" s="142">
        <v>2012</v>
      </c>
      <c r="Y35" s="142">
        <v>255</v>
      </c>
      <c r="Z35" s="142">
        <v>25</v>
      </c>
      <c r="AA35" s="139">
        <v>66</v>
      </c>
    </row>
    <row r="36" spans="1:27" ht="12.75" customHeight="1">
      <c r="A36" s="758"/>
      <c r="B36" s="370" t="s">
        <v>462</v>
      </c>
      <c r="C36" s="141">
        <f t="shared" si="1"/>
        <v>81512</v>
      </c>
      <c r="D36" s="141">
        <f t="shared" si="3"/>
        <v>81345</v>
      </c>
      <c r="E36" s="142">
        <v>133</v>
      </c>
      <c r="F36" s="142">
        <v>59</v>
      </c>
      <c r="G36" s="142">
        <v>1349</v>
      </c>
      <c r="H36" s="142">
        <v>301</v>
      </c>
      <c r="I36" s="142">
        <v>6775</v>
      </c>
      <c r="J36" s="142">
        <v>670</v>
      </c>
      <c r="K36" s="142">
        <v>3779</v>
      </c>
      <c r="L36" s="142">
        <v>422</v>
      </c>
      <c r="M36" s="142">
        <v>4270</v>
      </c>
      <c r="N36" s="142">
        <v>215</v>
      </c>
      <c r="O36" s="142">
        <v>5</v>
      </c>
      <c r="P36" s="142">
        <v>8339</v>
      </c>
      <c r="Q36" s="142">
        <v>969</v>
      </c>
      <c r="R36" s="142">
        <v>23664</v>
      </c>
      <c r="S36" s="142">
        <v>1594</v>
      </c>
      <c r="T36" s="142">
        <v>20237</v>
      </c>
      <c r="U36" s="142">
        <v>1300</v>
      </c>
      <c r="V36" s="139">
        <v>4</v>
      </c>
      <c r="W36" s="139">
        <v>2</v>
      </c>
      <c r="X36" s="142">
        <v>6659</v>
      </c>
      <c r="Y36" s="142">
        <v>530</v>
      </c>
      <c r="Z36" s="142">
        <v>69</v>
      </c>
      <c r="AA36" s="139">
        <v>167</v>
      </c>
    </row>
    <row r="37" spans="1:27" ht="12.75" customHeight="1">
      <c r="A37" s="758" t="s">
        <v>497</v>
      </c>
      <c r="B37" s="370" t="s">
        <v>460</v>
      </c>
      <c r="C37" s="141">
        <f t="shared" si="1"/>
        <v>138322</v>
      </c>
      <c r="D37" s="141">
        <f t="shared" si="3"/>
        <v>137807</v>
      </c>
      <c r="E37" s="142">
        <f>SUM(E38:E39)</f>
        <v>584</v>
      </c>
      <c r="F37" s="142">
        <f aca="true" t="shared" si="12" ref="F37:AA37">SUM(F38:F39)</f>
        <v>87</v>
      </c>
      <c r="G37" s="142">
        <f t="shared" si="12"/>
        <v>2384</v>
      </c>
      <c r="H37" s="142">
        <f t="shared" si="12"/>
        <v>341</v>
      </c>
      <c r="I37" s="142">
        <f t="shared" si="12"/>
        <v>10901</v>
      </c>
      <c r="J37" s="142">
        <f t="shared" si="12"/>
        <v>857</v>
      </c>
      <c r="K37" s="142">
        <f t="shared" si="12"/>
        <v>5271</v>
      </c>
      <c r="L37" s="142">
        <f t="shared" si="12"/>
        <v>450</v>
      </c>
      <c r="M37" s="142">
        <f t="shared" si="12"/>
        <v>8466</v>
      </c>
      <c r="N37" s="142">
        <f t="shared" si="12"/>
        <v>447</v>
      </c>
      <c r="O37" s="142">
        <f t="shared" si="12"/>
        <v>32</v>
      </c>
      <c r="P37" s="142">
        <f t="shared" si="12"/>
        <v>12801</v>
      </c>
      <c r="Q37" s="142">
        <f t="shared" si="12"/>
        <v>1524</v>
      </c>
      <c r="R37" s="142">
        <f t="shared" si="12"/>
        <v>31631</v>
      </c>
      <c r="S37" s="142">
        <f t="shared" si="12"/>
        <v>2530</v>
      </c>
      <c r="T37" s="142">
        <f t="shared" si="12"/>
        <v>33274</v>
      </c>
      <c r="U37" s="142">
        <f t="shared" si="12"/>
        <v>2649</v>
      </c>
      <c r="V37" s="142">
        <f t="shared" si="12"/>
        <v>82</v>
      </c>
      <c r="W37" s="142">
        <f t="shared" si="12"/>
        <v>21</v>
      </c>
      <c r="X37" s="142">
        <f t="shared" si="12"/>
        <v>21877</v>
      </c>
      <c r="Y37" s="142">
        <f t="shared" si="12"/>
        <v>1462</v>
      </c>
      <c r="Z37" s="142">
        <f t="shared" si="12"/>
        <v>136</v>
      </c>
      <c r="AA37" s="142">
        <f t="shared" si="12"/>
        <v>515</v>
      </c>
    </row>
    <row r="38" spans="1:27" ht="12.75" customHeight="1">
      <c r="A38" s="758"/>
      <c r="B38" s="370" t="s">
        <v>461</v>
      </c>
      <c r="C38" s="141">
        <f t="shared" si="1"/>
        <v>67331</v>
      </c>
      <c r="D38" s="141">
        <f t="shared" si="3"/>
        <v>67243</v>
      </c>
      <c r="E38" s="142">
        <v>510</v>
      </c>
      <c r="F38" s="142">
        <v>77</v>
      </c>
      <c r="G38" s="142">
        <v>1772</v>
      </c>
      <c r="H38" s="142">
        <v>236</v>
      </c>
      <c r="I38" s="142">
        <v>6623</v>
      </c>
      <c r="J38" s="142">
        <v>462</v>
      </c>
      <c r="K38" s="142">
        <v>3368</v>
      </c>
      <c r="L38" s="142">
        <v>253</v>
      </c>
      <c r="M38" s="142">
        <v>5885</v>
      </c>
      <c r="N38" s="142">
        <v>329</v>
      </c>
      <c r="O38" s="142">
        <v>28</v>
      </c>
      <c r="P38" s="142">
        <v>7095</v>
      </c>
      <c r="Q38" s="142">
        <v>864</v>
      </c>
      <c r="R38" s="142">
        <v>15247</v>
      </c>
      <c r="S38" s="142">
        <v>1417</v>
      </c>
      <c r="T38" s="142">
        <v>15276</v>
      </c>
      <c r="U38" s="142">
        <v>1306</v>
      </c>
      <c r="V38" s="139">
        <v>24</v>
      </c>
      <c r="W38" s="139">
        <v>8</v>
      </c>
      <c r="X38" s="142">
        <v>6067</v>
      </c>
      <c r="Y38" s="142">
        <v>374</v>
      </c>
      <c r="Z38" s="142">
        <v>22</v>
      </c>
      <c r="AA38" s="139">
        <v>88</v>
      </c>
    </row>
    <row r="39" spans="1:27" ht="12.75" customHeight="1">
      <c r="A39" s="758"/>
      <c r="B39" s="370" t="s">
        <v>462</v>
      </c>
      <c r="C39" s="141">
        <f t="shared" si="1"/>
        <v>70991</v>
      </c>
      <c r="D39" s="141">
        <f t="shared" si="3"/>
        <v>70564</v>
      </c>
      <c r="E39" s="142">
        <v>74</v>
      </c>
      <c r="F39" s="142">
        <v>10</v>
      </c>
      <c r="G39" s="142">
        <v>612</v>
      </c>
      <c r="H39" s="142">
        <v>105</v>
      </c>
      <c r="I39" s="142">
        <v>4278</v>
      </c>
      <c r="J39" s="142">
        <v>395</v>
      </c>
      <c r="K39" s="142">
        <v>1903</v>
      </c>
      <c r="L39" s="142">
        <v>197</v>
      </c>
      <c r="M39" s="142">
        <v>2581</v>
      </c>
      <c r="N39" s="142">
        <v>118</v>
      </c>
      <c r="O39" s="142">
        <v>4</v>
      </c>
      <c r="P39" s="142">
        <v>5706</v>
      </c>
      <c r="Q39" s="142">
        <v>660</v>
      </c>
      <c r="R39" s="142">
        <v>16384</v>
      </c>
      <c r="S39" s="142">
        <v>1113</v>
      </c>
      <c r="T39" s="142">
        <v>17998</v>
      </c>
      <c r="U39" s="142">
        <v>1343</v>
      </c>
      <c r="V39" s="139">
        <v>58</v>
      </c>
      <c r="W39" s="139">
        <v>13</v>
      </c>
      <c r="X39" s="142">
        <v>15810</v>
      </c>
      <c r="Y39" s="142">
        <v>1088</v>
      </c>
      <c r="Z39" s="142">
        <v>114</v>
      </c>
      <c r="AA39" s="139">
        <v>427</v>
      </c>
    </row>
    <row r="40" spans="1:27" ht="12.75" customHeight="1">
      <c r="A40" s="758" t="s">
        <v>498</v>
      </c>
      <c r="B40" s="370" t="s">
        <v>460</v>
      </c>
      <c r="C40" s="141">
        <f t="shared" si="1"/>
        <v>108819</v>
      </c>
      <c r="D40" s="141">
        <f t="shared" si="3"/>
        <v>107964</v>
      </c>
      <c r="E40" s="142">
        <f aca="true" t="shared" si="13" ref="E40:AA40">SUM(E41:E42)</f>
        <v>359</v>
      </c>
      <c r="F40" s="142">
        <f t="shared" si="13"/>
        <v>30</v>
      </c>
      <c r="G40" s="142">
        <f t="shared" si="13"/>
        <v>1337</v>
      </c>
      <c r="H40" s="142">
        <f t="shared" si="13"/>
        <v>138</v>
      </c>
      <c r="I40" s="142">
        <f t="shared" si="13"/>
        <v>7834</v>
      </c>
      <c r="J40" s="142">
        <f t="shared" si="13"/>
        <v>508</v>
      </c>
      <c r="K40" s="142">
        <f t="shared" si="13"/>
        <v>3415</v>
      </c>
      <c r="L40" s="142">
        <f t="shared" si="13"/>
        <v>253</v>
      </c>
      <c r="M40" s="142">
        <f t="shared" si="13"/>
        <v>5422</v>
      </c>
      <c r="N40" s="142">
        <f t="shared" si="13"/>
        <v>213</v>
      </c>
      <c r="O40" s="142">
        <f t="shared" si="13"/>
        <v>13</v>
      </c>
      <c r="P40" s="142">
        <f t="shared" si="13"/>
        <v>8669</v>
      </c>
      <c r="Q40" s="142">
        <f t="shared" si="13"/>
        <v>899</v>
      </c>
      <c r="R40" s="142">
        <f t="shared" si="13"/>
        <v>16664</v>
      </c>
      <c r="S40" s="142">
        <f t="shared" si="13"/>
        <v>1238</v>
      </c>
      <c r="T40" s="142">
        <f t="shared" si="13"/>
        <v>16540</v>
      </c>
      <c r="U40" s="142">
        <f t="shared" si="13"/>
        <v>2392</v>
      </c>
      <c r="V40" s="142">
        <f t="shared" si="13"/>
        <v>360</v>
      </c>
      <c r="W40" s="142">
        <f t="shared" si="13"/>
        <v>100</v>
      </c>
      <c r="X40" s="142">
        <f t="shared" si="13"/>
        <v>39147</v>
      </c>
      <c r="Y40" s="142">
        <f t="shared" si="13"/>
        <v>2176</v>
      </c>
      <c r="Z40" s="142">
        <f t="shared" si="13"/>
        <v>257</v>
      </c>
      <c r="AA40" s="142">
        <f t="shared" si="13"/>
        <v>855</v>
      </c>
    </row>
    <row r="41" spans="1:27" ht="12.75" customHeight="1">
      <c r="A41" s="758"/>
      <c r="B41" s="370" t="s">
        <v>461</v>
      </c>
      <c r="C41" s="141">
        <f t="shared" si="1"/>
        <v>51489</v>
      </c>
      <c r="D41" s="141">
        <f t="shared" si="3"/>
        <v>51413</v>
      </c>
      <c r="E41" s="142">
        <v>328</v>
      </c>
      <c r="F41" s="142">
        <v>24</v>
      </c>
      <c r="G41" s="142">
        <v>1063</v>
      </c>
      <c r="H41" s="142">
        <v>90</v>
      </c>
      <c r="I41" s="142">
        <v>5089</v>
      </c>
      <c r="J41" s="142">
        <v>285</v>
      </c>
      <c r="K41" s="142">
        <v>2318</v>
      </c>
      <c r="L41" s="142">
        <v>159</v>
      </c>
      <c r="M41" s="142">
        <v>3874</v>
      </c>
      <c r="N41" s="142">
        <v>151</v>
      </c>
      <c r="O41" s="142">
        <v>12</v>
      </c>
      <c r="P41" s="142">
        <v>5258</v>
      </c>
      <c r="Q41" s="142">
        <v>553</v>
      </c>
      <c r="R41" s="142">
        <v>8353</v>
      </c>
      <c r="S41" s="142">
        <v>666</v>
      </c>
      <c r="T41" s="142">
        <v>7826</v>
      </c>
      <c r="U41" s="142">
        <v>1283</v>
      </c>
      <c r="V41" s="139">
        <v>146</v>
      </c>
      <c r="W41" s="139">
        <v>52</v>
      </c>
      <c r="X41" s="142">
        <v>13351</v>
      </c>
      <c r="Y41" s="142">
        <v>486</v>
      </c>
      <c r="Z41" s="142">
        <v>46</v>
      </c>
      <c r="AA41" s="139">
        <v>76</v>
      </c>
    </row>
    <row r="42" spans="1:27" ht="12.75" customHeight="1">
      <c r="A42" s="758"/>
      <c r="B42" s="370" t="s">
        <v>462</v>
      </c>
      <c r="C42" s="141">
        <f t="shared" si="1"/>
        <v>57330</v>
      </c>
      <c r="D42" s="141">
        <f t="shared" si="3"/>
        <v>56551</v>
      </c>
      <c r="E42" s="142">
        <v>31</v>
      </c>
      <c r="F42" s="142">
        <v>6</v>
      </c>
      <c r="G42" s="142">
        <v>274</v>
      </c>
      <c r="H42" s="142">
        <v>48</v>
      </c>
      <c r="I42" s="142">
        <v>2745</v>
      </c>
      <c r="J42" s="142">
        <v>223</v>
      </c>
      <c r="K42" s="142">
        <v>1097</v>
      </c>
      <c r="L42" s="142">
        <v>94</v>
      </c>
      <c r="M42" s="142">
        <v>1548</v>
      </c>
      <c r="N42" s="142">
        <v>62</v>
      </c>
      <c r="O42" s="142">
        <v>1</v>
      </c>
      <c r="P42" s="142">
        <v>3411</v>
      </c>
      <c r="Q42" s="142">
        <v>346</v>
      </c>
      <c r="R42" s="142">
        <v>8311</v>
      </c>
      <c r="S42" s="142">
        <v>572</v>
      </c>
      <c r="T42" s="142">
        <v>8714</v>
      </c>
      <c r="U42" s="142">
        <v>1109</v>
      </c>
      <c r="V42" s="139">
        <v>214</v>
      </c>
      <c r="W42" s="139">
        <v>48</v>
      </c>
      <c r="X42" s="142">
        <v>25796</v>
      </c>
      <c r="Y42" s="142">
        <v>1690</v>
      </c>
      <c r="Z42" s="142">
        <v>211</v>
      </c>
      <c r="AA42" s="139">
        <v>779</v>
      </c>
    </row>
    <row r="43" spans="1:27" ht="12.75" customHeight="1">
      <c r="A43" s="759" t="s">
        <v>254</v>
      </c>
      <c r="B43" s="370" t="s">
        <v>460</v>
      </c>
      <c r="C43" s="141">
        <f t="shared" si="1"/>
        <v>191590</v>
      </c>
      <c r="D43" s="141">
        <f t="shared" si="3"/>
        <v>172580</v>
      </c>
      <c r="E43" s="142">
        <f aca="true" t="shared" si="14" ref="E43:AA43">SUM(E44:E45)</f>
        <v>342</v>
      </c>
      <c r="F43" s="142">
        <f t="shared" si="14"/>
        <v>16</v>
      </c>
      <c r="G43" s="142">
        <f t="shared" si="14"/>
        <v>1076</v>
      </c>
      <c r="H43" s="142">
        <f t="shared" si="14"/>
        <v>103</v>
      </c>
      <c r="I43" s="142">
        <f t="shared" si="14"/>
        <v>9537</v>
      </c>
      <c r="J43" s="142">
        <f t="shared" si="14"/>
        <v>520</v>
      </c>
      <c r="K43" s="142">
        <f t="shared" si="14"/>
        <v>4087</v>
      </c>
      <c r="L43" s="142">
        <f t="shared" si="14"/>
        <v>251</v>
      </c>
      <c r="M43" s="142">
        <f t="shared" si="14"/>
        <v>3948</v>
      </c>
      <c r="N43" s="142">
        <f t="shared" si="14"/>
        <v>124</v>
      </c>
      <c r="O43" s="142">
        <f t="shared" si="14"/>
        <v>8</v>
      </c>
      <c r="P43" s="142">
        <f t="shared" si="14"/>
        <v>10854</v>
      </c>
      <c r="Q43" s="142">
        <f t="shared" si="14"/>
        <v>1178</v>
      </c>
      <c r="R43" s="142">
        <f t="shared" si="14"/>
        <v>12478</v>
      </c>
      <c r="S43" s="142">
        <f t="shared" si="14"/>
        <v>998</v>
      </c>
      <c r="T43" s="142">
        <f t="shared" si="14"/>
        <v>22283</v>
      </c>
      <c r="U43" s="142">
        <f t="shared" si="14"/>
        <v>3458</v>
      </c>
      <c r="V43" s="142">
        <f t="shared" si="14"/>
        <v>1379</v>
      </c>
      <c r="W43" s="142">
        <f t="shared" si="14"/>
        <v>263</v>
      </c>
      <c r="X43" s="142">
        <f t="shared" si="14"/>
        <v>86044</v>
      </c>
      <c r="Y43" s="142">
        <f t="shared" si="14"/>
        <v>9532</v>
      </c>
      <c r="Z43" s="142">
        <f t="shared" si="14"/>
        <v>4101</v>
      </c>
      <c r="AA43" s="142">
        <f t="shared" si="14"/>
        <v>19010</v>
      </c>
    </row>
    <row r="44" spans="1:27" ht="12.75" customHeight="1" thickBot="1">
      <c r="A44" s="759"/>
      <c r="B44" s="370" t="s">
        <v>461</v>
      </c>
      <c r="C44" s="141">
        <f t="shared" si="1"/>
        <v>92379</v>
      </c>
      <c r="D44" s="141">
        <f t="shared" si="3"/>
        <v>90259</v>
      </c>
      <c r="E44" s="142">
        <v>301</v>
      </c>
      <c r="F44" s="142">
        <v>16</v>
      </c>
      <c r="G44" s="142">
        <v>895</v>
      </c>
      <c r="H44" s="142">
        <v>89</v>
      </c>
      <c r="I44" s="142">
        <v>7586</v>
      </c>
      <c r="J44" s="142">
        <v>371</v>
      </c>
      <c r="K44" s="142">
        <v>2918</v>
      </c>
      <c r="L44" s="142">
        <v>188</v>
      </c>
      <c r="M44" s="142">
        <v>3163</v>
      </c>
      <c r="N44" s="142">
        <v>83</v>
      </c>
      <c r="O44" s="142">
        <v>3</v>
      </c>
      <c r="P44" s="142">
        <v>7470</v>
      </c>
      <c r="Q44" s="142">
        <v>818</v>
      </c>
      <c r="R44" s="142">
        <v>8988</v>
      </c>
      <c r="S44" s="142">
        <v>727</v>
      </c>
      <c r="T44" s="142">
        <v>12013</v>
      </c>
      <c r="U44" s="142">
        <v>2129</v>
      </c>
      <c r="V44" s="139">
        <v>980</v>
      </c>
      <c r="W44" s="139">
        <v>204</v>
      </c>
      <c r="X44" s="142">
        <v>36502</v>
      </c>
      <c r="Y44" s="142">
        <v>3352</v>
      </c>
      <c r="Z44" s="142">
        <v>1463</v>
      </c>
      <c r="AA44" s="139">
        <v>2120</v>
      </c>
    </row>
    <row r="45" spans="1:27" ht="12.75" customHeight="1" thickBot="1">
      <c r="A45" s="759"/>
      <c r="B45" s="372" t="s">
        <v>462</v>
      </c>
      <c r="C45" s="147">
        <f t="shared" si="1"/>
        <v>99211</v>
      </c>
      <c r="D45" s="143">
        <f>SUM(E45:Z45)</f>
        <v>82321</v>
      </c>
      <c r="E45" s="144">
        <v>41</v>
      </c>
      <c r="F45" s="145">
        <v>0</v>
      </c>
      <c r="G45" s="144">
        <v>181</v>
      </c>
      <c r="H45" s="144">
        <v>14</v>
      </c>
      <c r="I45" s="144">
        <v>1951</v>
      </c>
      <c r="J45" s="144">
        <v>149</v>
      </c>
      <c r="K45" s="144">
        <v>1169</v>
      </c>
      <c r="L45" s="144">
        <v>63</v>
      </c>
      <c r="M45" s="144">
        <v>785</v>
      </c>
      <c r="N45" s="144">
        <v>41</v>
      </c>
      <c r="O45" s="144">
        <v>5</v>
      </c>
      <c r="P45" s="144">
        <v>3384</v>
      </c>
      <c r="Q45" s="144">
        <v>360</v>
      </c>
      <c r="R45" s="144">
        <v>3490</v>
      </c>
      <c r="S45" s="144">
        <v>271</v>
      </c>
      <c r="T45" s="144">
        <v>10270</v>
      </c>
      <c r="U45" s="144">
        <v>1329</v>
      </c>
      <c r="V45" s="146">
        <v>399</v>
      </c>
      <c r="W45" s="146">
        <v>59</v>
      </c>
      <c r="X45" s="144">
        <v>49542</v>
      </c>
      <c r="Y45" s="144">
        <v>6180</v>
      </c>
      <c r="Z45" s="144">
        <v>2638</v>
      </c>
      <c r="AA45" s="146">
        <v>16890</v>
      </c>
    </row>
    <row r="46" spans="1:27" ht="0.75" customHeight="1" hidden="1">
      <c r="A46" s="419"/>
      <c r="B46" s="420"/>
      <c r="C46" s="421"/>
      <c r="D46" s="422"/>
      <c r="E46" s="422"/>
      <c r="F46" s="422"/>
      <c r="G46" s="422"/>
      <c r="H46" s="422"/>
      <c r="I46" s="99">
        <v>65808</v>
      </c>
      <c r="J46" s="422"/>
      <c r="K46" s="422"/>
      <c r="L46" s="422"/>
      <c r="M46" s="422"/>
      <c r="N46" s="422"/>
      <c r="O46" s="423"/>
      <c r="P46" s="422"/>
      <c r="Q46" s="422"/>
      <c r="R46" s="422"/>
      <c r="S46" s="422"/>
      <c r="T46" s="422"/>
      <c r="U46" s="422"/>
      <c r="V46" s="422"/>
      <c r="W46" s="422"/>
      <c r="X46" s="422"/>
      <c r="Y46" s="422"/>
      <c r="Z46" s="424"/>
      <c r="AA46" s="424"/>
    </row>
    <row r="49" ht="15.75">
      <c r="N49" s="399"/>
    </row>
    <row r="52" spans="2:3" ht="15.75">
      <c r="B52" s="428"/>
      <c r="C52" s="426"/>
    </row>
  </sheetData>
  <sheetProtection selectLockedCells="1" selectUnlockedCells="1"/>
  <mergeCells count="57">
    <mergeCell ref="D4:M4"/>
    <mergeCell ref="A2:M2"/>
    <mergeCell ref="N2:AA2"/>
    <mergeCell ref="T4:U4"/>
    <mergeCell ref="AA4:AA7"/>
    <mergeCell ref="A5:A6"/>
    <mergeCell ref="B5:B6"/>
    <mergeCell ref="C5:C6"/>
    <mergeCell ref="D5:D6"/>
    <mergeCell ref="E5:F6"/>
    <mergeCell ref="G5:H6"/>
    <mergeCell ref="I5:J6"/>
    <mergeCell ref="K5:M5"/>
    <mergeCell ref="N5:O5"/>
    <mergeCell ref="P5:Q6"/>
    <mergeCell ref="R5:S6"/>
    <mergeCell ref="T5:U6"/>
    <mergeCell ref="V5:W6"/>
    <mergeCell ref="X5:Y6"/>
    <mergeCell ref="Z5:Z7"/>
    <mergeCell ref="K6:L6"/>
    <mergeCell ref="N6:O6"/>
    <mergeCell ref="A7:A8"/>
    <mergeCell ref="B7:B9"/>
    <mergeCell ref="C7:C9"/>
    <mergeCell ref="D7:D9"/>
    <mergeCell ref="E8:E9"/>
    <mergeCell ref="F8:F9"/>
    <mergeCell ref="S8:S9"/>
    <mergeCell ref="T8:T9"/>
    <mergeCell ref="U8:U9"/>
    <mergeCell ref="G8:G9"/>
    <mergeCell ref="H8:H9"/>
    <mergeCell ref="I8:I9"/>
    <mergeCell ref="J8:J9"/>
    <mergeCell ref="K8:K9"/>
    <mergeCell ref="L8:L9"/>
    <mergeCell ref="A28:A30"/>
    <mergeCell ref="V8:V9"/>
    <mergeCell ref="W8:W9"/>
    <mergeCell ref="X8:X9"/>
    <mergeCell ref="Y8:Y9"/>
    <mergeCell ref="Z8:Z9"/>
    <mergeCell ref="A10:A12"/>
    <mergeCell ref="P8:P9"/>
    <mergeCell ref="Q8:Q9"/>
    <mergeCell ref="R8:R9"/>
    <mergeCell ref="A31:A33"/>
    <mergeCell ref="A34:A36"/>
    <mergeCell ref="A37:A39"/>
    <mergeCell ref="A40:A42"/>
    <mergeCell ref="A43:A45"/>
    <mergeCell ref="A13:A15"/>
    <mergeCell ref="A16:A18"/>
    <mergeCell ref="A19:A21"/>
    <mergeCell ref="A22:A24"/>
    <mergeCell ref="A25:A27"/>
  </mergeCells>
  <printOptions horizontalCentered="1"/>
  <pageMargins left="1.1811023622047245" right="1.1811023622047245" top="1.5748031496062993" bottom="1.4960629921259843" header="0.5118110236220472" footer="0.9055118110236221"/>
  <pageSetup firstPageNumber="40" useFirstPageNumber="1" horizontalDpi="300" verticalDpi="300" orientation="portrait" paperSize="9" r:id="rId1"/>
  <headerFooter alignWithMargins="0">
    <oddFooter>&amp;C&amp;"華康中圓體,標準"&amp;11‧&amp;"Times New Roman,標準"&amp;P&amp;"華康中圓體,標準"‧</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簡呈澔</dc:creator>
  <cp:keywords/>
  <dc:description/>
  <cp:lastModifiedBy>簡呈澔</cp:lastModifiedBy>
  <cp:lastPrinted>2016-02-01T07:05:47Z</cp:lastPrinted>
  <dcterms:created xsi:type="dcterms:W3CDTF">2016-02-01T08:04:56Z</dcterms:created>
  <dcterms:modified xsi:type="dcterms:W3CDTF">2016-09-13T12:41:44Z</dcterms:modified>
  <cp:category/>
  <cp:version/>
  <cp:contentType/>
  <cp:contentStatus/>
</cp:coreProperties>
</file>