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940" windowHeight="4290" tabRatio="735" activeTab="0"/>
  </bookViews>
  <sheets>
    <sheet name="10-1垃圾清運處理狀況" sheetId="1" r:id="rId1"/>
    <sheet name="10-1垃圾清運處理狀況(續)" sheetId="2" r:id="rId2"/>
    <sheet name="10-2、水肥清運處理狀況" sheetId="3" r:id="rId3"/>
    <sheet name="10-3、環境空氣品質" sheetId="4" r:id="rId4"/>
    <sheet name="10-4、公害陳情案件" sheetId="5" r:id="rId5"/>
    <sheet name="10-5、一般地區環境音量監測不合格情形" sheetId="6" r:id="rId6"/>
    <sheet name="10-6、道路交通環境音量監測不合格情形" sheetId="7" r:id="rId7"/>
    <sheet name="10-7、機動車輛排放污染物檢查告發情形" sheetId="8" r:id="rId8"/>
  </sheets>
  <definedNames>
    <definedName name="_xlnm.Print_Area" localSheetId="1">'10-1垃圾清運處理狀況(續)'!$A$1:$AH$39</definedName>
    <definedName name="_xlnm.Print_Area" localSheetId="2">'10-2、水肥清運處理狀況'!$A$1:$O$42</definedName>
  </definedNames>
  <calcPr fullCalcOnLoad="1"/>
</workbook>
</file>

<file path=xl/sharedStrings.xml><?xml version="1.0" encoding="utf-8"?>
<sst xmlns="http://schemas.openxmlformats.org/spreadsheetml/2006/main" count="1380" uniqueCount="539">
  <si>
    <r>
      <t>說明：</t>
    </r>
    <r>
      <rPr>
        <sz val="8"/>
        <rFont val="Arial Narrow"/>
        <family val="2"/>
      </rPr>
      <t>1. 99</t>
    </r>
    <r>
      <rPr>
        <sz val="8"/>
        <rFont val="華康中黑體"/>
        <family val="3"/>
      </rPr>
      <t>年報表格式異動。</t>
    </r>
  </si>
  <si>
    <r>
      <t>　　　</t>
    </r>
    <r>
      <rPr>
        <sz val="8"/>
        <rFont val="Arial Narrow"/>
        <family val="2"/>
      </rPr>
      <t>2.</t>
    </r>
    <r>
      <rPr>
        <sz val="8"/>
        <rFont val="華康中黑體"/>
        <family val="3"/>
      </rPr>
      <t>噪音管制區別：</t>
    </r>
  </si>
  <si>
    <r>
      <t>　　　</t>
    </r>
    <r>
      <rPr>
        <sz val="8"/>
        <rFont val="Arial Narrow"/>
        <family val="2"/>
      </rPr>
      <t>3.</t>
    </r>
    <r>
      <rPr>
        <sz val="8"/>
        <rFont val="華康中黑體"/>
        <family val="3"/>
      </rPr>
      <t>時段別：</t>
    </r>
  </si>
  <si>
    <t>Note : Data unavailable in 2010 and before due to different report formats and calculation formulas.</t>
  </si>
  <si>
    <r>
      <t>Unit : Station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%</t>
    </r>
  </si>
  <si>
    <t>By Period (of time)</t>
  </si>
  <si>
    <r>
      <t>早（</t>
    </r>
    <r>
      <rPr>
        <sz val="8.5"/>
        <rFont val="Arial Narrow"/>
        <family val="2"/>
      </rPr>
      <t>5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7</t>
    </r>
    <r>
      <rPr>
        <sz val="8.5"/>
        <rFont val="華康粗圓體"/>
        <family val="3"/>
      </rPr>
      <t>時）</t>
    </r>
  </si>
  <si>
    <r>
      <t>日（</t>
    </r>
    <r>
      <rPr>
        <sz val="8.5"/>
        <rFont val="Arial Narrow"/>
        <family val="2"/>
      </rPr>
      <t>7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20</t>
    </r>
    <r>
      <rPr>
        <sz val="8.5"/>
        <rFont val="華康粗圓體"/>
        <family val="3"/>
      </rPr>
      <t>時）</t>
    </r>
  </si>
  <si>
    <r>
      <t>晚（</t>
    </r>
    <r>
      <rPr>
        <sz val="8.5"/>
        <rFont val="Arial Narrow"/>
        <family val="2"/>
      </rPr>
      <t>20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22</t>
    </r>
    <r>
      <rPr>
        <sz val="8.5"/>
        <rFont val="華康粗圓體"/>
        <family val="3"/>
      </rPr>
      <t>時）</t>
    </r>
  </si>
  <si>
    <r>
      <t>夜（</t>
    </r>
    <r>
      <rPr>
        <sz val="8.5"/>
        <rFont val="Arial Narrow"/>
        <family val="2"/>
      </rPr>
      <t>22</t>
    </r>
    <r>
      <rPr>
        <sz val="8.5"/>
        <rFont val="華康粗圓體"/>
        <family val="3"/>
      </rPr>
      <t>～</t>
    </r>
    <r>
      <rPr>
        <sz val="8.5"/>
        <rFont val="Arial Narrow"/>
        <family val="2"/>
      </rPr>
      <t>5</t>
    </r>
    <r>
      <rPr>
        <sz val="8.5"/>
        <rFont val="華康粗圓體"/>
        <family val="3"/>
      </rPr>
      <t>時）</t>
    </r>
  </si>
  <si>
    <t>Grand Total</t>
  </si>
  <si>
    <t>AM5~AM7</t>
  </si>
  <si>
    <t>AM7~PM8</t>
  </si>
  <si>
    <t>PM8~PM10</t>
  </si>
  <si>
    <t>PM10~AM5</t>
  </si>
  <si>
    <r>
      <t xml:space="preserve">Control Area </t>
    </r>
    <r>
      <rPr>
        <sz val="8.5"/>
        <rFont val="華康粗圓體"/>
        <family val="3"/>
      </rPr>
      <t>Ⅰ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</si>
  <si>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Ⅱ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</si>
  <si>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Ⅲ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</si>
  <si>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Ⅳ</t>
    </r>
    <r>
      <rPr>
        <sz val="8.5"/>
        <rFont val="Arial Narrow"/>
        <family val="2"/>
      </rPr>
      <t xml:space="preserve"> </t>
    </r>
  </si>
  <si>
    <t>Year</t>
  </si>
  <si>
    <t>No. of Periods</t>
  </si>
  <si>
    <t>不合格
時段數</t>
  </si>
  <si>
    <t>百分比</t>
  </si>
  <si>
    <t>No. of Overstandar Frames</t>
  </si>
  <si>
    <t>%</t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</si>
  <si>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2001</t>
    </r>
  </si>
  <si>
    <t>－</t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</si>
  <si>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2002</t>
    </r>
  </si>
  <si>
    <t>－</t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</si>
  <si>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</si>
  <si>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</si>
  <si>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</si>
  <si>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</si>
  <si>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</si>
  <si>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</si>
  <si>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2009</t>
    </r>
  </si>
  <si>
    <t>總時
段數</t>
  </si>
  <si>
    <t>總　　計</t>
  </si>
  <si>
    <t>按時段分</t>
  </si>
  <si>
    <t>By Period(of time)</t>
  </si>
  <si>
    <t>按管制區分</t>
  </si>
  <si>
    <t>By  Control  Area</t>
  </si>
  <si>
    <t>年　　別</t>
  </si>
  <si>
    <t>日間</t>
  </si>
  <si>
    <t>晚間</t>
  </si>
  <si>
    <t>夜間</t>
  </si>
  <si>
    <t>第一類管制區</t>
  </si>
  <si>
    <t>第二類管制區</t>
  </si>
  <si>
    <t>第三類管制區</t>
  </si>
  <si>
    <t>第四類管制區</t>
  </si>
  <si>
    <t>Grand Total</t>
  </si>
  <si>
    <r>
      <t xml:space="preserve">Control Area </t>
    </r>
    <r>
      <rPr>
        <sz val="8.5"/>
        <rFont val="華康粗圓體"/>
        <family val="3"/>
      </rPr>
      <t>Ⅰ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</si>
  <si>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Ⅱ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</si>
  <si>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Ⅲ</t>
    </r>
    <r>
      <rPr>
        <sz val="8.5"/>
        <rFont val="Arial Narrow"/>
        <family val="2"/>
      </rPr>
      <t xml:space="preserve"> </t>
    </r>
  </si>
  <si>
    <r>
      <t xml:space="preserve">Control Area </t>
    </r>
    <r>
      <rPr>
        <sz val="8.5"/>
        <rFont val="華康粗圓體"/>
        <family val="3"/>
      </rPr>
      <t>Ⅳ</t>
    </r>
    <r>
      <rPr>
        <sz val="8.5"/>
        <rFont val="Arial Narrow"/>
        <family val="2"/>
      </rPr>
      <t xml:space="preserve"> 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</si>
  <si>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2010</t>
    </r>
  </si>
  <si>
    <r>
      <t>第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1st Quarter</t>
    </r>
  </si>
  <si>
    <r>
      <t>第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２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2nd Quarter</t>
    </r>
  </si>
  <si>
    <r>
      <t>第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３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3rd Quarter</t>
    </r>
  </si>
  <si>
    <r>
      <t>第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４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季</t>
    </r>
    <r>
      <rPr>
        <sz val="8.5"/>
        <rFont val="Arial Narrow"/>
        <family val="2"/>
      </rPr>
      <t xml:space="preserve">  4th Quarter</t>
    </r>
  </si>
  <si>
    <t>Source : EPA, Republic of China, Statistics Office.</t>
  </si>
  <si>
    <t>Note : Data unavailable in 2010 and before due to different report formats and calculation formulas.</t>
  </si>
  <si>
    <t xml:space="preserve">Explanation : 1. The format of the statement changed in 2010. </t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</si>
  <si>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第一類：指環境亟需安寧之地區。</t>
    </r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</si>
  <si>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第二類：指供住宅使用為主，且需要安寧之扡區。</t>
    </r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</si>
  <si>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第三類：指以住宅使用為主，但混合商業或工業等使用，且需維護其住宅安寧之地區。</t>
    </r>
  </si>
  <si>
    <r>
      <t>　　　</t>
    </r>
    <r>
      <rPr>
        <sz val="8"/>
        <rFont val="Arial Narrow"/>
        <family val="2"/>
      </rPr>
      <t xml:space="preserve">   </t>
    </r>
    <r>
      <rPr>
        <sz val="8"/>
        <rFont val="華康中黑體"/>
        <family val="3"/>
      </rPr>
      <t>第四類：指供工業或交通使用為主，且需防止噪音影響附近住宅安寧之地區。</t>
    </r>
  </si>
  <si>
    <r>
      <t>　　　</t>
    </r>
    <r>
      <rPr>
        <sz val="8"/>
        <rFont val="Arial Narrow"/>
        <family val="2"/>
      </rPr>
      <t xml:space="preserve">   (1)</t>
    </r>
    <r>
      <rPr>
        <sz val="8"/>
        <rFont val="華康中黑體"/>
        <family val="3"/>
      </rPr>
      <t>日間：第一、二類管制區指上午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時；第三、四類管制區指上午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時。</t>
    </r>
  </si>
  <si>
    <r>
      <t>　　　</t>
    </r>
    <r>
      <rPr>
        <sz val="8"/>
        <rFont val="Arial Narrow"/>
        <family val="2"/>
      </rPr>
      <t xml:space="preserve">   (2)</t>
    </r>
    <r>
      <rPr>
        <sz val="8"/>
        <rFont val="華康中黑體"/>
        <family val="3"/>
      </rPr>
      <t>晚間：第一、二類管制區指晚上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10</t>
    </r>
    <r>
      <rPr>
        <sz val="8"/>
        <rFont val="華康中黑體"/>
        <family val="3"/>
      </rPr>
      <t>時；第三、四類管制區指晚上</t>
    </r>
    <r>
      <rPr>
        <sz val="8"/>
        <rFont val="Arial Narrow"/>
        <family val="2"/>
      </rPr>
      <t>8</t>
    </r>
    <r>
      <rPr>
        <sz val="8"/>
        <rFont val="華康中黑體"/>
        <family val="3"/>
      </rPr>
      <t>時至晚上</t>
    </r>
    <r>
      <rPr>
        <sz val="8"/>
        <rFont val="Arial Narrow"/>
        <family val="2"/>
      </rPr>
      <t>11</t>
    </r>
    <r>
      <rPr>
        <sz val="8"/>
        <rFont val="華康中黑體"/>
        <family val="3"/>
      </rPr>
      <t>時。</t>
    </r>
  </si>
  <si>
    <r>
      <t>　　　</t>
    </r>
    <r>
      <rPr>
        <sz val="8"/>
        <rFont val="Arial Narrow"/>
        <family val="2"/>
      </rPr>
      <t xml:space="preserve">   (3)</t>
    </r>
    <r>
      <rPr>
        <sz val="8"/>
        <rFont val="華康中黑體"/>
        <family val="3"/>
      </rPr>
      <t>夜間：第一、二類管制區指晚上</t>
    </r>
    <r>
      <rPr>
        <sz val="8"/>
        <rFont val="Arial Narrow"/>
        <family val="2"/>
      </rPr>
      <t>10</t>
    </r>
    <r>
      <rPr>
        <sz val="8"/>
        <rFont val="華康中黑體"/>
        <family val="3"/>
      </rPr>
      <t>時至翌日上午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時；第三、四類管制區指晚上</t>
    </r>
    <r>
      <rPr>
        <sz val="8"/>
        <rFont val="Arial Narrow"/>
        <family val="2"/>
      </rPr>
      <t>11</t>
    </r>
    <r>
      <rPr>
        <sz val="8"/>
        <rFont val="華康中黑體"/>
        <family val="3"/>
      </rPr>
      <t>時至翌日上午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時。</t>
    </r>
  </si>
  <si>
    <t xml:space="preserve">                      2. Categories of Control Areas:</t>
  </si>
  <si>
    <t xml:space="preserve">                                                       Areas; whereas this period refers to the period between 8 p.m. and 11 p.m. for Category III and IV Control Areas. </t>
  </si>
  <si>
    <t xml:space="preserve">                          Category I : Areas that require a quiet environment. </t>
  </si>
  <si>
    <t xml:space="preserve">                                                       whereas this period refers to the period between 7 a.m. and 8 p.m. for Category III and IV Control Areas. </t>
  </si>
  <si>
    <t xml:space="preserve">                      3. Time Periods : (1) Day : The Day period refers to the period between 6 a.m. and 8 p.m. for Category I and II Control Areas;</t>
  </si>
  <si>
    <t xml:space="preserve">                                                 (2) Evening : The Evening period refers to the period between 8 p.m. and 10 p.m. for Category I and II Control </t>
  </si>
  <si>
    <t xml:space="preserve">                                                       whereas this period refers to the period between 11 p.m. and 7 a.m. for Category III and IV Control Areas. </t>
  </si>
  <si>
    <t xml:space="preserve">                                                 (3) Night : The Night period refers to the period between 10 p.m. and 6 a.m. for Category I and II Control Areas; </t>
  </si>
  <si>
    <r>
      <t>資料來源：本縣環保局</t>
    </r>
    <r>
      <rPr>
        <sz val="9"/>
        <color indexed="8"/>
        <rFont val="Arial Narrow"/>
        <family val="2"/>
      </rPr>
      <t xml:space="preserve"> 1132-04-01</t>
    </r>
    <r>
      <rPr>
        <sz val="9"/>
        <color indexed="8"/>
        <rFont val="華康中黑體"/>
        <family val="3"/>
      </rPr>
      <t>。</t>
    </r>
  </si>
  <si>
    <t>Source :  Environmental Protection Bureau.</t>
  </si>
  <si>
    <r>
      <t>單位：件</t>
    </r>
    <r>
      <rPr>
        <sz val="9"/>
        <color indexed="8"/>
        <rFont val="Arial Narrow"/>
        <family val="2"/>
      </rPr>
      <t xml:space="preserve">
Unit : Case</t>
    </r>
  </si>
  <si>
    <t>Grand Total</t>
  </si>
  <si>
    <t>AM5~AM7</t>
  </si>
  <si>
    <t>AM7~PM8</t>
  </si>
  <si>
    <t>PM8~PM10</t>
  </si>
  <si>
    <t>PM10~AM5</t>
  </si>
  <si>
    <r>
      <t xml:space="preserve">Control Area </t>
    </r>
    <r>
      <rPr>
        <sz val="9"/>
        <rFont val="華康粗圓體"/>
        <family val="3"/>
      </rPr>
      <t>Ⅰ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</si>
  <si>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Ⅱ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</si>
  <si>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Ⅲ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</si>
  <si>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Ⅳ</t>
    </r>
    <r>
      <rPr>
        <sz val="9"/>
        <rFont val="Arial Narrow"/>
        <family val="2"/>
      </rPr>
      <t xml:space="preserve"> </t>
    </r>
  </si>
  <si>
    <t>Year</t>
  </si>
  <si>
    <t>不合格
時段數</t>
  </si>
  <si>
    <t>百分比</t>
  </si>
  <si>
    <t>總時
段數</t>
  </si>
  <si>
    <t>總　　計</t>
  </si>
  <si>
    <t>按管制區分</t>
  </si>
  <si>
    <t>By  Control  Area</t>
  </si>
  <si>
    <t>年　　別</t>
  </si>
  <si>
    <t>日間</t>
  </si>
  <si>
    <t>晚間</t>
  </si>
  <si>
    <t>夜間</t>
  </si>
  <si>
    <t>第一類管制區</t>
  </si>
  <si>
    <t>第二類管制區</t>
  </si>
  <si>
    <t>第三類管制區</t>
  </si>
  <si>
    <t>第四類管制區</t>
  </si>
  <si>
    <t>年　（月）　別</t>
  </si>
  <si>
    <r>
      <t xml:space="preserve">監測站數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站</t>
    </r>
    <r>
      <rPr>
        <sz val="9"/>
        <rFont val="Arial Narrow"/>
        <family val="2"/>
      </rPr>
      <t>)</t>
    </r>
  </si>
  <si>
    <r>
      <t xml:space="preserve">懸浮總微粒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微克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立方公尺</t>
    </r>
    <r>
      <rPr>
        <sz val="9"/>
        <rFont val="Arial Narrow"/>
        <family val="2"/>
      </rPr>
      <t>)</t>
    </r>
  </si>
  <si>
    <r>
      <t xml:space="preserve">落　　塵　　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公噸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平方公里</t>
    </r>
    <r>
      <rPr>
        <sz val="9"/>
        <rFont val="Arial Narrow"/>
        <family val="2"/>
      </rPr>
      <t>/</t>
    </r>
    <r>
      <rPr>
        <sz val="9"/>
        <rFont val="華康粗圓體"/>
        <family val="3"/>
      </rPr>
      <t>月</t>
    </r>
    <r>
      <rPr>
        <sz val="9"/>
        <rFont val="Arial Narrow"/>
        <family val="2"/>
      </rPr>
      <t>)</t>
    </r>
  </si>
  <si>
    <r>
      <t xml:space="preserve">鉛
</t>
    </r>
    <r>
      <rPr>
        <sz val="9"/>
        <rFont val="Arial Narrow"/>
        <family val="2"/>
      </rPr>
      <t>(ppm)</t>
    </r>
  </si>
  <si>
    <r>
      <t xml:space="preserve">臭氧
</t>
    </r>
    <r>
      <rPr>
        <sz val="9"/>
        <rFont val="Arial Narrow"/>
        <family val="2"/>
      </rPr>
      <t>(ppm)</t>
    </r>
  </si>
  <si>
    <t>Year &amp; Month</t>
  </si>
  <si>
    <t>Number of Monitoring Stations</t>
  </si>
  <si>
    <t>Total Suspended Particle
(mg/cubic meter)</t>
  </si>
  <si>
    <t>Dust
(tons/square kilometer/month)</t>
  </si>
  <si>
    <t>Lead
(ppm)</t>
  </si>
  <si>
    <t>Ozone
(ppm)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</si>
  <si>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</si>
  <si>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</si>
  <si>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</si>
  <si>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</si>
  <si>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</si>
  <si>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</si>
  <si>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</si>
  <si>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</si>
  <si>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</si>
  <si>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2010</t>
    </r>
  </si>
  <si>
    <r>
      <t>一　月</t>
    </r>
    <r>
      <rPr>
        <sz val="9"/>
        <rFont val="Arial Narrow"/>
        <family val="2"/>
      </rPr>
      <t xml:space="preserve"> January</t>
    </r>
  </si>
  <si>
    <r>
      <t>二　月</t>
    </r>
    <r>
      <rPr>
        <sz val="9"/>
        <rFont val="Arial Narrow"/>
        <family val="2"/>
      </rPr>
      <t xml:space="preserve"> February</t>
    </r>
  </si>
  <si>
    <r>
      <t>三　月</t>
    </r>
    <r>
      <rPr>
        <sz val="9"/>
        <rFont val="Arial Narrow"/>
        <family val="2"/>
      </rPr>
      <t xml:space="preserve"> March</t>
    </r>
  </si>
  <si>
    <r>
      <t>四　月</t>
    </r>
    <r>
      <rPr>
        <sz val="9"/>
        <rFont val="Arial Narrow"/>
        <family val="2"/>
      </rPr>
      <t xml:space="preserve"> April</t>
    </r>
  </si>
  <si>
    <r>
      <t>五　月</t>
    </r>
    <r>
      <rPr>
        <sz val="9"/>
        <rFont val="Arial Narrow"/>
        <family val="2"/>
      </rPr>
      <t xml:space="preserve"> May</t>
    </r>
  </si>
  <si>
    <r>
      <t>六　月</t>
    </r>
    <r>
      <rPr>
        <sz val="9"/>
        <rFont val="Arial Narrow"/>
        <family val="2"/>
      </rPr>
      <t xml:space="preserve"> June</t>
    </r>
  </si>
  <si>
    <r>
      <t>七　月</t>
    </r>
    <r>
      <rPr>
        <sz val="9"/>
        <rFont val="Arial Narrow"/>
        <family val="2"/>
      </rPr>
      <t xml:space="preserve"> July</t>
    </r>
  </si>
  <si>
    <r>
      <t>八　月</t>
    </r>
    <r>
      <rPr>
        <sz val="9"/>
        <rFont val="Arial Narrow"/>
        <family val="2"/>
      </rPr>
      <t xml:space="preserve"> August</t>
    </r>
  </si>
  <si>
    <r>
      <t>九　月</t>
    </r>
    <r>
      <rPr>
        <sz val="9"/>
        <rFont val="Arial Narrow"/>
        <family val="2"/>
      </rPr>
      <t xml:space="preserve"> September</t>
    </r>
  </si>
  <si>
    <r>
      <t>十　月</t>
    </r>
    <r>
      <rPr>
        <sz val="9"/>
        <rFont val="Arial Narrow"/>
        <family val="2"/>
      </rPr>
      <t xml:space="preserve"> October</t>
    </r>
  </si>
  <si>
    <r>
      <t>十一月</t>
    </r>
    <r>
      <rPr>
        <sz val="9"/>
        <rFont val="Arial Narrow"/>
        <family val="2"/>
      </rPr>
      <t xml:space="preserve"> November</t>
    </r>
  </si>
  <si>
    <r>
      <t>十二月</t>
    </r>
    <r>
      <rPr>
        <sz val="9"/>
        <rFont val="Arial Narrow"/>
        <family val="2"/>
      </rPr>
      <t xml:space="preserve"> December</t>
    </r>
  </si>
  <si>
    <r>
      <t>資料來源：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根據環保署統計室。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</si>
  <si>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北、中、南環保中心。</t>
    </r>
  </si>
  <si>
    <t>單位：站、％</t>
  </si>
  <si>
    <t>Environment Protection</t>
  </si>
  <si>
    <t>總計</t>
  </si>
  <si>
    <t>資源回收</t>
  </si>
  <si>
    <t>小計</t>
  </si>
  <si>
    <t>一般掩埋</t>
  </si>
  <si>
    <t>堆置</t>
  </si>
  <si>
    <t>堆肥</t>
  </si>
  <si>
    <t>養豬</t>
  </si>
  <si>
    <t>公私處所自行或委託清運</t>
  </si>
  <si>
    <t>學校、社區、機關團體回收</t>
  </si>
  <si>
    <t>環境保護</t>
  </si>
  <si>
    <t>Environment Protection</t>
  </si>
  <si>
    <t>－</t>
  </si>
  <si>
    <t>總時
段數</t>
  </si>
  <si>
    <t>總　　計</t>
  </si>
  <si>
    <t>按時段分</t>
  </si>
  <si>
    <t>按管制區分</t>
  </si>
  <si>
    <t>By  Control  Area</t>
  </si>
  <si>
    <t>年　　別</t>
  </si>
  <si>
    <t>第一類管制區</t>
  </si>
  <si>
    <t>第二類管制區</t>
  </si>
  <si>
    <t>第三類管制區</t>
  </si>
  <si>
    <t>第四類管制區</t>
  </si>
  <si>
    <r>
      <t>早（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時）</t>
    </r>
  </si>
  <si>
    <r>
      <t>日（</t>
    </r>
    <r>
      <rPr>
        <sz val="9"/>
        <rFont val="Arial Narrow"/>
        <family val="2"/>
      </rPr>
      <t>7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時）</t>
    </r>
  </si>
  <si>
    <r>
      <t>晚（</t>
    </r>
    <r>
      <rPr>
        <sz val="9"/>
        <rFont val="Arial Narrow"/>
        <family val="2"/>
      </rPr>
      <t>20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時）</t>
    </r>
  </si>
  <si>
    <r>
      <t>夜（</t>
    </r>
    <r>
      <rPr>
        <sz val="9"/>
        <rFont val="Arial Narrow"/>
        <family val="2"/>
      </rPr>
      <t>22</t>
    </r>
    <r>
      <rPr>
        <sz val="9"/>
        <rFont val="華康粗圓體"/>
        <family val="3"/>
      </rPr>
      <t>～</t>
    </r>
    <r>
      <rPr>
        <sz val="9"/>
        <rFont val="Arial Narrow"/>
        <family val="2"/>
      </rPr>
      <t>5</t>
    </r>
    <r>
      <rPr>
        <sz val="9"/>
        <rFont val="華康粗圓體"/>
        <family val="3"/>
      </rPr>
      <t>時）</t>
    </r>
  </si>
  <si>
    <t>Grand Total</t>
  </si>
  <si>
    <r>
      <t xml:space="preserve">Control Area </t>
    </r>
    <r>
      <rPr>
        <sz val="9"/>
        <rFont val="華康粗圓體"/>
        <family val="3"/>
      </rPr>
      <t>Ⅰ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</si>
  <si>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Ⅱ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</si>
  <si>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Ⅲ</t>
    </r>
    <r>
      <rPr>
        <sz val="9"/>
        <rFont val="Arial Narrow"/>
        <family val="2"/>
      </rPr>
      <t xml:space="preserve"> </t>
    </r>
  </si>
  <si>
    <r>
      <t xml:space="preserve">Control Area </t>
    </r>
    <r>
      <rPr>
        <sz val="9"/>
        <rFont val="華康粗圓體"/>
        <family val="3"/>
      </rPr>
      <t>Ⅳ</t>
    </r>
    <r>
      <rPr>
        <sz val="9"/>
        <rFont val="Arial Narrow"/>
        <family val="2"/>
      </rPr>
      <t xml:space="preserve"> 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</si>
  <si>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</t>
    </r>
    <r>
      <rPr>
        <sz val="12"/>
        <rFont val="華康粗圓體"/>
        <family val="3"/>
      </rPr>
      <t>　</t>
    </r>
  </si>
  <si>
    <t>－</t>
  </si>
  <si>
    <t>環境保護</t>
  </si>
  <si>
    <t>Environment Protection</t>
  </si>
  <si>
    <t>Used as Fertilizer Treatment Plants (Heat Treatment, pasteurization and Sterilization)</t>
  </si>
  <si>
    <t>Disposed of by Environment Protection Agency</t>
  </si>
  <si>
    <t>Disposed of by EPA-Authorized Organization</t>
  </si>
  <si>
    <t>Disposed of by Garbage Producers or Their Authorized Organizations</t>
  </si>
  <si>
    <t>Liquid Manure Treatment Plants</t>
  </si>
  <si>
    <t>Sewage Treatment Plants (Including Collection Stations and Collection Mouths at Cut-Off Stations)</t>
  </si>
  <si>
    <t>Seepage Treatment Plants at Garbage Disposal Plants</t>
  </si>
  <si>
    <t>Compost Grounds Used As Fertilizer Treatment Plants</t>
  </si>
  <si>
    <t>Others (Sold, Given Away and Dumped)</t>
  </si>
  <si>
    <t>Class 1 Treatment</t>
  </si>
  <si>
    <t>Class 2 Treatment</t>
  </si>
  <si>
    <t>Class 3 Treatment</t>
  </si>
  <si>
    <t>－</t>
  </si>
  <si>
    <t>－</t>
  </si>
  <si>
    <t>按時段分</t>
  </si>
  <si>
    <t>垃　　　　　圾　　　　　清　　　　　運　　　　　處　　　　　理</t>
  </si>
  <si>
    <t xml:space="preserve">Garbage   Processing </t>
  </si>
  <si>
    <t>環境保護</t>
  </si>
  <si>
    <t>Environment Protection</t>
  </si>
  <si>
    <t>年底別及
鄉鎮市別</t>
  </si>
  <si>
    <r>
      <t>平均每日垃圾清運量　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含溝泥量</t>
    </r>
    <r>
      <rPr>
        <sz val="8"/>
        <rFont val="Arial Narrow"/>
        <family val="2"/>
      </rPr>
      <t>)</t>
    </r>
  </si>
  <si>
    <t>垃　　圾　　處　　理　</t>
  </si>
  <si>
    <t>　　方　　　　法</t>
  </si>
  <si>
    <t>Disposal  Method(Metric Ton)</t>
  </si>
  <si>
    <t>End  of  Year  &amp;  District</t>
  </si>
  <si>
    <t>Daily Garbage Disposa(Metric Ton)</t>
  </si>
  <si>
    <t>處　理　量　合　計</t>
  </si>
  <si>
    <r>
      <t>掩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埋</t>
    </r>
  </si>
  <si>
    <r>
      <t>堆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肥</t>
    </r>
  </si>
  <si>
    <t>焚化爐焚化</t>
  </si>
  <si>
    <r>
      <t>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他</t>
    </r>
  </si>
  <si>
    <t>Total</t>
  </si>
  <si>
    <t>Landfill</t>
  </si>
  <si>
    <t>Composting</t>
  </si>
  <si>
    <t>Incineration</t>
  </si>
  <si>
    <t>Others</t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</si>
  <si>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2001</t>
    </r>
  </si>
  <si>
    <t>年底別及
鄉鎮市別</t>
  </si>
  <si>
    <t>垃圾清運處理</t>
  </si>
  <si>
    <t>Garbage  Processing</t>
  </si>
  <si>
    <r>
      <t xml:space="preserve">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公噸</t>
    </r>
    <r>
      <rPr>
        <sz val="8"/>
        <rFont val="Arial Narrow"/>
        <family val="2"/>
      </rPr>
      <t>)</t>
    </r>
  </si>
  <si>
    <t>資源回收</t>
  </si>
  <si>
    <r>
      <t xml:space="preserve">平均每人
每日垃圾
清運量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公斤</t>
    </r>
    <r>
      <rPr>
        <sz val="8"/>
        <rFont val="Arial Narrow"/>
        <family val="2"/>
      </rPr>
      <t>)</t>
    </r>
  </si>
  <si>
    <r>
      <t xml:space="preserve">垃圾妥善
處理率
</t>
    </r>
    <r>
      <rPr>
        <sz val="8"/>
        <rFont val="Arial Narrow"/>
        <family val="2"/>
      </rPr>
      <t>(%)</t>
    </r>
  </si>
  <si>
    <r>
      <t xml:space="preserve">資　源
回收率
</t>
    </r>
    <r>
      <rPr>
        <sz val="8"/>
        <rFont val="Arial Narrow"/>
        <family val="2"/>
      </rPr>
      <t>(%)</t>
    </r>
  </si>
  <si>
    <t>總　計</t>
  </si>
  <si>
    <t>按清運單位或回收管道分</t>
  </si>
  <si>
    <t>By Collected Unit</t>
  </si>
  <si>
    <r>
      <t>按處理方式分　</t>
    </r>
    <r>
      <rPr>
        <sz val="8"/>
        <rFont val="Arial Narrow"/>
        <family val="2"/>
      </rPr>
      <t>Disposal  Method</t>
    </r>
  </si>
  <si>
    <t>垃　圾　清　運　量</t>
  </si>
  <si>
    <t>資源回收量</t>
  </si>
  <si>
    <t>廚餘回收量</t>
  </si>
  <si>
    <t>焚化</t>
  </si>
  <si>
    <t>衛生
掩埋</t>
  </si>
  <si>
    <t>一般
掩埋</t>
  </si>
  <si>
    <t>堆置</t>
  </si>
  <si>
    <t>其他</t>
  </si>
  <si>
    <t>Garbage Quantity</t>
  </si>
  <si>
    <t>Garbage Recycled</t>
  </si>
  <si>
    <t xml:space="preserve">Volume of Feed Waste Recycling </t>
  </si>
  <si>
    <t>Daily Garbage Disposal
(Metric Ton)</t>
  </si>
  <si>
    <t>計</t>
  </si>
  <si>
    <t>環保單位
自行清運</t>
  </si>
  <si>
    <t>環保單位
委託清運</t>
  </si>
  <si>
    <t>公私場所自行
或委託清運</t>
  </si>
  <si>
    <t>環保單位
回　　收</t>
  </si>
  <si>
    <t>社區學校機
關團體回收</t>
  </si>
  <si>
    <t xml:space="preserve">Amount of Refuse Collected Kg/Per Capita Per Day </t>
  </si>
  <si>
    <t>Proper Disposal Rate (%)</t>
  </si>
  <si>
    <t>Resource Recovery Rate(%)</t>
  </si>
  <si>
    <t>Grand Total</t>
  </si>
  <si>
    <t>Total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</si>
  <si>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</si>
  <si>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</si>
  <si>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</si>
  <si>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</si>
  <si>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</si>
  <si>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>Incineration</t>
  </si>
  <si>
    <t>Sanitary</t>
  </si>
  <si>
    <t>Landfill</t>
  </si>
  <si>
    <t>Dumping</t>
  </si>
  <si>
    <t>Others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</si>
  <si>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2002</t>
    </r>
  </si>
  <si>
    <t>－</t>
  </si>
  <si>
    <t>－</t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</si>
  <si>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</si>
  <si>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2004</t>
    </r>
  </si>
  <si>
    <t>資料來源：根據環保署統計室。</t>
  </si>
  <si>
    <r>
      <t>單位：公噸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</si>
  <si>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</si>
  <si>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t>－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</si>
  <si>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</si>
  <si>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</si>
  <si>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</si>
  <si>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</si>
  <si>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中壢市</t>
    </r>
    <r>
      <rPr>
        <sz val="9"/>
        <rFont val="Arial Narrow"/>
        <family val="2"/>
      </rPr>
      <t xml:space="preserve"> Jhongli City</t>
    </r>
  </si>
  <si>
    <r>
      <t>平鎮市</t>
    </r>
    <r>
      <rPr>
        <sz val="9"/>
        <rFont val="Arial Narrow"/>
        <family val="2"/>
      </rPr>
      <t xml:space="preserve"> Pingjhen City</t>
    </r>
  </si>
  <si>
    <r>
      <t>八德市</t>
    </r>
    <r>
      <rPr>
        <sz val="9"/>
        <rFont val="Arial Narrow"/>
        <family val="2"/>
      </rPr>
      <t xml:space="preserve"> Bade City</t>
    </r>
  </si>
  <si>
    <r>
      <t>大溪鎮</t>
    </r>
    <r>
      <rPr>
        <sz val="9"/>
        <rFont val="Arial Narrow"/>
        <family val="2"/>
      </rPr>
      <t xml:space="preserve"> Dasi Township</t>
    </r>
  </si>
  <si>
    <r>
      <t>蘆竹鄉</t>
    </r>
    <r>
      <rPr>
        <sz val="9"/>
        <rFont val="Arial Narrow"/>
        <family val="2"/>
      </rPr>
      <t xml:space="preserve"> Lujhu Township</t>
    </r>
  </si>
  <si>
    <r>
      <t>大園鄉</t>
    </r>
    <r>
      <rPr>
        <sz val="9"/>
        <rFont val="Arial Narrow"/>
        <family val="2"/>
      </rPr>
      <t xml:space="preserve"> Dayuan Township</t>
    </r>
  </si>
  <si>
    <r>
      <t>龜山鄉</t>
    </r>
    <r>
      <rPr>
        <sz val="9"/>
        <rFont val="Arial Narrow"/>
        <family val="2"/>
      </rPr>
      <t xml:space="preserve"> Gueishan Township</t>
    </r>
  </si>
  <si>
    <r>
      <t>龍潭鄉</t>
    </r>
    <r>
      <rPr>
        <sz val="9"/>
        <rFont val="Arial Narrow"/>
        <family val="2"/>
      </rPr>
      <t xml:space="preserve"> Longtan Township</t>
    </r>
  </si>
  <si>
    <t>－</t>
  </si>
  <si>
    <r>
      <t>新屋鄉</t>
    </r>
    <r>
      <rPr>
        <sz val="9"/>
        <rFont val="Arial Narrow"/>
        <family val="2"/>
      </rPr>
      <t xml:space="preserve"> Sinwu Township</t>
    </r>
  </si>
  <si>
    <r>
      <t>觀音鄉</t>
    </r>
    <r>
      <rPr>
        <sz val="9"/>
        <rFont val="Arial Narrow"/>
        <family val="2"/>
      </rPr>
      <t xml:space="preserve"> Guanyin Township</t>
    </r>
  </si>
  <si>
    <r>
      <t>復興鄉</t>
    </r>
    <r>
      <rPr>
        <sz val="9"/>
        <rFont val="Arial Narrow"/>
        <family val="2"/>
      </rPr>
      <t xml:space="preserve"> Fusing Township</t>
    </r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</si>
  <si>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(Cont.1)</t>
    </r>
  </si>
  <si>
    <t>年　（月）　別</t>
  </si>
  <si>
    <t>合　計</t>
  </si>
  <si>
    <r>
      <t xml:space="preserve">空氣污染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不含惡臭</t>
    </r>
    <r>
      <rPr>
        <sz val="9"/>
        <color indexed="8"/>
        <rFont val="Arial Narrow"/>
        <family val="2"/>
      </rPr>
      <t>)</t>
    </r>
  </si>
  <si>
    <t>空氣污
染惡臭</t>
  </si>
  <si>
    <t>水污染</t>
  </si>
  <si>
    <t>廢棄物</t>
  </si>
  <si>
    <t>環境衛生</t>
  </si>
  <si>
    <t>Year &amp; Month</t>
  </si>
  <si>
    <t>Total</t>
  </si>
  <si>
    <t>Air
(Exclude Odors)</t>
  </si>
  <si>
    <t>Oders</t>
  </si>
  <si>
    <t>Noise</t>
  </si>
  <si>
    <t>Water</t>
  </si>
  <si>
    <t>Solid Waste</t>
  </si>
  <si>
    <t>Vibratility</t>
  </si>
  <si>
    <t>Environmental Sanitation</t>
  </si>
  <si>
    <t>Others</t>
  </si>
  <si>
    <r>
      <t>民國</t>
    </r>
    <r>
      <rPr>
        <sz val="9"/>
        <color indexed="8"/>
        <rFont val="Arial Narrow"/>
        <family val="2"/>
      </rPr>
      <t>90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2001</t>
    </r>
  </si>
  <si>
    <r>
      <t>民國</t>
    </r>
    <r>
      <rPr>
        <sz val="9"/>
        <color indexed="8"/>
        <rFont val="Arial Narrow"/>
        <family val="2"/>
      </rPr>
      <t>91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2002</t>
    </r>
  </si>
  <si>
    <r>
      <t>民國</t>
    </r>
    <r>
      <rPr>
        <sz val="9"/>
        <color indexed="8"/>
        <rFont val="Arial Narrow"/>
        <family val="2"/>
      </rPr>
      <t>92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2003</t>
    </r>
  </si>
  <si>
    <r>
      <t>民國</t>
    </r>
    <r>
      <rPr>
        <sz val="9"/>
        <color indexed="8"/>
        <rFont val="Arial Narrow"/>
        <family val="2"/>
      </rPr>
      <t>93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2004</t>
    </r>
  </si>
  <si>
    <r>
      <t>民國</t>
    </r>
    <r>
      <rPr>
        <sz val="9"/>
        <color indexed="8"/>
        <rFont val="Arial Narrow"/>
        <family val="2"/>
      </rPr>
      <t>94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2005</t>
    </r>
  </si>
  <si>
    <r>
      <t>民國</t>
    </r>
    <r>
      <rPr>
        <sz val="9"/>
        <color indexed="8"/>
        <rFont val="Arial Narrow"/>
        <family val="2"/>
      </rPr>
      <t>95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2006</t>
    </r>
  </si>
  <si>
    <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2007</t>
    </r>
  </si>
  <si>
    <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2008</t>
    </r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</si>
  <si>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2009</t>
    </r>
  </si>
  <si>
    <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2010</t>
    </r>
  </si>
  <si>
    <r>
      <t>１　月</t>
    </r>
    <r>
      <rPr>
        <sz val="9"/>
        <color indexed="8"/>
        <rFont val="Arial Narrow"/>
        <family val="2"/>
      </rPr>
      <t xml:space="preserve"> January</t>
    </r>
  </si>
  <si>
    <r>
      <t>２　月</t>
    </r>
    <r>
      <rPr>
        <sz val="9"/>
        <color indexed="8"/>
        <rFont val="Arial Narrow"/>
        <family val="2"/>
      </rPr>
      <t xml:space="preserve"> February</t>
    </r>
  </si>
  <si>
    <r>
      <t>３　月</t>
    </r>
    <r>
      <rPr>
        <sz val="9"/>
        <color indexed="8"/>
        <rFont val="Arial Narrow"/>
        <family val="2"/>
      </rPr>
      <t xml:space="preserve"> March</t>
    </r>
  </si>
  <si>
    <r>
      <t>４　月</t>
    </r>
    <r>
      <rPr>
        <sz val="9"/>
        <color indexed="8"/>
        <rFont val="Arial Narrow"/>
        <family val="2"/>
      </rPr>
      <t xml:space="preserve"> April</t>
    </r>
  </si>
  <si>
    <r>
      <t>５　月</t>
    </r>
    <r>
      <rPr>
        <sz val="9"/>
        <color indexed="8"/>
        <rFont val="Arial Narrow"/>
        <family val="2"/>
      </rPr>
      <t xml:space="preserve"> May</t>
    </r>
  </si>
  <si>
    <r>
      <t>６　月</t>
    </r>
    <r>
      <rPr>
        <sz val="9"/>
        <color indexed="8"/>
        <rFont val="Arial Narrow"/>
        <family val="2"/>
      </rPr>
      <t xml:space="preserve"> June</t>
    </r>
  </si>
  <si>
    <r>
      <t>７　月</t>
    </r>
    <r>
      <rPr>
        <sz val="9"/>
        <color indexed="8"/>
        <rFont val="Arial Narrow"/>
        <family val="2"/>
      </rPr>
      <t xml:space="preserve"> July</t>
    </r>
  </si>
  <si>
    <r>
      <t>８　月</t>
    </r>
    <r>
      <rPr>
        <sz val="9"/>
        <color indexed="8"/>
        <rFont val="Arial Narrow"/>
        <family val="2"/>
      </rPr>
      <t xml:space="preserve"> August</t>
    </r>
  </si>
  <si>
    <r>
      <t>９　月</t>
    </r>
    <r>
      <rPr>
        <sz val="9"/>
        <color indexed="8"/>
        <rFont val="Arial Narrow"/>
        <family val="2"/>
      </rPr>
      <t xml:space="preserve"> September</t>
    </r>
  </si>
  <si>
    <r>
      <t>１０月</t>
    </r>
    <r>
      <rPr>
        <sz val="9"/>
        <color indexed="8"/>
        <rFont val="Arial Narrow"/>
        <family val="2"/>
      </rPr>
      <t xml:space="preserve"> October</t>
    </r>
  </si>
  <si>
    <r>
      <t>１１月</t>
    </r>
    <r>
      <rPr>
        <sz val="9"/>
        <color indexed="8"/>
        <rFont val="Arial Narrow"/>
        <family val="2"/>
      </rPr>
      <t xml:space="preserve"> November</t>
    </r>
  </si>
  <si>
    <r>
      <t>１２月</t>
    </r>
    <r>
      <rPr>
        <sz val="9"/>
        <color indexed="8"/>
        <rFont val="Arial Narrow"/>
        <family val="2"/>
      </rPr>
      <t xml:space="preserve"> December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</si>
  <si>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</si>
  <si>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</si>
  <si>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</si>
  <si>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</si>
  <si>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</si>
  <si>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</si>
  <si>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</si>
  <si>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</si>
  <si>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</si>
  <si>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2010</t>
    </r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</si>
  <si>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</si>
  <si>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</si>
  <si>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</si>
  <si>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</si>
  <si>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</si>
  <si>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楊梅市</t>
    </r>
    <r>
      <rPr>
        <sz val="8"/>
        <rFont val="Arial Narrow"/>
        <family val="2"/>
      </rPr>
      <t xml:space="preserve"> Yangmei City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</si>
  <si>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</si>
  <si>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</si>
  <si>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</si>
  <si>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</si>
  <si>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</si>
  <si>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</si>
  <si>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t>年　底　別　及
鄉　鎮　市　別</t>
  </si>
  <si>
    <t>End  of  Year  &amp;  District</t>
  </si>
  <si>
    <t>　　　　　　　　　　　　　水　　　　　肥　　　　　清　　　　　運　　　　</t>
  </si>
  <si>
    <t>Liquid Manure Disposal</t>
  </si>
  <si>
    <r>
      <t>水　　肥　　處　　理　</t>
    </r>
    <r>
      <rPr>
        <sz val="8"/>
        <rFont val="Arial Narrow"/>
        <family val="2"/>
      </rPr>
      <t>Liquid Manure Handling</t>
    </r>
  </si>
  <si>
    <t>按　清　運　單　位　分</t>
  </si>
  <si>
    <t>　　　　按　　　　清　　　　運</t>
  </si>
  <si>
    <t>目　　　　的　　　　地　　　　分　　　　</t>
  </si>
  <si>
    <t>水肥污水垃圾滲出水處理廠</t>
  </si>
  <si>
    <t>用作肥料之處理廠
（腐熱處理高溫殺菌藥劑消毒等）</t>
  </si>
  <si>
    <t>By Disposing Organization</t>
  </si>
  <si>
    <t>Seepage Treatment Plants</t>
  </si>
  <si>
    <t>環保單位
自行清運</t>
  </si>
  <si>
    <t>環保單位
委託清運</t>
  </si>
  <si>
    <t>公私處所自行
或委託清運</t>
  </si>
  <si>
    <t>水　肥
處理廠</t>
  </si>
  <si>
    <t>垃圾掩埋場之
滲出水處理廠</t>
  </si>
  <si>
    <t>堆肥場等用作
肥料之處理場</t>
  </si>
  <si>
    <r>
      <t xml:space="preserve">其　　　　他
</t>
    </r>
    <r>
      <rPr>
        <sz val="7.5"/>
        <rFont val="華康粗圓體"/>
        <family val="3"/>
      </rPr>
      <t>(出售、贈送、倒棄等)</t>
    </r>
  </si>
  <si>
    <r>
      <t>污　水　處　理　廠</t>
    </r>
    <r>
      <rPr>
        <sz val="7.5"/>
        <rFont val="華康粗圓體"/>
        <family val="3"/>
      </rPr>
      <t xml:space="preserve">
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含水肥投入站、截流站水肥投入口</t>
    </r>
    <r>
      <rPr>
        <sz val="7"/>
        <rFont val="Arial Narrow"/>
        <family val="2"/>
      </rPr>
      <t>)</t>
    </r>
  </si>
  <si>
    <t>一級處理</t>
  </si>
  <si>
    <t>二級處理</t>
  </si>
  <si>
    <t>三級處理</t>
  </si>
  <si>
    <t>機動車輛排放粒狀</t>
  </si>
  <si>
    <t>機動車輛排放氣狀污染物檢查告發情形</t>
  </si>
  <si>
    <t>Motor Vehicles Emitting</t>
  </si>
  <si>
    <t>Motor Vehicles Emitting Gaseous Pollutants</t>
  </si>
  <si>
    <t>污染物檢查告發情形</t>
  </si>
  <si>
    <t>汽　　　車</t>
  </si>
  <si>
    <t>機器腳踏車</t>
  </si>
  <si>
    <t>Granular Pollutants</t>
  </si>
  <si>
    <t>Cars</t>
  </si>
  <si>
    <t>Motorcycles</t>
  </si>
  <si>
    <t>檢查數</t>
  </si>
  <si>
    <t>告發數</t>
  </si>
  <si>
    <t># Inspected</t>
  </si>
  <si>
    <t># Reported</t>
  </si>
  <si>
    <t>粒狀污染物</t>
  </si>
  <si>
    <t>氣狀污染物</t>
  </si>
  <si>
    <t>Motor Vehicles Emitting Granular Pollutants</t>
  </si>
  <si>
    <t>檢查告發情形</t>
  </si>
  <si>
    <t>檢驗告發情形</t>
  </si>
  <si>
    <t>Inspection Penalized</t>
  </si>
  <si>
    <t>Testing Penalized</t>
  </si>
  <si>
    <t>檢驗數</t>
  </si>
  <si>
    <t># Tested</t>
  </si>
  <si>
    <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4th Quarter</t>
    </r>
  </si>
  <si>
    <r>
      <t xml:space="preserve">年　（月）　別
</t>
    </r>
    <r>
      <rPr>
        <sz val="9"/>
        <color indexed="8"/>
        <rFont val="Arial Narrow"/>
        <family val="2"/>
      </rPr>
      <t>Year &amp; Month</t>
    </r>
  </si>
  <si>
    <r>
      <t>民國</t>
    </r>
    <r>
      <rPr>
        <sz val="9"/>
        <color indexed="8"/>
        <rFont val="Arial Narrow"/>
        <family val="2"/>
      </rPr>
      <t>90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2001</t>
    </r>
  </si>
  <si>
    <r>
      <t>民國</t>
    </r>
    <r>
      <rPr>
        <sz val="9"/>
        <color indexed="8"/>
        <rFont val="Arial Narrow"/>
        <family val="2"/>
      </rPr>
      <t>91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2002</t>
    </r>
  </si>
  <si>
    <r>
      <t>民國</t>
    </r>
    <r>
      <rPr>
        <sz val="9"/>
        <color indexed="8"/>
        <rFont val="Arial Narrow"/>
        <family val="2"/>
      </rPr>
      <t>92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2003</t>
    </r>
  </si>
  <si>
    <r>
      <t>民國</t>
    </r>
    <r>
      <rPr>
        <sz val="9"/>
        <color indexed="8"/>
        <rFont val="Arial Narrow"/>
        <family val="2"/>
      </rPr>
      <t>93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2004</t>
    </r>
  </si>
  <si>
    <r>
      <t>民國</t>
    </r>
    <r>
      <rPr>
        <sz val="9"/>
        <color indexed="8"/>
        <rFont val="Arial Narrow"/>
        <family val="2"/>
      </rPr>
      <t>94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2005</t>
    </r>
  </si>
  <si>
    <r>
      <t>民國</t>
    </r>
    <r>
      <rPr>
        <sz val="9"/>
        <color indexed="8"/>
        <rFont val="Arial Narrow"/>
        <family val="2"/>
      </rPr>
      <t>95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2006</t>
    </r>
  </si>
  <si>
    <r>
      <t>民國</t>
    </r>
    <r>
      <rPr>
        <sz val="9"/>
        <color indexed="8"/>
        <rFont val="Arial Narrow"/>
        <family val="2"/>
      </rPr>
      <t>96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2007</t>
    </r>
  </si>
  <si>
    <r>
      <t>民國</t>
    </r>
    <r>
      <rPr>
        <sz val="9"/>
        <color indexed="8"/>
        <rFont val="Arial Narrow"/>
        <family val="2"/>
      </rPr>
      <t>97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2008</t>
    </r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</si>
  <si>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2009</t>
    </r>
  </si>
  <si>
    <r>
      <t xml:space="preserve">年　　別
</t>
    </r>
    <r>
      <rPr>
        <sz val="9"/>
        <color indexed="8"/>
        <rFont val="Arial Narrow"/>
        <family val="2"/>
      </rPr>
      <t>Year</t>
    </r>
  </si>
  <si>
    <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2010</t>
    </r>
  </si>
  <si>
    <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１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1st Quarter</t>
    </r>
  </si>
  <si>
    <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２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2nd Quarter</t>
    </r>
  </si>
  <si>
    <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３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</rPr>
      <t>季</t>
    </r>
    <r>
      <rPr>
        <sz val="9"/>
        <color indexed="8"/>
        <rFont val="Arial Narrow"/>
        <family val="2"/>
      </rPr>
      <t xml:space="preserve">  3rd Quarter</t>
    </r>
  </si>
  <si>
    <r>
      <t>說　　明：</t>
    </r>
    <r>
      <rPr>
        <sz val="9"/>
        <color indexed="8"/>
        <rFont val="Arial Narrow"/>
        <family val="2"/>
      </rPr>
      <t xml:space="preserve"> 99</t>
    </r>
    <r>
      <rPr>
        <sz val="9"/>
        <color indexed="8"/>
        <rFont val="華康中黑體"/>
        <family val="3"/>
      </rPr>
      <t>年起報表格式異動。</t>
    </r>
  </si>
  <si>
    <t>Number of Time Periods</t>
  </si>
  <si>
    <t># of Substandard Time Periods</t>
  </si>
  <si>
    <t>Percentage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</si>
  <si>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2001</t>
    </r>
  </si>
  <si>
    <t>－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</si>
  <si>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</si>
  <si>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</si>
  <si>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</si>
  <si>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</si>
  <si>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</si>
  <si>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</si>
  <si>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2008</t>
    </r>
  </si>
  <si>
    <r>
      <t>民國</t>
    </r>
    <r>
      <rPr>
        <sz val="9"/>
        <color indexed="8"/>
        <rFont val="Arial Narrow"/>
        <family val="2"/>
      </rPr>
      <t>98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2009</t>
    </r>
  </si>
  <si>
    <r>
      <t>民國</t>
    </r>
    <r>
      <rPr>
        <sz val="9"/>
        <color indexed="8"/>
        <rFont val="Arial Narrow"/>
        <family val="2"/>
      </rPr>
      <t>99</t>
    </r>
    <r>
      <rPr>
        <sz val="9"/>
        <color indexed="8"/>
        <rFont val="華康粗圓體"/>
        <family val="3"/>
      </rPr>
      <t>年</t>
    </r>
    <r>
      <rPr>
        <sz val="9"/>
        <color indexed="8"/>
        <rFont val="Arial Narrow"/>
        <family val="2"/>
      </rPr>
      <t xml:space="preserve"> 2010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</si>
  <si>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1st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</si>
  <si>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２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2nd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</si>
  <si>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3rd Quarter</t>
    </r>
  </si>
  <si>
    <r>
      <t>第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４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 xml:space="preserve">  4th Quarter</t>
    </r>
  </si>
  <si>
    <t>Note : The difference between the total of garbage disposed of and recycled and the grand total is due to rounding discrepancies.</t>
  </si>
  <si>
    <r>
      <t>10-1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Collection and Disposal of Municipal Solid Waste (Cont. End)</t>
    </r>
  </si>
  <si>
    <t>年底別及
鄉鎮市別</t>
  </si>
  <si>
    <t>Grand Total</t>
  </si>
  <si>
    <r>
      <t xml:space="preserve">每日垃圾
清運量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公噸</t>
    </r>
    <r>
      <rPr>
        <sz val="9"/>
        <rFont val="Arial Narrow"/>
        <family val="2"/>
      </rPr>
      <t>)</t>
    </r>
  </si>
  <si>
    <r>
      <t xml:space="preserve">平均每人
每日垃圾
清運量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公斤</t>
    </r>
    <r>
      <rPr>
        <sz val="9"/>
        <color indexed="8"/>
        <rFont val="Arial Narrow"/>
        <family val="2"/>
      </rPr>
      <t>)</t>
    </r>
  </si>
  <si>
    <r>
      <t xml:space="preserve">垃圾妥善
處理率
</t>
    </r>
    <r>
      <rPr>
        <sz val="9"/>
        <color indexed="8"/>
        <rFont val="Arial Narrow"/>
        <family val="2"/>
      </rPr>
      <t>(%)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</si>
  <si>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</si>
  <si>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t>－</t>
  </si>
  <si>
    <t>桃園縣環保局</t>
  </si>
  <si>
    <r>
      <t>桃園市</t>
    </r>
    <r>
      <rPr>
        <sz val="9"/>
        <rFont val="Arial Narrow"/>
        <family val="2"/>
      </rPr>
      <t xml:space="preserve"> Taoyuan City</t>
    </r>
  </si>
  <si>
    <r>
      <t>楊梅市</t>
    </r>
    <r>
      <rPr>
        <sz val="9"/>
        <rFont val="Arial Narrow"/>
        <family val="2"/>
      </rPr>
      <t xml:space="preserve"> Yangmei City</t>
    </r>
  </si>
  <si>
    <r>
      <t>表</t>
    </r>
    <r>
      <rPr>
        <sz val="12"/>
        <rFont val="Arial"/>
        <family val="2"/>
      </rPr>
      <t>10-2</t>
    </r>
    <r>
      <rPr>
        <sz val="12"/>
        <rFont val="華康粗圓體"/>
        <family val="3"/>
      </rPr>
      <t>、水肥清運處理狀況</t>
    </r>
  </si>
  <si>
    <r>
      <t>10-2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Liquid Manure Disposal Handling</t>
    </r>
  </si>
  <si>
    <t>總計</t>
  </si>
  <si>
    <t>Grand Total</t>
  </si>
  <si>
    <t>單位：公噸</t>
  </si>
  <si>
    <r>
      <t>Unit : Tons</t>
    </r>
  </si>
  <si>
    <t>Source : Environmental Protection Bureau of the county (1135-01-08)</t>
  </si>
  <si>
    <r>
      <t>表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 xml:space="preserve">、環境空氣品質
</t>
    </r>
    <r>
      <rPr>
        <sz val="12"/>
        <rFont val="Arial"/>
        <family val="2"/>
      </rPr>
      <t>10-3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Air Quality</t>
    </r>
  </si>
  <si>
    <t>Sources : 1. Statistics Room, Environment Protection Agency.</t>
  </si>
  <si>
    <r>
      <t>　　　</t>
    </r>
    <r>
      <rPr>
        <sz val="9"/>
        <rFont val="Arial Narrow"/>
        <family val="2"/>
      </rPr>
      <t xml:space="preserve">   2. Northern, Central and Southern Environment Protection Centers.</t>
    </r>
  </si>
  <si>
    <r>
      <t>表</t>
    </r>
    <r>
      <rPr>
        <sz val="12"/>
        <color indexed="8"/>
        <rFont val="Arial"/>
        <family val="2"/>
      </rPr>
      <t>10-4</t>
    </r>
    <r>
      <rPr>
        <sz val="12"/>
        <color indexed="8"/>
        <rFont val="華康粗圓體"/>
        <family val="3"/>
      </rPr>
      <t xml:space="preserve">、公害陳情案件
</t>
    </r>
    <r>
      <rPr>
        <sz val="12"/>
        <color indexed="8"/>
        <rFont val="Arial"/>
        <family val="2"/>
      </rPr>
      <t>10-4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Petition Cases on Nuisance</t>
    </r>
  </si>
  <si>
    <t>其他</t>
  </si>
  <si>
    <t>振動</t>
  </si>
  <si>
    <t>噪音</t>
  </si>
  <si>
    <r>
      <t>表</t>
    </r>
    <r>
      <rPr>
        <sz val="12"/>
        <rFont val="Arial"/>
        <family val="2"/>
      </rPr>
      <t>10-5</t>
    </r>
    <r>
      <rPr>
        <sz val="12"/>
        <rFont val="華康粗圓體"/>
        <family val="3"/>
      </rPr>
      <t>、一般地區環境音量監測不合格情形</t>
    </r>
  </si>
  <si>
    <r>
      <t>10-5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Environmental Noise</t>
    </r>
  </si>
  <si>
    <r>
      <t>表</t>
    </r>
    <r>
      <rPr>
        <sz val="12"/>
        <rFont val="Arial"/>
        <family val="2"/>
      </rPr>
      <t>10-6</t>
    </r>
    <r>
      <rPr>
        <sz val="12"/>
        <rFont val="華康粗圓體"/>
        <family val="3"/>
      </rPr>
      <t>、道路交通環境音量監測不合格情形</t>
    </r>
  </si>
  <si>
    <r>
      <t>10-6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Over-Standard Time Frames of Traffic Noise</t>
    </r>
  </si>
  <si>
    <t>單位：站、％</t>
  </si>
  <si>
    <r>
      <t>表</t>
    </r>
    <r>
      <rPr>
        <sz val="12"/>
        <color indexed="8"/>
        <rFont val="Arial"/>
        <family val="2"/>
      </rPr>
      <t>10-7</t>
    </r>
    <r>
      <rPr>
        <sz val="12"/>
        <color indexed="8"/>
        <rFont val="華康粗圓體"/>
        <family val="3"/>
      </rPr>
      <t xml:space="preserve">、機動車輛排放污染物檢查及檢驗告發情形
</t>
    </r>
    <r>
      <rPr>
        <sz val="12"/>
        <color indexed="8"/>
        <rFont val="Arial"/>
        <family val="2"/>
      </rPr>
      <t>10-7</t>
    </r>
    <r>
      <rPr>
        <sz val="12"/>
        <color indexed="8"/>
        <rFont val="華康粗圓體"/>
        <family val="3"/>
      </rPr>
      <t>、</t>
    </r>
    <r>
      <rPr>
        <sz val="12"/>
        <color indexed="8"/>
        <rFont val="Arial"/>
        <family val="2"/>
      </rPr>
      <t>Pollutants Emitted by Motor Vehicles Inspected and Reported</t>
    </r>
  </si>
  <si>
    <t>Unit : Tons / Day</t>
  </si>
  <si>
    <r>
      <t>單位：公噸</t>
    </r>
    <r>
      <rPr>
        <sz val="8.5"/>
        <rFont val="Arial Narrow"/>
        <family val="2"/>
      </rPr>
      <t xml:space="preserve"> / </t>
    </r>
    <r>
      <rPr>
        <sz val="8.5"/>
        <rFont val="華康中黑體"/>
        <family val="3"/>
      </rPr>
      <t>日</t>
    </r>
  </si>
  <si>
    <t>垃　圾　產　生　量　（　公　噸　／　日　）</t>
  </si>
  <si>
    <t>Garbage   Disposa   (Tonnes / Day)</t>
  </si>
  <si>
    <t>Unit : Tons</t>
  </si>
  <si>
    <t>資料來源：環保署統計室。</t>
  </si>
  <si>
    <t>資料來源：根據環保署統計室。</t>
  </si>
  <si>
    <t>說　　明：垃圾清運量含溝泥，不含回收資源、底渣、事業廢棄物。</t>
  </si>
  <si>
    <t>說　　明：一般垃圾含溝泥，不含巨大垃圾、廚餘、回收資源、底渣、事業廢棄物及遷移舊垃圾。</t>
  </si>
  <si>
    <t xml:space="preserve">Categorized According to the Disposal Method  (Ton) </t>
  </si>
  <si>
    <r>
      <t>垃圾產生量按處裡方式分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公噸</t>
    </r>
    <r>
      <rPr>
        <sz val="9"/>
        <color indexed="8"/>
        <rFont val="Arial Narrow"/>
        <family val="2"/>
      </rPr>
      <t>)</t>
    </r>
  </si>
  <si>
    <r>
      <t xml:space="preserve">執行機關
資源
回收率
</t>
    </r>
    <r>
      <rPr>
        <sz val="9"/>
        <color indexed="8"/>
        <rFont val="Arial Narrow"/>
        <family val="2"/>
      </rPr>
      <t>(%)</t>
    </r>
  </si>
  <si>
    <t>　　　　　　　　　　　　垃圾清運量</t>
  </si>
  <si>
    <t>巨大垃圾
回收再利用</t>
  </si>
  <si>
    <r>
      <t xml:space="preserve">廚餘回收量
</t>
    </r>
    <r>
      <rPr>
        <sz val="9"/>
        <color indexed="8"/>
        <rFont val="Arial Narrow"/>
        <family val="2"/>
      </rPr>
      <t xml:space="preserve">Volume of Kitchen Waste Recycled </t>
    </r>
  </si>
  <si>
    <r>
      <t xml:space="preserve">一般垃圾
</t>
    </r>
    <r>
      <rPr>
        <sz val="9"/>
        <color indexed="8"/>
        <rFont val="Arial Narrow"/>
        <family val="2"/>
      </rPr>
      <t>Trash</t>
    </r>
  </si>
  <si>
    <r>
      <t xml:space="preserve">巨大垃圾
</t>
    </r>
    <r>
      <rPr>
        <sz val="9"/>
        <color indexed="8"/>
        <rFont val="Arial Narrow"/>
        <family val="2"/>
      </rPr>
      <t>Bulk Waste</t>
    </r>
  </si>
  <si>
    <r>
      <t xml:space="preserve">資源回收
</t>
    </r>
    <r>
      <rPr>
        <sz val="9"/>
        <color indexed="8"/>
        <rFont val="Arial Narrow"/>
        <family val="2"/>
      </rPr>
      <t>Garbage Recycled</t>
    </r>
  </si>
  <si>
    <r>
      <t>　　　　　　　　　　　　</t>
    </r>
    <r>
      <rPr>
        <sz val="9"/>
        <color indexed="8"/>
        <rFont val="Arial Narrow"/>
        <family val="2"/>
      </rPr>
      <t>Volume of Garbage Clearance</t>
    </r>
  </si>
  <si>
    <t>End  of  Year  &amp;  District</t>
  </si>
  <si>
    <t>Daily Garbage Disposal
(Metric Ton)</t>
  </si>
  <si>
    <t>Grand Total</t>
  </si>
  <si>
    <t>焚　　化</t>
  </si>
  <si>
    <t>衛生掩埋</t>
  </si>
  <si>
    <r>
      <t xml:space="preserve">其他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</rPr>
      <t>含打包</t>
    </r>
    <r>
      <rPr>
        <sz val="9"/>
        <color indexed="8"/>
        <rFont val="Arial Narrow"/>
        <family val="2"/>
      </rPr>
      <t>)</t>
    </r>
  </si>
  <si>
    <t>Bulk hlaste Recycling and Reuse</t>
  </si>
  <si>
    <t>其他廚餘
再利用方式</t>
  </si>
  <si>
    <t>環保單位
自行清運</t>
  </si>
  <si>
    <t>環保單位
委託清運</t>
  </si>
  <si>
    <t>環保單位
回收</t>
  </si>
  <si>
    <t xml:space="preserve">Amount of Refuse Collected Kg 
/ Per Capita Per Day </t>
  </si>
  <si>
    <t>Proper Disposal Rate
(%)</t>
  </si>
  <si>
    <t>Resource Recovery Rate
(%)</t>
  </si>
  <si>
    <t>巨大垃圾
焚　　化</t>
  </si>
  <si>
    <t>巨大垃圾
衛生掩埋</t>
  </si>
  <si>
    <t>Total</t>
  </si>
  <si>
    <t>Incineration</t>
  </si>
  <si>
    <t>Bulk Waste
lncineration</t>
  </si>
  <si>
    <t>Sanitary</t>
  </si>
  <si>
    <t>Bulk Waste
Sanitary
Landfill</t>
  </si>
  <si>
    <t>Landfill</t>
  </si>
  <si>
    <t>Dumping</t>
  </si>
  <si>
    <t>Others</t>
  </si>
  <si>
    <t>composting</t>
  </si>
  <si>
    <t xml:space="preserve">pig Feed </t>
  </si>
  <si>
    <t>others</t>
  </si>
  <si>
    <t>Garbage Recycled</t>
  </si>
  <si>
    <t>Environmental Protection Agencies</t>
  </si>
  <si>
    <t>Entrust by EPA's</t>
  </si>
  <si>
    <t>Other Locations</t>
  </si>
  <si>
    <t>Environmental Protection Authority</t>
  </si>
  <si>
    <t>Communities,   Schools and Organizations</t>
  </si>
  <si>
    <t xml:space="preserve">Source : The Office of Statistics, Environmental Protection Administration. </t>
  </si>
  <si>
    <t xml:space="preserve">Explanation : The trash disposed of includes mud from the gutters, but excludes recycled materials, dregs, and industrial waste. </t>
  </si>
  <si>
    <t>Unit : Tons</t>
  </si>
  <si>
    <t xml:space="preserve">Source : The Office of Statistics, Environmental Protection Administration. </t>
  </si>
  <si>
    <t xml:space="preserve">Categorized According to the Disposal Unit (Ton) </t>
  </si>
  <si>
    <r>
      <t>垃圾產生量按清運單位或回收管道分</t>
    </r>
    <r>
      <rPr>
        <sz val="9"/>
        <color indexed="8"/>
        <rFont val="Arial Narrow"/>
        <family val="2"/>
      </rPr>
      <t xml:space="preserve"> (</t>
    </r>
    <r>
      <rPr>
        <sz val="9"/>
        <color indexed="8"/>
        <rFont val="華康粗圓體"/>
        <family val="3"/>
      </rPr>
      <t>公噸</t>
    </r>
    <r>
      <rPr>
        <sz val="9"/>
        <color indexed="8"/>
        <rFont val="Arial Narrow"/>
        <family val="2"/>
      </rPr>
      <t>)</t>
    </r>
  </si>
  <si>
    <r>
      <t xml:space="preserve">廚餘回收
</t>
    </r>
    <r>
      <rPr>
        <sz val="9"/>
        <color indexed="8"/>
        <rFont val="Arial Narrow"/>
        <family val="2"/>
      </rPr>
      <t xml:space="preserve">Kitchen Waste Recycled </t>
    </r>
  </si>
  <si>
    <t xml:space="preserve">Explanation : Trash includes mud from the gutters, but excludes oversized waste, kitchen waste, recycled materials, dregs, </t>
  </si>
  <si>
    <t xml:space="preserve">                      industrial waste, and previously generated garbage that was subsequently moved. </t>
  </si>
  <si>
    <r>
      <t>龜山鄉</t>
    </r>
    <r>
      <rPr>
        <sz val="8"/>
        <rFont val="Arial Narrow"/>
        <family val="2"/>
      </rPr>
      <t xml:space="preserve"> </t>
    </r>
    <r>
      <rPr>
        <sz val="7.5"/>
        <rFont val="Arial Narrow"/>
        <family val="2"/>
      </rPr>
      <t>Gueishan Township</t>
    </r>
  </si>
  <si>
    <t>Categorized According to Destination</t>
  </si>
  <si>
    <r>
      <t>資料來源：根據本府環保局</t>
    </r>
    <r>
      <rPr>
        <sz val="8"/>
        <rFont val="Arial Narrow"/>
        <family val="2"/>
      </rPr>
      <t xml:space="preserve"> 1135-01-08</t>
    </r>
    <r>
      <rPr>
        <sz val="8"/>
        <rFont val="華康中黑體"/>
        <family val="3"/>
      </rPr>
      <t>。</t>
    </r>
  </si>
  <si>
    <r>
      <t>說　　明：</t>
    </r>
    <r>
      <rPr>
        <sz val="8"/>
        <rFont val="Arial Narrow"/>
        <family val="2"/>
      </rPr>
      <t>98</t>
    </r>
    <r>
      <rPr>
        <sz val="8"/>
        <rFont val="華康中黑體"/>
        <family val="3"/>
      </rPr>
      <t>年</t>
    </r>
    <r>
      <rPr>
        <sz val="8"/>
        <rFont val="Arial Narrow"/>
        <family val="2"/>
      </rPr>
      <t>7</t>
    </r>
    <r>
      <rPr>
        <sz val="8"/>
        <rFont val="華康中黑體"/>
        <family val="3"/>
      </rPr>
      <t>月起本縣設立水肥投入站，水肥採集中處理方式，有較完備之資料，</t>
    </r>
    <r>
      <rPr>
        <sz val="8"/>
        <rFont val="Arial Narrow"/>
        <family val="2"/>
      </rPr>
      <t>98</t>
    </r>
    <r>
      <rPr>
        <sz val="8"/>
        <rFont val="華康中黑體"/>
        <family val="3"/>
      </rPr>
      <t>年</t>
    </r>
    <r>
      <rPr>
        <sz val="8"/>
        <rFont val="Arial Narrow"/>
        <family val="2"/>
      </rPr>
      <t>6</t>
    </r>
    <r>
      <rPr>
        <sz val="8"/>
        <rFont val="華康中黑體"/>
        <family val="3"/>
      </rPr>
      <t>月前並無集中處理，故有</t>
    </r>
  </si>
  <si>
    <t>　　　　　數據之差距。</t>
  </si>
  <si>
    <t xml:space="preserve">Explanation : A night soil dumping station was completed in July 2009 to centrally treat night soil and more complete data has been collected. </t>
  </si>
  <si>
    <t xml:space="preserve">                      Thus, there are statistical discrepancies between the periods before (June 2009 and earlier) and after the completion of the station. </t>
  </si>
  <si>
    <r>
      <t xml:space="preserve">單位：件
</t>
    </r>
    <r>
      <rPr>
        <sz val="9"/>
        <color indexed="8"/>
        <rFont val="Arial Narrow"/>
        <family val="2"/>
      </rPr>
      <t>Unit : Cases</t>
    </r>
  </si>
  <si>
    <r>
      <t>資料來源：根據本縣環保局</t>
    </r>
    <r>
      <rPr>
        <sz val="9"/>
        <color indexed="8"/>
        <rFont val="Arial Narrow"/>
        <family val="2"/>
      </rPr>
      <t>1137-01-01</t>
    </r>
    <r>
      <rPr>
        <sz val="9"/>
        <color indexed="8"/>
        <rFont val="華康中黑體"/>
        <family val="3"/>
      </rPr>
      <t>。</t>
    </r>
  </si>
  <si>
    <t>Source : Environmental Protection Bureau.</t>
  </si>
  <si>
    <r>
      <t>Unit : Station</t>
    </r>
    <r>
      <rPr>
        <sz val="9"/>
        <rFont val="華康中黑體"/>
        <family val="3"/>
      </rPr>
      <t>、</t>
    </r>
    <r>
      <rPr>
        <sz val="9"/>
        <rFont val="Arial Narrow"/>
        <family val="2"/>
      </rPr>
      <t>%</t>
    </r>
  </si>
  <si>
    <t>By Period (of time)</t>
  </si>
  <si>
    <t xml:space="preserve">                          Category II: Areas used primarily for residential purposes. </t>
  </si>
  <si>
    <t xml:space="preserve">                          Category III: Areas used concurrently for residential, commercial, and industrial purposes. </t>
  </si>
  <si>
    <t xml:space="preserve">                          Category IV: Areas used primarily for industrial or transportation purposes. </t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</si>
  <si>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、垃圾清運處理概況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</si>
  <si>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、垃圾清運處理概況（續</t>
    </r>
    <r>
      <rPr>
        <sz val="12"/>
        <rFont val="Arial"/>
        <family val="2"/>
      </rPr>
      <t>1</t>
    </r>
    <r>
      <rPr>
        <sz val="12"/>
        <rFont val="華康粗圓體"/>
        <family val="3"/>
      </rPr>
      <t>）</t>
    </r>
  </si>
  <si>
    <r>
      <t>表</t>
    </r>
    <r>
      <rPr>
        <sz val="12"/>
        <rFont val="Arial"/>
        <family val="2"/>
      </rPr>
      <t>10-1</t>
    </r>
    <r>
      <rPr>
        <sz val="12"/>
        <rFont val="華康粗圓體"/>
        <family val="3"/>
      </rPr>
      <t>、垃圾清運處理概況（續完）</t>
    </r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</si>
</sst>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0.00;[Red]0.00"/>
    <numFmt numFmtId="222" formatCode="_-* #,##0.0_-;\-* #,##0.0_-;_-* &quot;-&quot;??_-;_-@_-"/>
    <numFmt numFmtId="223" formatCode="#,##0.0"/>
    <numFmt numFmtId="224" formatCode="0.0;[Red]0.0"/>
    <numFmt numFmtId="225" formatCode="#,##0.000"/>
    <numFmt numFmtId="226" formatCode="0.000"/>
    <numFmt numFmtId="227" formatCode="_-* #,##0.00_-;\-* #,##0.00_-;_-* &quot;-&quot;_-;_-@_-"/>
    <numFmt numFmtId="228" formatCode="0.000%"/>
    <numFmt numFmtId="229" formatCode="0.0%"/>
    <numFmt numFmtId="230" formatCode="0;[Red]0"/>
    <numFmt numFmtId="231" formatCode="0.000_ "/>
    <numFmt numFmtId="232" formatCode="###,###,##0"/>
    <numFmt numFmtId="233" formatCode="###,###,##0;\-###,###,##0;&quot;         －&quot;"/>
    <numFmt numFmtId="234" formatCode="#,###,##0"/>
    <numFmt numFmtId="235" formatCode="#,###,##0;\-#,###,##0;&quot;       －&quot;"/>
    <numFmt numFmtId="236" formatCode="#,##0.00;\-#,##0.00;&quot;      －&quot;"/>
    <numFmt numFmtId="237" formatCode="0.0_ "/>
    <numFmt numFmtId="238" formatCode="[$-404]AM/PM\ hh:mm:ss"/>
  </numFmts>
  <fonts count="36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b/>
      <sz val="12"/>
      <name val="Times"/>
      <family val="1"/>
    </font>
    <font>
      <sz val="7.5"/>
      <name val="Times New Roman"/>
      <family val="1"/>
    </font>
    <font>
      <sz val="9.5"/>
      <name val="Times New Roman"/>
      <family val="1"/>
    </font>
    <font>
      <sz val="8.5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8"/>
      <name val="華康粗圓體"/>
      <family val="3"/>
    </font>
    <font>
      <sz val="9"/>
      <name val="華康粗圓體"/>
      <family val="3"/>
    </font>
    <font>
      <sz val="8.5"/>
      <name val="華康中黑體"/>
      <family val="3"/>
    </font>
    <font>
      <sz val="9"/>
      <name val="華康中黑體"/>
      <family val="3"/>
    </font>
    <font>
      <sz val="9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7.5"/>
      <name val="Arial Narrow"/>
      <family val="2"/>
    </font>
    <font>
      <sz val="7.5"/>
      <name val="華康中黑體"/>
      <family val="3"/>
    </font>
    <font>
      <sz val="7.5"/>
      <name val="華康粗圓體"/>
      <family val="3"/>
    </font>
    <font>
      <sz val="7"/>
      <name val="華康粗圓體"/>
      <family val="3"/>
    </font>
    <font>
      <sz val="9"/>
      <color indexed="8"/>
      <name val="華康粗圓體"/>
      <family val="3"/>
    </font>
    <font>
      <sz val="9"/>
      <color indexed="8"/>
      <name val="Arial Narrow"/>
      <family val="2"/>
    </font>
    <font>
      <sz val="12"/>
      <name val="Arial Narrow"/>
      <family val="2"/>
    </font>
    <font>
      <sz val="9.5"/>
      <name val="Arial Narrow"/>
      <family val="2"/>
    </font>
    <font>
      <sz val="8.5"/>
      <name val="華康粗圓體"/>
      <family val="3"/>
    </font>
    <font>
      <sz val="9"/>
      <color indexed="8"/>
      <name val="華康中黑體"/>
      <family val="3"/>
    </font>
    <font>
      <b/>
      <sz val="9"/>
      <name val="Arial Narrow"/>
      <family val="2"/>
    </font>
    <font>
      <sz val="12"/>
      <color indexed="8"/>
      <name val="華康粗圓體"/>
      <family val="3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9.5"/>
      <color indexed="8"/>
      <name val="Arial Narrow"/>
      <family val="2"/>
    </font>
    <font>
      <sz val="8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Border="0" applyAlignment="0"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14" fontId="12" fillId="0" borderId="4" xfId="0" applyNumberFormat="1" applyFont="1" applyFill="1" applyBorder="1" applyAlignment="1">
      <alignment horizontal="right" vertical="center"/>
    </xf>
    <xf numFmtId="214" fontId="12" fillId="0" borderId="5" xfId="0" applyNumberFormat="1" applyFont="1" applyFill="1" applyBorder="1" applyAlignment="1">
      <alignment horizontal="right" vertical="center"/>
    </xf>
    <xf numFmtId="214" fontId="12" fillId="0" borderId="1" xfId="0" applyNumberFormat="1" applyFont="1" applyFill="1" applyBorder="1" applyAlignment="1">
      <alignment horizontal="right" vertical="center"/>
    </xf>
    <xf numFmtId="216" fontId="12" fillId="0" borderId="5" xfId="0" applyNumberFormat="1" applyFont="1" applyFill="1" applyBorder="1" applyAlignment="1">
      <alignment horizontal="right" vertical="center"/>
    </xf>
    <xf numFmtId="10" fontId="12" fillId="0" borderId="5" xfId="0" applyNumberFormat="1" applyFont="1" applyFill="1" applyBorder="1" applyAlignment="1">
      <alignment horizontal="right" vertical="center"/>
    </xf>
    <xf numFmtId="10" fontId="12" fillId="0" borderId="6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3" fontId="10" fillId="0" borderId="5" xfId="0" applyNumberFormat="1" applyFont="1" applyBorder="1" applyAlignment="1">
      <alignment horizontal="right" vertical="center"/>
    </xf>
    <xf numFmtId="183" fontId="10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right" vertical="center"/>
    </xf>
    <xf numFmtId="179" fontId="10" fillId="0" borderId="5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183" fontId="10" fillId="0" borderId="5" xfId="0" applyNumberFormat="1" applyFont="1" applyBorder="1" applyAlignment="1">
      <alignment horizontal="center" vertical="center"/>
    </xf>
    <xf numFmtId="183" fontId="10" fillId="0" borderId="6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3" fontId="10" fillId="0" borderId="3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right" vertical="center"/>
    </xf>
    <xf numFmtId="216" fontId="10" fillId="0" borderId="6" xfId="0" applyNumberFormat="1" applyFont="1" applyBorder="1" applyAlignment="1">
      <alignment horizontal="right" vertical="center"/>
    </xf>
    <xf numFmtId="179" fontId="10" fillId="0" borderId="4" xfId="0" applyNumberFormat="1" applyFont="1" applyBorder="1" applyAlignment="1">
      <alignment horizontal="center" vertical="center"/>
    </xf>
    <xf numFmtId="216" fontId="10" fillId="0" borderId="6" xfId="0" applyNumberFormat="1" applyFont="1" applyBorder="1" applyAlignment="1">
      <alignment horizontal="center" vertical="center"/>
    </xf>
    <xf numFmtId="216" fontId="10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79" fontId="10" fillId="0" borderId="11" xfId="0" applyNumberFormat="1" applyFont="1" applyBorder="1" applyAlignment="1">
      <alignment horizontal="right" vertical="center"/>
    </xf>
    <xf numFmtId="216" fontId="10" fillId="0" borderId="3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216" fontId="10" fillId="0" borderId="2" xfId="0" applyNumberFormat="1" applyFont="1" applyBorder="1" applyAlignment="1">
      <alignment horizontal="right" vertical="center"/>
    </xf>
    <xf numFmtId="214" fontId="13" fillId="0" borderId="1" xfId="0" applyNumberFormat="1" applyFont="1" applyFill="1" applyBorder="1" applyAlignment="1">
      <alignment horizontal="right" vertical="center"/>
    </xf>
    <xf numFmtId="214" fontId="13" fillId="0" borderId="6" xfId="0" applyNumberFormat="1" applyFont="1" applyFill="1" applyBorder="1" applyAlignment="1">
      <alignment horizontal="right" vertical="center"/>
    </xf>
    <xf numFmtId="214" fontId="13" fillId="0" borderId="2" xfId="18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183" fontId="14" fillId="0" borderId="6" xfId="0" applyNumberFormat="1" applyFont="1" applyBorder="1" applyAlignment="1">
      <alignment horizontal="right" vertical="center"/>
    </xf>
    <xf numFmtId="179" fontId="14" fillId="0" borderId="6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216" fontId="14" fillId="0" borderId="5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0" fontId="12" fillId="0" borderId="3" xfId="0" applyNumberFormat="1" applyFont="1" applyFill="1" applyBorder="1" applyAlignment="1">
      <alignment horizontal="right" vertical="center"/>
    </xf>
    <xf numFmtId="214" fontId="12" fillId="0" borderId="17" xfId="18" applyNumberFormat="1" applyFont="1" applyFill="1" applyBorder="1" applyAlignment="1">
      <alignment horizontal="right" vertical="center" wrapText="1"/>
    </xf>
    <xf numFmtId="214" fontId="12" fillId="0" borderId="11" xfId="0" applyNumberFormat="1" applyFont="1" applyFill="1" applyBorder="1" applyAlignment="1">
      <alignment horizontal="right" vertical="center"/>
    </xf>
    <xf numFmtId="214" fontId="12" fillId="0" borderId="17" xfId="0" applyNumberFormat="1" applyFont="1" applyFill="1" applyBorder="1" applyAlignment="1">
      <alignment horizontal="right" vertical="center"/>
    </xf>
    <xf numFmtId="214" fontId="12" fillId="0" borderId="2" xfId="0" applyNumberFormat="1" applyFont="1" applyFill="1" applyBorder="1" applyAlignment="1">
      <alignment horizontal="right" vertical="center"/>
    </xf>
    <xf numFmtId="216" fontId="12" fillId="0" borderId="17" xfId="0" applyNumberFormat="1" applyFont="1" applyFill="1" applyBorder="1" applyAlignment="1">
      <alignment horizontal="right" vertical="center"/>
    </xf>
    <xf numFmtId="10" fontId="12" fillId="0" borderId="2" xfId="0" applyNumberFormat="1" applyFont="1" applyFill="1" applyBorder="1" applyAlignment="1">
      <alignment horizontal="right" vertical="center"/>
    </xf>
    <xf numFmtId="214" fontId="1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214" fontId="12" fillId="0" borderId="5" xfId="0" applyNumberFormat="1" applyFont="1" applyFill="1" applyBorder="1" applyAlignment="1">
      <alignment horizontal="center" vertical="center" wrapText="1"/>
    </xf>
    <xf numFmtId="214" fontId="12" fillId="0" borderId="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214" fontId="12" fillId="0" borderId="1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10" fontId="8" fillId="0" borderId="7" xfId="18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216" fontId="10" fillId="0" borderId="0" xfId="0" applyNumberFormat="1" applyFont="1" applyAlignment="1">
      <alignment horizontal="right" vertical="center"/>
    </xf>
    <xf numFmtId="216" fontId="10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210" fontId="10" fillId="0" borderId="4" xfId="0" applyNumberFormat="1" applyFont="1" applyBorder="1" applyAlignment="1">
      <alignment horizontal="right" vertical="center"/>
    </xf>
    <xf numFmtId="210" fontId="10" fillId="0" borderId="5" xfId="0" applyNumberFormat="1" applyFont="1" applyBorder="1" applyAlignment="1">
      <alignment horizontal="right" vertical="center"/>
    </xf>
    <xf numFmtId="210" fontId="10" fillId="0" borderId="4" xfId="0" applyNumberFormat="1" applyFont="1" applyBorder="1" applyAlignment="1">
      <alignment horizontal="center" vertical="center"/>
    </xf>
    <xf numFmtId="0" fontId="10" fillId="0" borderId="5" xfId="17" applyFont="1" applyBorder="1" applyAlignment="1">
      <alignment horizontal="center" vertical="center" wrapText="1"/>
      <protection/>
    </xf>
    <xf numFmtId="0" fontId="10" fillId="0" borderId="6" xfId="17" applyFont="1" applyBorder="1" applyAlignment="1">
      <alignment horizontal="center" vertical="center" wrapText="1"/>
      <protection/>
    </xf>
    <xf numFmtId="234" fontId="10" fillId="0" borderId="5" xfId="17" applyNumberFormat="1" applyFont="1" applyBorder="1" applyAlignment="1">
      <alignment horizontal="right" vertical="center"/>
      <protection/>
    </xf>
    <xf numFmtId="4" fontId="10" fillId="0" borderId="5" xfId="17" applyNumberFormat="1" applyFont="1" applyBorder="1" applyAlignment="1">
      <alignment horizontal="right" vertical="center"/>
      <protection/>
    </xf>
    <xf numFmtId="234" fontId="10" fillId="0" borderId="2" xfId="17" applyNumberFormat="1" applyFont="1" applyBorder="1" applyAlignment="1">
      <alignment horizontal="right" vertical="center"/>
      <protection/>
    </xf>
    <xf numFmtId="4" fontId="10" fillId="0" borderId="2" xfId="17" applyNumberFormat="1" applyFont="1" applyBorder="1" applyAlignment="1">
      <alignment horizontal="right" vertical="center"/>
      <protection/>
    </xf>
    <xf numFmtId="210" fontId="10" fillId="0" borderId="4" xfId="0" applyNumberFormat="1" applyFont="1" applyBorder="1" applyAlignment="1">
      <alignment vertical="center"/>
    </xf>
    <xf numFmtId="210" fontId="10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24" fillId="0" borderId="9" xfId="0" applyFont="1" applyBorder="1" applyAlignment="1">
      <alignment horizontal="left" vertical="center"/>
    </xf>
    <xf numFmtId="210" fontId="25" fillId="0" borderId="4" xfId="0" applyNumberFormat="1" applyFont="1" applyBorder="1" applyAlignment="1">
      <alignment horizontal="right" vertical="center"/>
    </xf>
    <xf numFmtId="234" fontId="25" fillId="0" borderId="5" xfId="17" applyNumberFormat="1" applyFont="1" applyBorder="1" applyAlignment="1">
      <alignment horizontal="right" vertical="center"/>
      <protection/>
    </xf>
    <xf numFmtId="4" fontId="25" fillId="0" borderId="5" xfId="17" applyNumberFormat="1" applyFont="1" applyBorder="1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210" fontId="10" fillId="0" borderId="0" xfId="0" applyNumberFormat="1" applyFont="1" applyBorder="1" applyAlignment="1">
      <alignment horizontal="right" vertical="center"/>
    </xf>
    <xf numFmtId="234" fontId="10" fillId="0" borderId="0" xfId="17" applyNumberFormat="1" applyFont="1" applyBorder="1" applyAlignment="1">
      <alignment horizontal="right" vertical="center"/>
      <protection/>
    </xf>
    <xf numFmtId="4" fontId="10" fillId="0" borderId="0" xfId="17" applyNumberFormat="1" applyFont="1" applyBorder="1" applyAlignment="1">
      <alignment horizontal="right" vertical="center"/>
      <protection/>
    </xf>
    <xf numFmtId="235" fontId="10" fillId="0" borderId="0" xfId="17" applyNumberFormat="1" applyFont="1" applyBorder="1" applyAlignment="1">
      <alignment horizontal="right" vertical="center"/>
      <protection/>
    </xf>
    <xf numFmtId="236" fontId="10" fillId="0" borderId="0" xfId="17" applyNumberFormat="1" applyFont="1" applyBorder="1" applyAlignment="1">
      <alignment horizontal="right" vertical="center"/>
      <protection/>
    </xf>
    <xf numFmtId="0" fontId="24" fillId="0" borderId="10" xfId="0" applyFont="1" applyBorder="1" applyAlignment="1">
      <alignment horizontal="left" vertical="center"/>
    </xf>
    <xf numFmtId="210" fontId="25" fillId="0" borderId="11" xfId="0" applyNumberFormat="1" applyFont="1" applyBorder="1" applyAlignment="1">
      <alignment horizontal="right" vertical="center"/>
    </xf>
    <xf numFmtId="234" fontId="25" fillId="0" borderId="2" xfId="17" applyNumberFormat="1" applyFont="1" applyBorder="1" applyAlignment="1">
      <alignment horizontal="right" vertical="center"/>
      <protection/>
    </xf>
    <xf numFmtId="4" fontId="25" fillId="0" borderId="2" xfId="17" applyNumberFormat="1" applyFont="1" applyBorder="1" applyAlignment="1">
      <alignment horizontal="right" vertical="center"/>
      <protection/>
    </xf>
    <xf numFmtId="0" fontId="20" fillId="0" borderId="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right" vertical="center"/>
    </xf>
    <xf numFmtId="0" fontId="25" fillId="2" borderId="22" xfId="0" applyFont="1" applyFill="1" applyBorder="1" applyAlignment="1">
      <alignment vertical="center" wrapText="1"/>
    </xf>
    <xf numFmtId="0" fontId="25" fillId="2" borderId="23" xfId="0" applyFont="1" applyFill="1" applyBorder="1" applyAlignment="1">
      <alignment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2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83" fontId="10" fillId="0" borderId="29" xfId="0" applyNumberFormat="1" applyFont="1" applyBorder="1" applyAlignment="1">
      <alignment vertical="center"/>
    </xf>
    <xf numFmtId="179" fontId="10" fillId="0" borderId="16" xfId="0" applyNumberFormat="1" applyFont="1" applyBorder="1" applyAlignment="1">
      <alignment vertical="center"/>
    </xf>
    <xf numFmtId="179" fontId="14" fillId="0" borderId="5" xfId="18" applyNumberFormat="1" applyFont="1" applyFill="1" applyBorder="1" applyAlignment="1">
      <alignment horizontal="right" vertical="center" wrapText="1"/>
    </xf>
    <xf numFmtId="179" fontId="10" fillId="0" borderId="30" xfId="0" applyNumberFormat="1" applyFont="1" applyBorder="1" applyAlignment="1">
      <alignment vertical="center"/>
    </xf>
    <xf numFmtId="179" fontId="10" fillId="0" borderId="29" xfId="0" applyNumberFormat="1" applyFont="1" applyBorder="1" applyAlignment="1">
      <alignment vertical="center"/>
    </xf>
    <xf numFmtId="0" fontId="14" fillId="0" borderId="9" xfId="0" applyFont="1" applyBorder="1" applyAlignment="1">
      <alignment horizontal="left" vertical="center" wrapText="1"/>
    </xf>
    <xf numFmtId="183" fontId="10" fillId="0" borderId="1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5" xfId="18" applyNumberFormat="1" applyFont="1" applyFill="1" applyBorder="1" applyAlignment="1">
      <alignment horizontal="right" vertical="center" wrapText="1"/>
    </xf>
    <xf numFmtId="179" fontId="10" fillId="0" borderId="31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183" fontId="14" fillId="0" borderId="5" xfId="18" applyNumberFormat="1" applyFont="1" applyFill="1" applyBorder="1" applyAlignment="1">
      <alignment horizontal="right" vertical="center" wrapText="1"/>
    </xf>
    <xf numFmtId="183" fontId="10" fillId="2" borderId="5" xfId="0" applyNumberFormat="1" applyFont="1" applyFill="1" applyBorder="1" applyAlignment="1">
      <alignment vertical="center"/>
    </xf>
    <xf numFmtId="179" fontId="10" fillId="2" borderId="5" xfId="0" applyNumberFormat="1" applyFont="1" applyFill="1" applyBorder="1" applyAlignment="1">
      <alignment vertical="center"/>
    </xf>
    <xf numFmtId="179" fontId="14" fillId="0" borderId="31" xfId="18" applyNumberFormat="1" applyFont="1" applyFill="1" applyBorder="1" applyAlignment="1">
      <alignment horizontal="right" vertical="center" wrapText="1"/>
    </xf>
    <xf numFmtId="179" fontId="10" fillId="2" borderId="31" xfId="0" applyNumberFormat="1" applyFont="1" applyFill="1" applyBorder="1" applyAlignment="1">
      <alignment vertical="center"/>
    </xf>
    <xf numFmtId="183" fontId="10" fillId="2" borderId="1" xfId="0" applyNumberFormat="1" applyFont="1" applyFill="1" applyBorder="1" applyAlignment="1">
      <alignment vertical="center"/>
    </xf>
    <xf numFmtId="183" fontId="14" fillId="0" borderId="31" xfId="18" applyNumberFormat="1" applyFont="1" applyFill="1" applyBorder="1" applyAlignment="1">
      <alignment horizontal="right" vertical="center" wrapText="1"/>
    </xf>
    <xf numFmtId="179" fontId="10" fillId="2" borderId="1" xfId="0" applyNumberFormat="1" applyFont="1" applyFill="1" applyBorder="1" applyAlignment="1">
      <alignment vertical="center"/>
    </xf>
    <xf numFmtId="183" fontId="10" fillId="2" borderId="1" xfId="0" applyNumberFormat="1" applyFont="1" applyFill="1" applyBorder="1" applyAlignment="1">
      <alignment horizontal="right" vertical="center"/>
    </xf>
    <xf numFmtId="179" fontId="10" fillId="2" borderId="25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183" fontId="10" fillId="0" borderId="5" xfId="18" applyNumberFormat="1" applyFont="1" applyFill="1" applyBorder="1" applyAlignment="1">
      <alignment horizontal="right" vertical="center" wrapText="1"/>
    </xf>
    <xf numFmtId="179" fontId="10" fillId="0" borderId="5" xfId="18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183" fontId="10" fillId="0" borderId="5" xfId="0" applyNumberFormat="1" applyFont="1" applyBorder="1" applyAlignment="1">
      <alignment vertical="center"/>
    </xf>
    <xf numFmtId="183" fontId="10" fillId="0" borderId="3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183" fontId="10" fillId="0" borderId="11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2" borderId="2" xfId="0" applyNumberFormat="1" applyFont="1" applyFill="1" applyBorder="1" applyAlignment="1">
      <alignment vertical="center"/>
    </xf>
    <xf numFmtId="183" fontId="14" fillId="0" borderId="2" xfId="0" applyNumberFormat="1" applyFont="1" applyFill="1" applyBorder="1" applyAlignment="1">
      <alignment horizontal="right" vertical="center"/>
    </xf>
    <xf numFmtId="183" fontId="14" fillId="0" borderId="2" xfId="18" applyNumberFormat="1" applyFont="1" applyFill="1" applyBorder="1" applyAlignment="1">
      <alignment horizontal="right" vertical="center" wrapText="1"/>
    </xf>
    <xf numFmtId="183" fontId="14" fillId="0" borderId="28" xfId="18" applyNumberFormat="1" applyFont="1" applyFill="1" applyBorder="1" applyAlignment="1">
      <alignment horizontal="right" vertical="center" wrapText="1"/>
    </xf>
    <xf numFmtId="179" fontId="10" fillId="2" borderId="32" xfId="0" applyNumberFormat="1" applyFont="1" applyFill="1" applyBorder="1" applyAlignment="1">
      <alignment vertical="center"/>
    </xf>
    <xf numFmtId="179" fontId="10" fillId="0" borderId="28" xfId="0" applyNumberFormat="1" applyFont="1" applyBorder="1" applyAlignment="1">
      <alignment vertical="center"/>
    </xf>
    <xf numFmtId="179" fontId="10" fillId="0" borderId="17" xfId="0" applyNumberFormat="1" applyFont="1" applyBorder="1" applyAlignment="1">
      <alignment vertical="center"/>
    </xf>
    <xf numFmtId="179" fontId="10" fillId="0" borderId="2" xfId="18" applyNumberFormat="1" applyFont="1" applyFill="1" applyBorder="1" applyAlignment="1">
      <alignment horizontal="right" vertical="center" wrapText="1"/>
    </xf>
    <xf numFmtId="179" fontId="10" fillId="0" borderId="0" xfId="0" applyNumberFormat="1" applyFont="1" applyFill="1" applyBorder="1" applyAlignment="1">
      <alignment horizontal="right" vertical="center"/>
    </xf>
    <xf numFmtId="200" fontId="25" fillId="2" borderId="33" xfId="0" applyNumberFormat="1" applyFont="1" applyFill="1" applyBorder="1" applyAlignment="1">
      <alignment vertical="center" wrapText="1"/>
    </xf>
    <xf numFmtId="200" fontId="25" fillId="2" borderId="0" xfId="0" applyNumberFormat="1" applyFont="1" applyFill="1" applyBorder="1" applyAlignment="1">
      <alignment vertical="center" wrapText="1"/>
    </xf>
    <xf numFmtId="183" fontId="14" fillId="0" borderId="1" xfId="18" applyNumberFormat="1" applyFont="1" applyFill="1" applyBorder="1" applyAlignment="1">
      <alignment horizontal="right" vertical="center" wrapText="1"/>
    </xf>
    <xf numFmtId="179" fontId="10" fillId="0" borderId="1" xfId="18" applyNumberFormat="1" applyFont="1" applyFill="1" applyBorder="1" applyAlignment="1">
      <alignment horizontal="right" vertical="center" wrapText="1"/>
    </xf>
    <xf numFmtId="179" fontId="14" fillId="0" borderId="1" xfId="18" applyNumberFormat="1" applyFont="1" applyFill="1" applyBorder="1" applyAlignment="1">
      <alignment horizontal="right" vertical="center" wrapText="1"/>
    </xf>
    <xf numFmtId="183" fontId="14" fillId="0" borderId="1" xfId="0" applyNumberFormat="1" applyFont="1" applyFill="1" applyBorder="1" applyAlignment="1">
      <alignment horizontal="right" vertical="center"/>
    </xf>
    <xf numFmtId="183" fontId="14" fillId="0" borderId="17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center" vertical="center" wrapText="1"/>
    </xf>
    <xf numFmtId="179" fontId="10" fillId="0" borderId="31" xfId="18" applyNumberFormat="1" applyFont="1" applyFill="1" applyBorder="1" applyAlignment="1">
      <alignment horizontal="right" vertical="center" wrapText="1"/>
    </xf>
    <xf numFmtId="183" fontId="10" fillId="2" borderId="25" xfId="0" applyNumberFormat="1" applyFont="1" applyFill="1" applyBorder="1" applyAlignment="1">
      <alignment vertical="center"/>
    </xf>
    <xf numFmtId="183" fontId="14" fillId="0" borderId="28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83" fontId="10" fillId="2" borderId="5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179" fontId="14" fillId="0" borderId="2" xfId="18" applyNumberFormat="1" applyFont="1" applyFill="1" applyBorder="1" applyAlignment="1">
      <alignment horizontal="right" vertical="center" wrapText="1"/>
    </xf>
    <xf numFmtId="0" fontId="14" fillId="0" borderId="34" xfId="0" applyFont="1" applyBorder="1" applyAlignment="1">
      <alignment horizontal="center" vertical="center" wrapText="1"/>
    </xf>
    <xf numFmtId="183" fontId="14" fillId="2" borderId="1" xfId="0" applyNumberFormat="1" applyFont="1" applyFill="1" applyBorder="1" applyAlignment="1">
      <alignment horizontal="right" vertical="center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183" fontId="10" fillId="0" borderId="31" xfId="18" applyNumberFormat="1" applyFont="1" applyFill="1" applyBorder="1" applyAlignment="1">
      <alignment horizontal="right" vertical="center" wrapText="1"/>
    </xf>
    <xf numFmtId="0" fontId="30" fillId="0" borderId="9" xfId="0" applyFont="1" applyBorder="1" applyAlignment="1">
      <alignment horizontal="left" vertical="center" wrapText="1"/>
    </xf>
    <xf numFmtId="183" fontId="10" fillId="0" borderId="1" xfId="18" applyNumberFormat="1" applyFont="1" applyFill="1" applyBorder="1" applyAlignment="1">
      <alignment horizontal="right" vertical="center" wrapText="1"/>
    </xf>
    <xf numFmtId="183" fontId="10" fillId="0" borderId="6" xfId="18" applyNumberFormat="1" applyFont="1" applyFill="1" applyBorder="1" applyAlignment="1">
      <alignment horizontal="right" vertical="center" wrapText="1"/>
    </xf>
    <xf numFmtId="183" fontId="10" fillId="0" borderId="2" xfId="18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79" fontId="25" fillId="0" borderId="4" xfId="0" applyNumberFormat="1" applyFont="1" applyBorder="1" applyAlignment="1">
      <alignment horizontal="right" vertical="center"/>
    </xf>
    <xf numFmtId="179" fontId="25" fillId="0" borderId="1" xfId="0" applyNumberFormat="1" applyFont="1" applyBorder="1" applyAlignment="1">
      <alignment horizontal="right" vertical="center"/>
    </xf>
    <xf numFmtId="179" fontId="25" fillId="0" borderId="5" xfId="0" applyNumberFormat="1" applyFont="1" applyBorder="1" applyAlignment="1">
      <alignment horizontal="right" vertical="center"/>
    </xf>
    <xf numFmtId="179" fontId="25" fillId="0" borderId="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179" fontId="25" fillId="0" borderId="4" xfId="0" applyNumberFormat="1" applyFont="1" applyFill="1" applyBorder="1" applyAlignment="1">
      <alignment horizontal="right" vertical="center"/>
    </xf>
    <xf numFmtId="179" fontId="25" fillId="0" borderId="5" xfId="0" applyNumberFormat="1" applyFont="1" applyFill="1" applyBorder="1" applyAlignment="1">
      <alignment horizontal="right" vertical="center"/>
    </xf>
    <xf numFmtId="179" fontId="25" fillId="0" borderId="6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179" fontId="25" fillId="0" borderId="37" xfId="0" applyNumberFormat="1" applyFont="1" applyFill="1" applyBorder="1" applyAlignment="1">
      <alignment horizontal="right" vertical="center"/>
    </xf>
    <xf numFmtId="179" fontId="25" fillId="0" borderId="1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179" fontId="24" fillId="0" borderId="1" xfId="0" applyNumberFormat="1" applyFont="1" applyBorder="1" applyAlignment="1">
      <alignment horizontal="right" vertical="center"/>
    </xf>
    <xf numFmtId="179" fontId="24" fillId="0" borderId="5" xfId="18" applyNumberFormat="1" applyFont="1" applyFill="1" applyBorder="1" applyAlignment="1">
      <alignment horizontal="right" vertical="center"/>
    </xf>
    <xf numFmtId="179" fontId="24" fillId="0" borderId="6" xfId="18" applyNumberFormat="1" applyFont="1" applyFill="1" applyBorder="1" applyAlignment="1">
      <alignment horizontal="right" vertical="center"/>
    </xf>
    <xf numFmtId="0" fontId="24" fillId="0" borderId="7" xfId="0" applyFont="1" applyBorder="1" applyAlignment="1">
      <alignment horizontal="left" vertical="center"/>
    </xf>
    <xf numFmtId="179" fontId="25" fillId="0" borderId="11" xfId="0" applyNumberFormat="1" applyFont="1" applyFill="1" applyBorder="1" applyAlignment="1">
      <alignment horizontal="right" vertical="center"/>
    </xf>
    <xf numFmtId="179" fontId="25" fillId="0" borderId="2" xfId="0" applyNumberFormat="1" applyFont="1" applyFill="1" applyBorder="1" applyAlignment="1">
      <alignment horizontal="right" vertical="center"/>
    </xf>
    <xf numFmtId="179" fontId="24" fillId="0" borderId="2" xfId="0" applyNumberFormat="1" applyFont="1" applyBorder="1" applyAlignment="1">
      <alignment horizontal="right" vertical="center"/>
    </xf>
    <xf numFmtId="179" fontId="25" fillId="0" borderId="3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214" fontId="8" fillId="0" borderId="4" xfId="0" applyNumberFormat="1" applyFont="1" applyBorder="1" applyAlignment="1">
      <alignment horizontal="right" vertical="center"/>
    </xf>
    <xf numFmtId="214" fontId="8" fillId="0" borderId="5" xfId="0" applyNumberFormat="1" applyFont="1" applyBorder="1" applyAlignment="1">
      <alignment horizontal="right" vertical="center"/>
    </xf>
    <xf numFmtId="214" fontId="28" fillId="0" borderId="5" xfId="0" applyNumberFormat="1" applyFont="1" applyBorder="1" applyAlignment="1">
      <alignment horizontal="right" vertical="center"/>
    </xf>
    <xf numFmtId="214" fontId="8" fillId="0" borderId="1" xfId="0" applyNumberFormat="1" applyFont="1" applyBorder="1" applyAlignment="1">
      <alignment horizontal="right" vertical="center"/>
    </xf>
    <xf numFmtId="183" fontId="28" fillId="0" borderId="5" xfId="0" applyNumberFormat="1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right" vertical="center"/>
    </xf>
    <xf numFmtId="183" fontId="8" fillId="0" borderId="6" xfId="0" applyNumberFormat="1" applyFont="1" applyBorder="1" applyAlignment="1">
      <alignment horizontal="right" vertical="center"/>
    </xf>
    <xf numFmtId="214" fontId="28" fillId="0" borderId="1" xfId="0" applyNumberFormat="1" applyFont="1" applyBorder="1" applyAlignment="1">
      <alignment horizontal="right" vertical="center"/>
    </xf>
    <xf numFmtId="214" fontId="28" fillId="0" borderId="4" xfId="0" applyNumberFormat="1" applyFont="1" applyBorder="1" applyAlignment="1">
      <alignment horizontal="right" vertical="center"/>
    </xf>
    <xf numFmtId="183" fontId="28" fillId="0" borderId="6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183" fontId="28" fillId="0" borderId="1" xfId="0" applyNumberFormat="1" applyFont="1" applyBorder="1" applyAlignment="1">
      <alignment horizontal="right" vertical="center"/>
    </xf>
    <xf numFmtId="214" fontId="28" fillId="0" borderId="6" xfId="0" applyNumberFormat="1" applyFont="1" applyBorder="1" applyAlignment="1">
      <alignment horizontal="right" vertical="center"/>
    </xf>
    <xf numFmtId="214" fontId="8" fillId="0" borderId="1" xfId="0" applyNumberFormat="1" applyFont="1" applyBorder="1" applyAlignment="1">
      <alignment horizontal="center" vertical="center"/>
    </xf>
    <xf numFmtId="214" fontId="8" fillId="0" borderId="5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 vertical="center"/>
    </xf>
    <xf numFmtId="183" fontId="8" fillId="0" borderId="5" xfId="0" applyNumberFormat="1" applyFont="1" applyBorder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214" fontId="28" fillId="0" borderId="11" xfId="0" applyNumberFormat="1" applyFont="1" applyBorder="1" applyAlignment="1">
      <alignment horizontal="right" vertical="center"/>
    </xf>
    <xf numFmtId="214" fontId="28" fillId="0" borderId="2" xfId="0" applyNumberFormat="1" applyFont="1" applyBorder="1" applyAlignment="1">
      <alignment horizontal="right" vertical="center"/>
    </xf>
    <xf numFmtId="214" fontId="28" fillId="0" borderId="17" xfId="0" applyNumberFormat="1" applyFont="1" applyBorder="1" applyAlignment="1">
      <alignment horizontal="right" vertical="center"/>
    </xf>
    <xf numFmtId="183" fontId="28" fillId="0" borderId="2" xfId="0" applyNumberFormat="1" applyFont="1" applyBorder="1" applyAlignment="1">
      <alignment horizontal="right" vertical="center"/>
    </xf>
    <xf numFmtId="183" fontId="28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79" fontId="25" fillId="0" borderId="37" xfId="0" applyNumberFormat="1" applyFont="1" applyBorder="1" applyAlignment="1">
      <alignment horizontal="right" vertical="center"/>
    </xf>
    <xf numFmtId="179" fontId="24" fillId="0" borderId="6" xfId="0" applyNumberFormat="1" applyFont="1" applyBorder="1" applyAlignment="1">
      <alignment horizontal="right" vertical="center"/>
    </xf>
    <xf numFmtId="232" fontId="25" fillId="0" borderId="37" xfId="17" applyNumberFormat="1" applyFont="1" applyBorder="1" applyAlignment="1">
      <alignment horizontal="right" vertical="center"/>
      <protection/>
    </xf>
    <xf numFmtId="0" fontId="24" fillId="0" borderId="7" xfId="0" applyFont="1" applyBorder="1" applyAlignment="1">
      <alignment vertical="center"/>
    </xf>
    <xf numFmtId="232" fontId="25" fillId="0" borderId="39" xfId="17" applyNumberFormat="1" applyFont="1" applyBorder="1" applyAlignment="1">
      <alignment horizontal="right" vertical="center"/>
      <protection/>
    </xf>
    <xf numFmtId="232" fontId="25" fillId="0" borderId="40" xfId="17" applyNumberFormat="1" applyFont="1" applyBorder="1" applyAlignment="1">
      <alignment horizontal="right" vertical="center"/>
      <protection/>
    </xf>
    <xf numFmtId="233" fontId="25" fillId="0" borderId="40" xfId="17" applyNumberFormat="1" applyFont="1" applyBorder="1" applyAlignment="1">
      <alignment horizontal="right" vertical="center"/>
      <protection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84" fontId="25" fillId="0" borderId="0" xfId="0" applyNumberFormat="1" applyFont="1" applyBorder="1" applyAlignment="1">
      <alignment vertical="center"/>
    </xf>
    <xf numFmtId="185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40" xfId="0" applyFont="1" applyBorder="1" applyAlignment="1">
      <alignment vertical="center"/>
    </xf>
    <xf numFmtId="179" fontId="25" fillId="0" borderId="4" xfId="17" applyNumberFormat="1" applyFont="1" applyBorder="1" applyAlignment="1">
      <alignment horizontal="right" vertical="center"/>
      <protection/>
    </xf>
    <xf numFmtId="179" fontId="25" fillId="0" borderId="5" xfId="17" applyNumberFormat="1" applyFont="1" applyBorder="1" applyAlignment="1">
      <alignment horizontal="right" vertical="center"/>
      <protection/>
    </xf>
    <xf numFmtId="179" fontId="25" fillId="0" borderId="6" xfId="17" applyNumberFormat="1" applyFont="1" applyBorder="1" applyAlignment="1">
      <alignment horizontal="right" vertical="center"/>
      <protection/>
    </xf>
    <xf numFmtId="179" fontId="25" fillId="0" borderId="4" xfId="17" applyNumberFormat="1" applyFont="1" applyBorder="1" applyAlignment="1">
      <alignment horizontal="center" vertical="center" wrapText="1"/>
      <protection/>
    </xf>
    <xf numFmtId="179" fontId="25" fillId="0" borderId="5" xfId="17" applyNumberFormat="1" applyFont="1" applyBorder="1" applyAlignment="1">
      <alignment horizontal="center" vertical="center" wrapText="1"/>
      <protection/>
    </xf>
    <xf numFmtId="179" fontId="25" fillId="0" borderId="6" xfId="17" applyNumberFormat="1" applyFont="1" applyBorder="1" applyAlignment="1">
      <alignment horizontal="center" vertical="center" wrapText="1"/>
      <protection/>
    </xf>
    <xf numFmtId="179" fontId="25" fillId="0" borderId="4" xfId="16" applyNumberFormat="1" applyFont="1" applyBorder="1">
      <alignment vertical="center"/>
      <protection/>
    </xf>
    <xf numFmtId="179" fontId="25" fillId="0" borderId="5" xfId="16" applyNumberFormat="1" applyFont="1" applyBorder="1">
      <alignment vertical="center"/>
      <protection/>
    </xf>
    <xf numFmtId="179" fontId="24" fillId="0" borderId="5" xfId="17" applyNumberFormat="1" applyFont="1" applyBorder="1" applyAlignment="1">
      <alignment horizontal="right" vertical="center"/>
      <protection/>
    </xf>
    <xf numFmtId="179" fontId="24" fillId="0" borderId="6" xfId="17" applyNumberFormat="1" applyFont="1" applyBorder="1" applyAlignment="1">
      <alignment horizontal="right" vertical="center"/>
      <protection/>
    </xf>
    <xf numFmtId="179" fontId="25" fillId="0" borderId="11" xfId="17" applyNumberFormat="1" applyFont="1" applyBorder="1" applyAlignment="1">
      <alignment horizontal="right" vertical="center"/>
      <protection/>
    </xf>
    <xf numFmtId="179" fontId="25" fillId="0" borderId="2" xfId="17" applyNumberFormat="1" applyFont="1" applyBorder="1" applyAlignment="1">
      <alignment horizontal="right" vertical="center"/>
      <protection/>
    </xf>
    <xf numFmtId="179" fontId="25" fillId="0" borderId="3" xfId="17" applyNumberFormat="1" applyFont="1" applyBorder="1" applyAlignment="1">
      <alignment horizontal="right" vertical="center"/>
      <protection/>
    </xf>
    <xf numFmtId="179" fontId="24" fillId="0" borderId="2" xfId="17" applyNumberFormat="1" applyFont="1" applyBorder="1" applyAlignment="1">
      <alignment horizontal="right" vertical="center"/>
      <protection/>
    </xf>
    <xf numFmtId="179" fontId="24" fillId="0" borderId="3" xfId="17" applyNumberFormat="1" applyFont="1" applyBorder="1" applyAlignment="1">
      <alignment horizontal="right" vertical="center"/>
      <protection/>
    </xf>
    <xf numFmtId="179" fontId="25" fillId="0" borderId="12" xfId="0" applyNumberFormat="1" applyFont="1" applyBorder="1" applyAlignment="1">
      <alignment horizontal="center" vertical="center"/>
    </xf>
    <xf numFmtId="179" fontId="25" fillId="0" borderId="6" xfId="0" applyNumberFormat="1" applyFont="1" applyBorder="1" applyAlignment="1">
      <alignment horizontal="center" vertical="center"/>
    </xf>
    <xf numFmtId="179" fontId="25" fillId="0" borderId="1" xfId="17" applyNumberFormat="1" applyFont="1" applyBorder="1" applyAlignment="1">
      <alignment horizontal="right" vertical="center"/>
      <protection/>
    </xf>
    <xf numFmtId="179" fontId="25" fillId="0" borderId="17" xfId="17" applyNumberFormat="1" applyFont="1" applyBorder="1" applyAlignment="1">
      <alignment horizontal="right" vertical="center"/>
      <protection/>
    </xf>
    <xf numFmtId="179" fontId="25" fillId="0" borderId="3" xfId="0" applyNumberFormat="1" applyFont="1" applyBorder="1" applyAlignment="1">
      <alignment horizontal="center" vertical="center"/>
    </xf>
    <xf numFmtId="235" fontId="14" fillId="0" borderId="5" xfId="17" applyNumberFormat="1" applyFont="1" applyBorder="1" applyAlignment="1">
      <alignment horizontal="right" vertical="center"/>
      <protection/>
    </xf>
    <xf numFmtId="236" fontId="14" fillId="0" borderId="5" xfId="17" applyNumberFormat="1" applyFont="1" applyBorder="1" applyAlignment="1">
      <alignment horizontal="right" vertical="center"/>
      <protection/>
    </xf>
    <xf numFmtId="236" fontId="14" fillId="0" borderId="6" xfId="17" applyNumberFormat="1" applyFont="1" applyBorder="1" applyAlignment="1">
      <alignment horizontal="right" vertical="center"/>
      <protection/>
    </xf>
    <xf numFmtId="235" fontId="14" fillId="0" borderId="2" xfId="17" applyNumberFormat="1" applyFont="1" applyBorder="1" applyAlignment="1">
      <alignment horizontal="right" vertical="center"/>
      <protection/>
    </xf>
    <xf numFmtId="236" fontId="14" fillId="0" borderId="2" xfId="17" applyNumberFormat="1" applyFont="1" applyBorder="1" applyAlignment="1">
      <alignment horizontal="right" vertical="center"/>
      <protection/>
    </xf>
    <xf numFmtId="0" fontId="20" fillId="0" borderId="7" xfId="0" applyFont="1" applyBorder="1" applyAlignment="1">
      <alignment horizontal="center" vertical="center" wrapText="1"/>
    </xf>
    <xf numFmtId="234" fontId="10" fillId="0" borderId="1" xfId="17" applyNumberFormat="1" applyFont="1" applyBorder="1" applyAlignment="1">
      <alignment horizontal="right" vertical="center"/>
      <protection/>
    </xf>
    <xf numFmtId="234" fontId="25" fillId="0" borderId="17" xfId="17" applyNumberFormat="1" applyFont="1" applyBorder="1" applyAlignment="1">
      <alignment horizontal="right" vertical="center"/>
      <protection/>
    </xf>
    <xf numFmtId="235" fontId="14" fillId="0" borderId="1" xfId="17" applyNumberFormat="1" applyFont="1" applyBorder="1" applyAlignment="1">
      <alignment horizontal="right" vertical="center"/>
      <protection/>
    </xf>
    <xf numFmtId="235" fontId="14" fillId="0" borderId="17" xfId="17" applyNumberFormat="1" applyFont="1" applyBorder="1" applyAlignment="1">
      <alignment horizontal="right" vertical="center"/>
      <protection/>
    </xf>
    <xf numFmtId="183" fontId="25" fillId="2" borderId="16" xfId="0" applyNumberFormat="1" applyFont="1" applyFill="1" applyBorder="1" applyAlignment="1">
      <alignment vertical="center" wrapText="1"/>
    </xf>
    <xf numFmtId="183" fontId="25" fillId="2" borderId="5" xfId="0" applyNumberFormat="1" applyFont="1" applyFill="1" applyBorder="1" applyAlignment="1">
      <alignment vertical="center" wrapText="1"/>
    </xf>
    <xf numFmtId="183" fontId="25" fillId="2" borderId="2" xfId="0" applyNumberFormat="1" applyFont="1" applyFill="1" applyBorder="1" applyAlignment="1">
      <alignment vertical="center" wrapText="1"/>
    </xf>
    <xf numFmtId="183" fontId="25" fillId="2" borderId="12" xfId="0" applyNumberFormat="1" applyFont="1" applyFill="1" applyBorder="1" applyAlignment="1">
      <alignment vertical="center" wrapText="1"/>
    </xf>
    <xf numFmtId="183" fontId="25" fillId="2" borderId="6" xfId="0" applyNumberFormat="1" applyFont="1" applyFill="1" applyBorder="1" applyAlignment="1">
      <alignment vertical="center" wrapText="1"/>
    </xf>
    <xf numFmtId="183" fontId="10" fillId="0" borderId="5" xfId="22" applyNumberFormat="1" applyFont="1" applyFill="1" applyBorder="1" applyAlignment="1">
      <alignment horizontal="right" vertical="center" wrapText="1"/>
    </xf>
    <xf numFmtId="183" fontId="14" fillId="0" borderId="6" xfId="18" applyNumberFormat="1" applyFont="1" applyFill="1" applyBorder="1" applyAlignment="1">
      <alignment horizontal="right" vertical="center" wrapText="1"/>
    </xf>
    <xf numFmtId="183" fontId="25" fillId="2" borderId="6" xfId="22" applyNumberFormat="1" applyFont="1" applyFill="1" applyBorder="1" applyAlignment="1">
      <alignment vertical="center" wrapText="1"/>
    </xf>
    <xf numFmtId="183" fontId="10" fillId="0" borderId="2" xfId="22" applyNumberFormat="1" applyFont="1" applyFill="1" applyBorder="1" applyAlignment="1">
      <alignment horizontal="right" vertical="center" wrapText="1"/>
    </xf>
    <xf numFmtId="183" fontId="25" fillId="2" borderId="3" xfId="22" applyNumberFormat="1" applyFont="1" applyFill="1" applyBorder="1" applyAlignment="1">
      <alignment vertical="center" wrapText="1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35" fontId="24" fillId="0" borderId="2" xfId="17" applyNumberFormat="1" applyFont="1" applyBorder="1" applyAlignment="1">
      <alignment horizontal="right" vertical="center"/>
      <protection/>
    </xf>
    <xf numFmtId="236" fontId="24" fillId="0" borderId="2" xfId="17" applyNumberFormat="1" applyFont="1" applyBorder="1" applyAlignment="1">
      <alignment horizontal="right" vertical="center"/>
      <protection/>
    </xf>
    <xf numFmtId="236" fontId="24" fillId="0" borderId="3" xfId="17" applyNumberFormat="1" applyFont="1" applyBorder="1" applyAlignment="1">
      <alignment horizontal="right" vertical="center"/>
      <protection/>
    </xf>
    <xf numFmtId="235" fontId="24" fillId="0" borderId="12" xfId="17" applyNumberFormat="1" applyFont="1" applyBorder="1" applyAlignment="1">
      <alignment horizontal="right" vertical="center"/>
      <protection/>
    </xf>
    <xf numFmtId="0" fontId="12" fillId="0" borderId="3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83" fontId="28" fillId="0" borderId="0" xfId="0" applyNumberFormat="1" applyFont="1" applyAlignment="1">
      <alignment horizontal="right" vertical="center"/>
    </xf>
    <xf numFmtId="214" fontId="8" fillId="0" borderId="6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179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84" fontId="25" fillId="0" borderId="0" xfId="0" applyNumberFormat="1" applyFont="1" applyBorder="1" applyAlignment="1">
      <alignment horizontal="right" vertical="center"/>
    </xf>
    <xf numFmtId="185" fontId="25" fillId="0" borderId="0" xfId="0" applyNumberFormat="1" applyFont="1" applyBorder="1" applyAlignment="1">
      <alignment horizontal="right" vertical="center"/>
    </xf>
    <xf numFmtId="0" fontId="35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179" fontId="8" fillId="0" borderId="1" xfId="0" applyNumberFormat="1" applyFont="1" applyBorder="1" applyAlignment="1">
      <alignment horizontal="right" vertical="center"/>
    </xf>
    <xf numFmtId="179" fontId="8" fillId="0" borderId="5" xfId="0" applyNumberFormat="1" applyFont="1" applyBorder="1" applyAlignment="1">
      <alignment horizontal="right" vertical="center"/>
    </xf>
    <xf numFmtId="179" fontId="28" fillId="0" borderId="5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179" fontId="8" fillId="0" borderId="17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  <xf numFmtId="183" fontId="8" fillId="0" borderId="2" xfId="0" applyNumberFormat="1" applyFont="1" applyBorder="1" applyAlignment="1">
      <alignment horizontal="right" vertical="center"/>
    </xf>
    <xf numFmtId="183" fontId="8" fillId="0" borderId="3" xfId="0" applyNumberFormat="1" applyFont="1" applyBorder="1" applyAlignment="1">
      <alignment horizontal="right" vertical="center"/>
    </xf>
    <xf numFmtId="179" fontId="28" fillId="0" borderId="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28" fillId="0" borderId="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83" fontId="8" fillId="0" borderId="17" xfId="0" applyNumberFormat="1" applyFont="1" applyBorder="1" applyAlignment="1">
      <alignment horizontal="right" vertical="center"/>
    </xf>
    <xf numFmtId="179" fontId="28" fillId="0" borderId="7" xfId="0" applyNumberFormat="1" applyFont="1" applyBorder="1" applyAlignment="1">
      <alignment horizontal="right" vertical="center"/>
    </xf>
    <xf numFmtId="179" fontId="28" fillId="0" borderId="3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214" fontId="12" fillId="0" borderId="5" xfId="0" applyNumberFormat="1" applyFont="1" applyFill="1" applyBorder="1" applyAlignment="1">
      <alignment horizontal="center" vertical="center" wrapText="1"/>
    </xf>
    <xf numFmtId="214" fontId="12" fillId="0" borderId="2" xfId="0" applyNumberFormat="1" applyFont="1" applyFill="1" applyBorder="1" applyAlignment="1">
      <alignment horizontal="center" wrapText="1"/>
    </xf>
    <xf numFmtId="214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14" fontId="12" fillId="0" borderId="6" xfId="0" applyNumberFormat="1" applyFont="1" applyFill="1" applyBorder="1" applyAlignment="1">
      <alignment horizontal="center" wrapText="1"/>
    </xf>
    <xf numFmtId="214" fontId="12" fillId="0" borderId="3" xfId="0" applyNumberFormat="1" applyFont="1" applyFill="1" applyBorder="1" applyAlignment="1">
      <alignment horizontal="center" wrapText="1"/>
    </xf>
    <xf numFmtId="214" fontId="12" fillId="0" borderId="5" xfId="0" applyNumberFormat="1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214" fontId="12" fillId="0" borderId="40" xfId="0" applyNumberFormat="1" applyFont="1" applyFill="1" applyBorder="1" applyAlignment="1">
      <alignment horizontal="center" vertical="center"/>
    </xf>
    <xf numFmtId="214" fontId="13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214" fontId="12" fillId="0" borderId="3" xfId="0" applyNumberFormat="1" applyFont="1" applyFill="1" applyBorder="1" applyAlignment="1">
      <alignment horizontal="center" vertical="center"/>
    </xf>
    <xf numFmtId="214" fontId="12" fillId="0" borderId="7" xfId="0" applyNumberFormat="1" applyFont="1" applyFill="1" applyBorder="1" applyAlignment="1">
      <alignment horizontal="center" vertical="center"/>
    </xf>
    <xf numFmtId="214" fontId="12" fillId="0" borderId="17" xfId="0" applyNumberFormat="1" applyFont="1" applyFill="1" applyBorder="1" applyAlignment="1">
      <alignment horizontal="center" vertical="center"/>
    </xf>
    <xf numFmtId="214" fontId="12" fillId="0" borderId="3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214" fontId="13" fillId="0" borderId="20" xfId="0" applyNumberFormat="1" applyFont="1" applyFill="1" applyBorder="1" applyAlignment="1">
      <alignment horizontal="center" vertical="center" wrapText="1"/>
    </xf>
    <xf numFmtId="214" fontId="12" fillId="0" borderId="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/>
    </xf>
    <xf numFmtId="214" fontId="13" fillId="0" borderId="46" xfId="0" applyNumberFormat="1" applyFont="1" applyFill="1" applyBorder="1" applyAlignment="1">
      <alignment horizontal="center" vertical="center" wrapText="1"/>
    </xf>
    <xf numFmtId="214" fontId="12" fillId="0" borderId="4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214" fontId="13" fillId="0" borderId="41" xfId="0" applyNumberFormat="1" applyFont="1" applyFill="1" applyBorder="1" applyAlignment="1">
      <alignment horizontal="center" vertical="center"/>
    </xf>
    <xf numFmtId="214" fontId="12" fillId="0" borderId="18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right" vertical="center" wrapText="1"/>
    </xf>
    <xf numFmtId="0" fontId="25" fillId="2" borderId="22" xfId="0" applyFont="1" applyFill="1" applyBorder="1" applyAlignment="1">
      <alignment horizontal="right" vertical="center" wrapText="1"/>
    </xf>
    <xf numFmtId="0" fontId="25" fillId="2" borderId="52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14" fontId="14" fillId="0" borderId="54" xfId="0" applyNumberFormat="1" applyFont="1" applyFill="1" applyBorder="1" applyAlignment="1">
      <alignment horizontal="center" vertical="center" wrapText="1"/>
    </xf>
    <xf numFmtId="214" fontId="10" fillId="0" borderId="55" xfId="0" applyNumberFormat="1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right" vertical="center" wrapText="1"/>
    </xf>
    <xf numFmtId="0" fontId="25" fillId="2" borderId="0" xfId="0" applyFont="1" applyFill="1" applyBorder="1" applyAlignment="1">
      <alignment horizontal="right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4" fillId="2" borderId="6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5" fillId="2" borderId="57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214" fontId="10" fillId="0" borderId="6" xfId="0" applyNumberFormat="1" applyFont="1" applyFill="1" applyBorder="1" applyAlignment="1">
      <alignment horizontal="center" vertical="center" wrapText="1"/>
    </xf>
    <xf numFmtId="214" fontId="10" fillId="0" borderId="3" xfId="0" applyNumberFormat="1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 wrapText="1"/>
    </xf>
    <xf numFmtId="214" fontId="10" fillId="0" borderId="5" xfId="0" applyNumberFormat="1" applyFont="1" applyFill="1" applyBorder="1" applyAlignment="1">
      <alignment horizontal="center" vertical="center" wrapText="1"/>
    </xf>
    <xf numFmtId="214" fontId="10" fillId="0" borderId="2" xfId="0" applyNumberFormat="1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4" fillId="2" borderId="66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67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distributed" vertical="center" wrapText="1"/>
    </xf>
    <xf numFmtId="0" fontId="8" fillId="0" borderId="4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distributed" vertical="center" wrapText="1"/>
    </xf>
    <xf numFmtId="0" fontId="10" fillId="0" borderId="42" xfId="0" applyFont="1" applyBorder="1" applyAlignment="1">
      <alignment horizontal="distributed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distributed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35" fontId="24" fillId="0" borderId="3" xfId="17" applyNumberFormat="1" applyFont="1" applyBorder="1" applyAlignment="1">
      <alignment horizontal="right" vertical="center"/>
      <protection/>
    </xf>
    <xf numFmtId="235" fontId="25" fillId="0" borderId="7" xfId="17" applyNumberFormat="1" applyFont="1" applyBorder="1" applyAlignment="1">
      <alignment horizontal="right" vertical="center"/>
      <protection/>
    </xf>
    <xf numFmtId="236" fontId="14" fillId="0" borderId="6" xfId="17" applyNumberFormat="1" applyFont="1" applyBorder="1" applyAlignment="1">
      <alignment horizontal="right" vertical="center"/>
      <protection/>
    </xf>
    <xf numFmtId="236" fontId="10" fillId="0" borderId="0" xfId="17" applyNumberFormat="1" applyFont="1" applyBorder="1" applyAlignment="1">
      <alignment horizontal="right" vertical="center"/>
      <protection/>
    </xf>
    <xf numFmtId="0" fontId="10" fillId="0" borderId="6" xfId="17" applyFont="1" applyBorder="1" applyAlignment="1">
      <alignment horizontal="right" vertical="center" wrapText="1"/>
      <protection/>
    </xf>
    <xf numFmtId="0" fontId="10" fillId="0" borderId="0" xfId="17" applyFont="1" applyBorder="1" applyAlignment="1">
      <alignment horizontal="right" vertical="center" wrapText="1"/>
      <protection/>
    </xf>
    <xf numFmtId="235" fontId="24" fillId="0" borderId="12" xfId="17" applyNumberFormat="1" applyFont="1" applyBorder="1" applyAlignment="1">
      <alignment horizontal="right" vertical="center"/>
      <protection/>
    </xf>
    <xf numFmtId="235" fontId="25" fillId="0" borderId="33" xfId="17" applyNumberFormat="1" applyFont="1" applyBorder="1" applyAlignment="1">
      <alignment horizontal="right" vertical="center"/>
      <protection/>
    </xf>
    <xf numFmtId="234" fontId="10" fillId="0" borderId="3" xfId="17" applyNumberFormat="1" applyFont="1" applyBorder="1" applyAlignment="1">
      <alignment horizontal="right" vertical="center"/>
      <protection/>
    </xf>
    <xf numFmtId="234" fontId="10" fillId="0" borderId="17" xfId="17" applyNumberFormat="1" applyFont="1" applyBorder="1" applyAlignment="1">
      <alignment horizontal="right" vertical="center"/>
      <protection/>
    </xf>
    <xf numFmtId="234" fontId="10" fillId="0" borderId="6" xfId="17" applyNumberFormat="1" applyFont="1" applyBorder="1" applyAlignment="1">
      <alignment horizontal="right" vertical="center"/>
      <protection/>
    </xf>
    <xf numFmtId="234" fontId="10" fillId="0" borderId="1" xfId="17" applyNumberFormat="1" applyFont="1" applyBorder="1" applyAlignment="1">
      <alignment horizontal="right" vertical="center"/>
      <protection/>
    </xf>
    <xf numFmtId="235" fontId="14" fillId="0" borderId="6" xfId="17" applyNumberFormat="1" applyFont="1" applyBorder="1" applyAlignment="1">
      <alignment horizontal="right" vertical="center"/>
      <protection/>
    </xf>
    <xf numFmtId="235" fontId="10" fillId="0" borderId="1" xfId="17" applyNumberFormat="1" applyFont="1" applyBorder="1" applyAlignment="1">
      <alignment horizontal="right" vertical="center"/>
      <protection/>
    </xf>
    <xf numFmtId="0" fontId="10" fillId="0" borderId="1" xfId="17" applyFont="1" applyBorder="1" applyAlignment="1">
      <alignment horizontal="right" vertical="center" wrapText="1"/>
      <protection/>
    </xf>
    <xf numFmtId="234" fontId="25" fillId="0" borderId="12" xfId="17" applyNumberFormat="1" applyFont="1" applyBorder="1" applyAlignment="1">
      <alignment horizontal="right" vertical="center"/>
      <protection/>
    </xf>
    <xf numFmtId="234" fontId="25" fillId="0" borderId="29" xfId="17" applyNumberFormat="1" applyFont="1" applyBorder="1" applyAlignment="1">
      <alignment horizontal="right" vertical="center"/>
      <protection/>
    </xf>
    <xf numFmtId="0" fontId="20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7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</cellXfs>
  <cellStyles count="12">
    <cellStyle name="Normal" xfId="0"/>
    <cellStyle name="sample" xfId="15"/>
    <cellStyle name="一般_10-6機動車輛排放污染物檢查告發情形" xfId="16"/>
    <cellStyle name="一般_Sheet1" xfId="17"/>
    <cellStyle name="Comma" xfId="18"/>
    <cellStyle name="Comma [0]" xfId="19"/>
    <cellStyle name="Followed Hyperlink" xfId="20"/>
    <cellStyle name="年資料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95450" y="27717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95450" y="27717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95450" y="2562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5450" y="2562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0</xdr:rowOff>
    </xdr:from>
    <xdr:to>
      <xdr:col>2</xdr:col>
      <xdr:colOff>209550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62150" y="20002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" y="6858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20574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2100" y="2038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62100" y="2038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62100" y="20383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0</xdr:rowOff>
    </xdr:from>
    <xdr:to>
      <xdr:col>4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0" y="2514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4</xdr:col>
      <xdr:colOff>38100</xdr:colOff>
      <xdr:row>10</xdr:row>
      <xdr:rowOff>0</xdr:rowOff>
    </xdr:from>
    <xdr:to>
      <xdr:col>4</xdr:col>
      <xdr:colOff>209550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0" y="2514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154" customWidth="1"/>
    <col min="2" max="2" width="7.625" style="154" customWidth="1"/>
    <col min="3" max="4" width="5.125" style="154" customWidth="1"/>
    <col min="5" max="5" width="9.375" style="154" customWidth="1"/>
    <col min="6" max="6" width="6.625" style="154" customWidth="1"/>
    <col min="7" max="7" width="9.625" style="154" customWidth="1"/>
    <col min="8" max="8" width="8.625" style="154" customWidth="1"/>
    <col min="9" max="9" width="9.125" style="154" customWidth="1"/>
    <col min="10" max="10" width="8.125" style="154" customWidth="1"/>
    <col min="11" max="11" width="8.625" style="154" customWidth="1"/>
    <col min="12" max="12" width="6.875" style="154" customWidth="1"/>
    <col min="13" max="16" width="5.625" style="154" customWidth="1"/>
    <col min="17" max="17" width="6.625" style="154" customWidth="1"/>
    <col min="18" max="18" width="7.875" style="154" customWidth="1"/>
    <col min="19" max="20" width="7.125" style="154" customWidth="1"/>
    <col min="21" max="28" width="0" style="154" hidden="1" customWidth="1"/>
    <col min="29" max="16384" width="9.00390625" style="154" customWidth="1"/>
  </cols>
  <sheetData>
    <row r="1" spans="1:20" s="48" customFormat="1" ht="18" customHeight="1">
      <c r="A1" s="112" t="s">
        <v>195</v>
      </c>
      <c r="T1" s="49" t="s">
        <v>196</v>
      </c>
    </row>
    <row r="2" spans="1:20" s="3" customFormat="1" ht="25.5" customHeight="1">
      <c r="A2" s="454" t="s">
        <v>536</v>
      </c>
      <c r="B2" s="455"/>
      <c r="C2" s="455"/>
      <c r="D2" s="455"/>
      <c r="E2" s="455"/>
      <c r="F2" s="455"/>
      <c r="G2" s="455"/>
      <c r="H2" s="455"/>
      <c r="I2" s="455"/>
      <c r="J2" s="455" t="s">
        <v>174</v>
      </c>
      <c r="K2" s="455"/>
      <c r="L2" s="455"/>
      <c r="M2" s="455"/>
      <c r="N2" s="455"/>
      <c r="O2" s="455"/>
      <c r="P2" s="455"/>
      <c r="Q2" s="455"/>
      <c r="R2" s="455"/>
      <c r="S2" s="455"/>
      <c r="T2" s="455"/>
    </row>
    <row r="3" spans="1:20" s="80" customFormat="1" ht="15" customHeight="1" thickBot="1">
      <c r="A3" s="105"/>
      <c r="B3" s="105"/>
      <c r="C3" s="105"/>
      <c r="E3" s="105"/>
      <c r="F3" s="105"/>
      <c r="G3" s="81"/>
      <c r="H3" s="437"/>
      <c r="I3" s="111" t="s">
        <v>461</v>
      </c>
      <c r="R3" s="106"/>
      <c r="S3" s="107"/>
      <c r="T3" s="81" t="s">
        <v>460</v>
      </c>
    </row>
    <row r="4" spans="1:20" s="85" customFormat="1" ht="24.75" customHeight="1">
      <c r="A4" s="475" t="s">
        <v>197</v>
      </c>
      <c r="B4" s="494" t="s">
        <v>193</v>
      </c>
      <c r="C4" s="495"/>
      <c r="D4" s="495"/>
      <c r="E4" s="495"/>
      <c r="F4" s="495"/>
      <c r="G4" s="495"/>
      <c r="H4" s="495"/>
      <c r="I4" s="495"/>
      <c r="J4" s="462" t="s">
        <v>194</v>
      </c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1:20" s="85" customFormat="1" ht="24.75" customHeight="1">
      <c r="A5" s="470"/>
      <c r="B5" s="485" t="s">
        <v>198</v>
      </c>
      <c r="C5" s="482"/>
      <c r="D5" s="482"/>
      <c r="E5" s="482"/>
      <c r="F5" s="467"/>
      <c r="G5" s="490" t="s">
        <v>199</v>
      </c>
      <c r="H5" s="491"/>
      <c r="I5" s="491"/>
      <c r="J5" s="94" t="s">
        <v>200</v>
      </c>
      <c r="K5" s="95"/>
      <c r="L5" s="95"/>
      <c r="M5" s="447" t="s">
        <v>201</v>
      </c>
      <c r="N5" s="447"/>
      <c r="O5" s="447"/>
      <c r="P5" s="447"/>
      <c r="Q5" s="447"/>
      <c r="R5" s="447"/>
      <c r="S5" s="447"/>
      <c r="T5" s="447"/>
    </row>
    <row r="6" spans="1:20" s="85" customFormat="1" ht="24.75" customHeight="1">
      <c r="A6" s="492" t="s">
        <v>202</v>
      </c>
      <c r="B6" s="486" t="s">
        <v>203</v>
      </c>
      <c r="C6" s="487"/>
      <c r="D6" s="487"/>
      <c r="E6" s="487"/>
      <c r="F6" s="488"/>
      <c r="G6" s="448" t="s">
        <v>204</v>
      </c>
      <c r="H6" s="457"/>
      <c r="I6" s="446"/>
      <c r="J6" s="456" t="s">
        <v>205</v>
      </c>
      <c r="K6" s="457"/>
      <c r="L6" s="446"/>
      <c r="M6" s="448" t="s">
        <v>206</v>
      </c>
      <c r="N6" s="457"/>
      <c r="O6" s="446"/>
      <c r="P6" s="456" t="s">
        <v>207</v>
      </c>
      <c r="Q6" s="457"/>
      <c r="R6" s="446"/>
      <c r="S6" s="448" t="s">
        <v>208</v>
      </c>
      <c r="T6" s="457"/>
    </row>
    <row r="7" spans="1:20" s="85" customFormat="1" ht="24.75" customHeight="1" thickBot="1">
      <c r="A7" s="493"/>
      <c r="B7" s="489"/>
      <c r="C7" s="450"/>
      <c r="D7" s="450"/>
      <c r="E7" s="450"/>
      <c r="F7" s="451"/>
      <c r="G7" s="449" t="s">
        <v>209</v>
      </c>
      <c r="H7" s="450"/>
      <c r="I7" s="451"/>
      <c r="J7" s="450" t="s">
        <v>210</v>
      </c>
      <c r="K7" s="450"/>
      <c r="L7" s="451"/>
      <c r="M7" s="449" t="s">
        <v>211</v>
      </c>
      <c r="N7" s="450"/>
      <c r="O7" s="451"/>
      <c r="P7" s="449" t="s">
        <v>212</v>
      </c>
      <c r="Q7" s="450"/>
      <c r="R7" s="451"/>
      <c r="S7" s="449" t="s">
        <v>213</v>
      </c>
      <c r="T7" s="450"/>
    </row>
    <row r="8" spans="1:20" s="85" customFormat="1" ht="54.75" customHeight="1" thickBot="1">
      <c r="A8" s="132" t="s">
        <v>214</v>
      </c>
      <c r="B8" s="461">
        <v>1689.5</v>
      </c>
      <c r="C8" s="459"/>
      <c r="D8" s="459"/>
      <c r="E8" s="459"/>
      <c r="F8" s="460"/>
      <c r="G8" s="458">
        <v>1689.5</v>
      </c>
      <c r="H8" s="459"/>
      <c r="I8" s="460"/>
      <c r="J8" s="459">
        <v>1182.8</v>
      </c>
      <c r="K8" s="459"/>
      <c r="L8" s="460"/>
      <c r="M8" s="453" t="s">
        <v>154</v>
      </c>
      <c r="N8" s="459"/>
      <c r="O8" s="460"/>
      <c r="P8" s="458">
        <v>407.1</v>
      </c>
      <c r="Q8" s="459"/>
      <c r="R8" s="460"/>
      <c r="S8" s="458">
        <v>99.6</v>
      </c>
      <c r="T8" s="459"/>
    </row>
    <row r="9" spans="1:20" s="85" customFormat="1" ht="39.75" customHeight="1" thickBot="1">
      <c r="A9" s="153"/>
      <c r="B9" s="452"/>
      <c r="C9" s="452"/>
      <c r="D9" s="452"/>
      <c r="E9" s="452"/>
      <c r="F9" s="452"/>
      <c r="G9" s="459"/>
      <c r="H9" s="459"/>
      <c r="I9" s="459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</row>
    <row r="10" spans="1:20" s="97" customFormat="1" ht="21.75" customHeight="1">
      <c r="A10" s="475" t="s">
        <v>215</v>
      </c>
      <c r="B10" s="476" t="s">
        <v>216</v>
      </c>
      <c r="C10" s="477"/>
      <c r="D10" s="477"/>
      <c r="E10" s="477"/>
      <c r="F10" s="477"/>
      <c r="G10" s="478"/>
      <c r="H10" s="478"/>
      <c r="I10" s="478"/>
      <c r="J10" s="133"/>
      <c r="K10" s="133"/>
      <c r="L10" s="134"/>
      <c r="M10" s="134"/>
      <c r="N10" s="134"/>
      <c r="O10" s="135" t="s">
        <v>217</v>
      </c>
      <c r="P10" s="134"/>
      <c r="Q10" s="134"/>
      <c r="R10" s="134"/>
      <c r="S10" s="134"/>
      <c r="T10" s="134"/>
    </row>
    <row r="11" spans="1:20" s="97" customFormat="1" ht="21.75" customHeight="1">
      <c r="A11" s="470"/>
      <c r="B11" s="479" t="s">
        <v>218</v>
      </c>
      <c r="C11" s="496" t="s">
        <v>462</v>
      </c>
      <c r="D11" s="497"/>
      <c r="E11" s="497"/>
      <c r="F11" s="497"/>
      <c r="G11" s="497"/>
      <c r="H11" s="497"/>
      <c r="I11" s="497"/>
      <c r="J11" s="98"/>
      <c r="K11" s="98"/>
      <c r="L11" s="401" t="s">
        <v>463</v>
      </c>
      <c r="M11" s="401"/>
      <c r="N11" s="401"/>
      <c r="O11" s="401"/>
      <c r="P11" s="378"/>
      <c r="Q11" s="441" t="s">
        <v>219</v>
      </c>
      <c r="R11" s="440" t="s">
        <v>220</v>
      </c>
      <c r="S11" s="440" t="s">
        <v>221</v>
      </c>
      <c r="T11" s="464" t="s">
        <v>222</v>
      </c>
    </row>
    <row r="12" spans="1:20" s="97" customFormat="1" ht="21.75" customHeight="1">
      <c r="A12" s="470"/>
      <c r="B12" s="480"/>
      <c r="C12" s="441" t="s">
        <v>223</v>
      </c>
      <c r="D12" s="483" t="s">
        <v>224</v>
      </c>
      <c r="E12" s="484"/>
      <c r="F12" s="484"/>
      <c r="G12" s="484"/>
      <c r="H12" s="484"/>
      <c r="I12" s="100"/>
      <c r="J12" s="401" t="s">
        <v>225</v>
      </c>
      <c r="K12" s="378"/>
      <c r="L12" s="400" t="s">
        <v>226</v>
      </c>
      <c r="M12" s="401"/>
      <c r="N12" s="401"/>
      <c r="O12" s="401"/>
      <c r="P12" s="378"/>
      <c r="Q12" s="442"/>
      <c r="R12" s="438"/>
      <c r="S12" s="438"/>
      <c r="T12" s="465"/>
    </row>
    <row r="13" spans="1:20" s="97" customFormat="1" ht="21.75" customHeight="1">
      <c r="A13" s="470"/>
      <c r="B13" s="480"/>
      <c r="C13" s="442"/>
      <c r="D13" s="481" t="s">
        <v>227</v>
      </c>
      <c r="E13" s="482"/>
      <c r="F13" s="482"/>
      <c r="G13" s="467"/>
      <c r="H13" s="481" t="s">
        <v>228</v>
      </c>
      <c r="I13" s="467"/>
      <c r="J13" s="466" t="s">
        <v>229</v>
      </c>
      <c r="K13" s="467"/>
      <c r="L13" s="468" t="s">
        <v>230</v>
      </c>
      <c r="M13" s="441" t="s">
        <v>231</v>
      </c>
      <c r="N13" s="441" t="s">
        <v>232</v>
      </c>
      <c r="O13" s="441" t="s">
        <v>233</v>
      </c>
      <c r="P13" s="441" t="s">
        <v>234</v>
      </c>
      <c r="Q13" s="442"/>
      <c r="R13" s="438"/>
      <c r="S13" s="438"/>
      <c r="T13" s="465"/>
    </row>
    <row r="14" spans="1:20" s="97" customFormat="1" ht="31.5" customHeight="1">
      <c r="A14" s="470"/>
      <c r="B14" s="79"/>
      <c r="C14" s="442"/>
      <c r="D14" s="474" t="s">
        <v>235</v>
      </c>
      <c r="E14" s="379"/>
      <c r="F14" s="379"/>
      <c r="G14" s="463"/>
      <c r="H14" s="474" t="s">
        <v>236</v>
      </c>
      <c r="I14" s="463"/>
      <c r="J14" s="379" t="s">
        <v>237</v>
      </c>
      <c r="K14" s="463"/>
      <c r="L14" s="469"/>
      <c r="M14" s="442"/>
      <c r="N14" s="442"/>
      <c r="O14" s="442"/>
      <c r="P14" s="442"/>
      <c r="Q14" s="442"/>
      <c r="R14" s="87"/>
      <c r="S14" s="87"/>
      <c r="T14" s="88"/>
    </row>
    <row r="15" spans="1:20" s="86" customFormat="1" ht="31.5" customHeight="1">
      <c r="A15" s="470" t="s">
        <v>202</v>
      </c>
      <c r="B15" s="472" t="s">
        <v>238</v>
      </c>
      <c r="C15" s="442"/>
      <c r="D15" s="99" t="s">
        <v>239</v>
      </c>
      <c r="E15" s="99" t="s">
        <v>240</v>
      </c>
      <c r="F15" s="99" t="s">
        <v>241</v>
      </c>
      <c r="G15" s="99" t="s">
        <v>242</v>
      </c>
      <c r="H15" s="101" t="s">
        <v>243</v>
      </c>
      <c r="I15" s="102" t="s">
        <v>244</v>
      </c>
      <c r="J15" s="103" t="s">
        <v>243</v>
      </c>
      <c r="K15" s="102" t="s">
        <v>244</v>
      </c>
      <c r="L15" s="469"/>
      <c r="M15" s="442"/>
      <c r="N15" s="442"/>
      <c r="O15" s="442"/>
      <c r="P15" s="442"/>
      <c r="Q15" s="442"/>
      <c r="R15" s="445" t="s">
        <v>245</v>
      </c>
      <c r="S15" s="445" t="s">
        <v>246</v>
      </c>
      <c r="T15" s="443" t="s">
        <v>247</v>
      </c>
    </row>
    <row r="16" spans="1:20" s="86" customFormat="1" ht="45" customHeight="1" thickBot="1">
      <c r="A16" s="471"/>
      <c r="B16" s="473"/>
      <c r="C16" s="89" t="s">
        <v>248</v>
      </c>
      <c r="D16" s="89" t="s">
        <v>249</v>
      </c>
      <c r="E16" s="89" t="s">
        <v>250</v>
      </c>
      <c r="F16" s="89" t="s">
        <v>251</v>
      </c>
      <c r="G16" s="89" t="s">
        <v>252</v>
      </c>
      <c r="H16" s="91" t="s">
        <v>253</v>
      </c>
      <c r="I16" s="89" t="s">
        <v>254</v>
      </c>
      <c r="J16" s="90" t="s">
        <v>253</v>
      </c>
      <c r="K16" s="90" t="s">
        <v>254</v>
      </c>
      <c r="L16" s="90" t="s">
        <v>255</v>
      </c>
      <c r="M16" s="89" t="s">
        <v>256</v>
      </c>
      <c r="N16" s="89" t="s">
        <v>257</v>
      </c>
      <c r="O16" s="89" t="s">
        <v>258</v>
      </c>
      <c r="P16" s="91" t="s">
        <v>259</v>
      </c>
      <c r="Q16" s="89" t="s">
        <v>236</v>
      </c>
      <c r="R16" s="439"/>
      <c r="S16" s="439"/>
      <c r="T16" s="444"/>
    </row>
    <row r="17" spans="1:20" s="85" customFormat="1" ht="54.75" customHeight="1">
      <c r="A17" s="96" t="s">
        <v>260</v>
      </c>
      <c r="B17" s="9">
        <v>1677.5</v>
      </c>
      <c r="C17" s="10">
        <v>1677.5</v>
      </c>
      <c r="D17" s="10">
        <v>1533.1</v>
      </c>
      <c r="E17" s="10">
        <v>1427.9</v>
      </c>
      <c r="F17" s="10">
        <v>93</v>
      </c>
      <c r="G17" s="10">
        <v>12.2</v>
      </c>
      <c r="H17" s="10">
        <v>58</v>
      </c>
      <c r="I17" s="10">
        <v>86.4</v>
      </c>
      <c r="J17" s="51" t="s">
        <v>261</v>
      </c>
      <c r="K17" s="51" t="s">
        <v>261</v>
      </c>
      <c r="L17" s="11">
        <v>876.1</v>
      </c>
      <c r="M17" s="10">
        <v>413.1</v>
      </c>
      <c r="N17" s="10">
        <v>175.7</v>
      </c>
      <c r="O17" s="10">
        <v>68.4</v>
      </c>
      <c r="P17" s="52" t="s">
        <v>262</v>
      </c>
      <c r="Q17" s="10">
        <v>144.5</v>
      </c>
      <c r="R17" s="12">
        <v>0.856</v>
      </c>
      <c r="S17" s="13">
        <v>0.8545</v>
      </c>
      <c r="T17" s="14">
        <v>0.0861</v>
      </c>
    </row>
    <row r="18" spans="1:20" s="85" customFormat="1" ht="54.75" customHeight="1">
      <c r="A18" s="96" t="s">
        <v>263</v>
      </c>
      <c r="B18" s="9">
        <v>1702.7</v>
      </c>
      <c r="C18" s="10">
        <v>1702.7</v>
      </c>
      <c r="D18" s="10">
        <v>1395.8</v>
      </c>
      <c r="E18" s="10">
        <v>1348.3</v>
      </c>
      <c r="F18" s="10">
        <v>44.9</v>
      </c>
      <c r="G18" s="10">
        <v>2.6</v>
      </c>
      <c r="H18" s="10">
        <v>75.7</v>
      </c>
      <c r="I18" s="10">
        <v>128.4</v>
      </c>
      <c r="J18" s="11">
        <v>31.9</v>
      </c>
      <c r="K18" s="11">
        <v>70.9</v>
      </c>
      <c r="L18" s="11">
        <v>1154.6</v>
      </c>
      <c r="M18" s="10">
        <v>144.6</v>
      </c>
      <c r="N18" s="10">
        <v>74.9</v>
      </c>
      <c r="O18" s="10">
        <v>21.7</v>
      </c>
      <c r="P18" s="10">
        <v>0.2</v>
      </c>
      <c r="Q18" s="10">
        <v>204.1</v>
      </c>
      <c r="R18" s="12">
        <v>0.773</v>
      </c>
      <c r="S18" s="13">
        <v>0.9432</v>
      </c>
      <c r="T18" s="14">
        <v>0.1199</v>
      </c>
    </row>
    <row r="19" spans="1:20" s="85" customFormat="1" ht="54.75" customHeight="1" thickBot="1">
      <c r="A19" s="104" t="s">
        <v>264</v>
      </c>
      <c r="B19" s="74">
        <v>1772.9</v>
      </c>
      <c r="C19" s="73">
        <f>D19+H19+I19+J19+K19</f>
        <v>1772.8999999999999</v>
      </c>
      <c r="D19" s="75">
        <v>1346.1</v>
      </c>
      <c r="E19" s="76">
        <v>1340.5</v>
      </c>
      <c r="F19" s="76">
        <v>2.7</v>
      </c>
      <c r="G19" s="76">
        <v>2.9</v>
      </c>
      <c r="H19" s="76">
        <v>84.7</v>
      </c>
      <c r="I19" s="76">
        <v>215.6</v>
      </c>
      <c r="J19" s="75">
        <v>47.1</v>
      </c>
      <c r="K19" s="75">
        <v>79.4</v>
      </c>
      <c r="L19" s="75">
        <v>1181.1</v>
      </c>
      <c r="M19" s="75">
        <v>114.5</v>
      </c>
      <c r="N19" s="75">
        <v>36</v>
      </c>
      <c r="O19" s="75">
        <v>14.5</v>
      </c>
      <c r="P19" s="53" t="s">
        <v>261</v>
      </c>
      <c r="Q19" s="75">
        <v>300.3</v>
      </c>
      <c r="R19" s="77">
        <v>0.733</v>
      </c>
      <c r="S19" s="78">
        <v>0.9715</v>
      </c>
      <c r="T19" s="72">
        <f>Q19/B19</f>
        <v>0.16938349596705962</v>
      </c>
    </row>
    <row r="20" spans="1:20" s="84" customFormat="1" ht="15" customHeight="1">
      <c r="A20" s="110" t="s">
        <v>265</v>
      </c>
      <c r="B20" s="82"/>
      <c r="C20" s="82"/>
      <c r="D20" s="82"/>
      <c r="E20" s="82"/>
      <c r="F20" s="82"/>
      <c r="G20" s="82"/>
      <c r="H20" s="80"/>
      <c r="I20" s="80"/>
      <c r="J20" s="83" t="s">
        <v>428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</sheetData>
  <mergeCells count="61">
    <mergeCell ref="B9:F9"/>
    <mergeCell ref="J9:L9"/>
    <mergeCell ref="G9:I9"/>
    <mergeCell ref="L11:P11"/>
    <mergeCell ref="C11:I11"/>
    <mergeCell ref="P9:R9"/>
    <mergeCell ref="A4:A5"/>
    <mergeCell ref="B5:F5"/>
    <mergeCell ref="B6:F7"/>
    <mergeCell ref="G7:I7"/>
    <mergeCell ref="G6:I6"/>
    <mergeCell ref="G5:I5"/>
    <mergeCell ref="A6:A7"/>
    <mergeCell ref="B4:I4"/>
    <mergeCell ref="A15:A16"/>
    <mergeCell ref="B15:B16"/>
    <mergeCell ref="D14:G14"/>
    <mergeCell ref="H14:I14"/>
    <mergeCell ref="A10:A14"/>
    <mergeCell ref="B10:I10"/>
    <mergeCell ref="B11:B13"/>
    <mergeCell ref="H13:I13"/>
    <mergeCell ref="D13:G13"/>
    <mergeCell ref="D12:H12"/>
    <mergeCell ref="T11:T13"/>
    <mergeCell ref="R11:R13"/>
    <mergeCell ref="J13:K13"/>
    <mergeCell ref="L13:L15"/>
    <mergeCell ref="Q11:Q15"/>
    <mergeCell ref="O13:O15"/>
    <mergeCell ref="P13:P15"/>
    <mergeCell ref="C12:C15"/>
    <mergeCell ref="M13:M15"/>
    <mergeCell ref="N13:N15"/>
    <mergeCell ref="T15:T16"/>
    <mergeCell ref="R15:R16"/>
    <mergeCell ref="S11:S13"/>
    <mergeCell ref="S15:S16"/>
    <mergeCell ref="L12:P12"/>
    <mergeCell ref="J12:K12"/>
    <mergeCell ref="J14:K14"/>
    <mergeCell ref="A2:I2"/>
    <mergeCell ref="J2:T2"/>
    <mergeCell ref="S7:T7"/>
    <mergeCell ref="P6:R6"/>
    <mergeCell ref="M5:T5"/>
    <mergeCell ref="S6:T6"/>
    <mergeCell ref="M6:O6"/>
    <mergeCell ref="P7:R7"/>
    <mergeCell ref="J6:L6"/>
    <mergeCell ref="J7:L7"/>
    <mergeCell ref="S9:T9"/>
    <mergeCell ref="S8:T8"/>
    <mergeCell ref="M8:O8"/>
    <mergeCell ref="M9:O9"/>
    <mergeCell ref="P8:R8"/>
    <mergeCell ref="G8:I8"/>
    <mergeCell ref="B8:F8"/>
    <mergeCell ref="J4:T4"/>
    <mergeCell ref="M7:O7"/>
    <mergeCell ref="J8:L8"/>
  </mergeCells>
  <printOptions horizontalCentered="1"/>
  <pageMargins left="1.1811023622047245" right="1.1811023622047245" top="1.5748031496062993" bottom="1.5748031496062993" header="0.5118110236220472" footer="0.9055118110236221"/>
  <pageSetup firstPageNumber="37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6.5"/>
  <cols>
    <col min="1" max="1" width="17.625" style="93" customWidth="1"/>
    <col min="2" max="2" width="9.625" style="93" customWidth="1"/>
    <col min="3" max="3" width="8.125" style="93" customWidth="1"/>
    <col min="4" max="4" width="7.125" style="93" customWidth="1"/>
    <col min="5" max="8" width="8.125" style="93" customWidth="1"/>
    <col min="9" max="9" width="7.125" style="93" customWidth="1"/>
    <col min="10" max="10" width="6.625" style="93" customWidth="1"/>
    <col min="11" max="11" width="7.125" style="93" customWidth="1"/>
    <col min="12" max="12" width="9.625" style="93" customWidth="1"/>
    <col min="13" max="15" width="8.625" style="93" customWidth="1"/>
    <col min="16" max="17" width="9.125" style="93" customWidth="1"/>
    <col min="18" max="18" width="17.625" style="93" customWidth="1"/>
    <col min="19" max="19" width="6.625" style="93" customWidth="1"/>
    <col min="20" max="20" width="8.625" style="93" customWidth="1"/>
    <col min="21" max="21" width="7.125" style="93" customWidth="1"/>
    <col min="22" max="22" width="10.125" style="93" customWidth="1"/>
    <col min="23" max="23" width="5.625" style="93" customWidth="1"/>
    <col min="24" max="24" width="9.125" style="93" customWidth="1"/>
    <col min="25" max="25" width="10.125" style="93" customWidth="1"/>
    <col min="26" max="26" width="6.625" style="93" customWidth="1"/>
    <col min="27" max="27" width="9.125" style="93" customWidth="1"/>
    <col min="28" max="28" width="10.125" style="93" customWidth="1"/>
    <col min="29" max="29" width="6.625" style="93" customWidth="1"/>
    <col min="30" max="30" width="9.125" style="93" customWidth="1"/>
    <col min="31" max="31" width="10.125" style="93" customWidth="1"/>
    <col min="32" max="32" width="8.625" style="93" customWidth="1"/>
    <col min="33" max="33" width="7.625" style="93" customWidth="1"/>
    <col min="34" max="34" width="7.125" style="93" customWidth="1"/>
    <col min="35" max="16384" width="8.875" style="93" customWidth="1"/>
  </cols>
  <sheetData>
    <row r="1" spans="1:34" s="19" customFormat="1" ht="18" customHeight="1">
      <c r="A1" s="112" t="s">
        <v>195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 t="s">
        <v>196</v>
      </c>
      <c r="R1" s="112" t="s">
        <v>195</v>
      </c>
      <c r="S1" s="48"/>
      <c r="T1" s="48"/>
      <c r="AG1" s="44"/>
      <c r="AH1" s="49" t="s">
        <v>196</v>
      </c>
    </row>
    <row r="2" spans="1:34" s="92" customFormat="1" ht="24.75" customHeight="1">
      <c r="A2" s="454" t="s">
        <v>537</v>
      </c>
      <c r="B2" s="455"/>
      <c r="C2" s="455"/>
      <c r="D2" s="455"/>
      <c r="E2" s="455"/>
      <c r="F2" s="455"/>
      <c r="G2" s="455"/>
      <c r="H2" s="455"/>
      <c r="I2" s="455" t="s">
        <v>285</v>
      </c>
      <c r="J2" s="455"/>
      <c r="K2" s="455"/>
      <c r="L2" s="455"/>
      <c r="M2" s="455"/>
      <c r="N2" s="455"/>
      <c r="O2" s="455"/>
      <c r="P2" s="455"/>
      <c r="Q2" s="455"/>
      <c r="R2" s="454" t="s">
        <v>538</v>
      </c>
      <c r="S2" s="455"/>
      <c r="T2" s="455"/>
      <c r="U2" s="455"/>
      <c r="V2" s="455"/>
      <c r="W2" s="455"/>
      <c r="X2" s="455"/>
      <c r="Y2" s="455"/>
      <c r="Z2" s="455" t="s">
        <v>429</v>
      </c>
      <c r="AA2" s="455"/>
      <c r="AB2" s="455"/>
      <c r="AC2" s="455"/>
      <c r="AD2" s="455"/>
      <c r="AE2" s="455"/>
      <c r="AF2" s="455"/>
      <c r="AG2" s="455"/>
      <c r="AH2" s="455"/>
    </row>
    <row r="3" spans="8:34" s="19" customFormat="1" ht="15" customHeight="1" thickBot="1">
      <c r="H3" s="152" t="s">
        <v>266</v>
      </c>
      <c r="Q3" s="155" t="s">
        <v>464</v>
      </c>
      <c r="S3" s="222"/>
      <c r="T3" s="222"/>
      <c r="U3" s="222"/>
      <c r="V3" s="222"/>
      <c r="W3" s="222"/>
      <c r="X3" s="222"/>
      <c r="Y3" s="152" t="s">
        <v>266</v>
      </c>
      <c r="Z3" s="222"/>
      <c r="AA3" s="222"/>
      <c r="AB3" s="48"/>
      <c r="AC3" s="48"/>
      <c r="AD3" s="48"/>
      <c r="AE3" s="48"/>
      <c r="AF3" s="48"/>
      <c r="AH3" s="155" t="s">
        <v>514</v>
      </c>
    </row>
    <row r="4" spans="1:34" s="19" customFormat="1" ht="21.75" customHeight="1">
      <c r="A4" s="510" t="s">
        <v>430</v>
      </c>
      <c r="B4" s="515" t="s">
        <v>432</v>
      </c>
      <c r="C4" s="517" t="s">
        <v>470</v>
      </c>
      <c r="D4" s="518"/>
      <c r="E4" s="518"/>
      <c r="F4" s="518"/>
      <c r="G4" s="518"/>
      <c r="H4" s="518"/>
      <c r="I4" s="506" t="s">
        <v>469</v>
      </c>
      <c r="J4" s="506"/>
      <c r="K4" s="506"/>
      <c r="L4" s="506"/>
      <c r="M4" s="506"/>
      <c r="N4" s="506"/>
      <c r="O4" s="506"/>
      <c r="P4" s="506"/>
      <c r="Q4" s="507"/>
      <c r="R4" s="540" t="s">
        <v>430</v>
      </c>
      <c r="S4" s="543" t="s">
        <v>517</v>
      </c>
      <c r="T4" s="518"/>
      <c r="U4" s="518"/>
      <c r="V4" s="518"/>
      <c r="W4" s="518"/>
      <c r="X4" s="518"/>
      <c r="Y4" s="518"/>
      <c r="Z4" s="518" t="s">
        <v>516</v>
      </c>
      <c r="AA4" s="518"/>
      <c r="AB4" s="518"/>
      <c r="AC4" s="518"/>
      <c r="AD4" s="518"/>
      <c r="AE4" s="546"/>
      <c r="AF4" s="536" t="s">
        <v>433</v>
      </c>
      <c r="AG4" s="536" t="s">
        <v>434</v>
      </c>
      <c r="AH4" s="537" t="s">
        <v>471</v>
      </c>
    </row>
    <row r="5" spans="1:35" s="19" customFormat="1" ht="21.75" customHeight="1">
      <c r="A5" s="508"/>
      <c r="B5" s="516"/>
      <c r="C5" s="500" t="s">
        <v>143</v>
      </c>
      <c r="D5" s="504" t="s">
        <v>472</v>
      </c>
      <c r="E5" s="505"/>
      <c r="F5" s="505"/>
      <c r="G5" s="505"/>
      <c r="H5" s="505"/>
      <c r="I5" s="156"/>
      <c r="J5" s="156"/>
      <c r="K5" s="157"/>
      <c r="L5" s="500" t="s">
        <v>473</v>
      </c>
      <c r="M5" s="523" t="s">
        <v>474</v>
      </c>
      <c r="N5" s="524"/>
      <c r="O5" s="524"/>
      <c r="P5" s="525"/>
      <c r="Q5" s="500" t="s">
        <v>144</v>
      </c>
      <c r="R5" s="534"/>
      <c r="S5" s="529" t="s">
        <v>475</v>
      </c>
      <c r="T5" s="524"/>
      <c r="U5" s="524"/>
      <c r="V5" s="525"/>
      <c r="W5" s="523" t="s">
        <v>476</v>
      </c>
      <c r="X5" s="524"/>
      <c r="Y5" s="525"/>
      <c r="Z5" s="539" t="s">
        <v>518</v>
      </c>
      <c r="AA5" s="524"/>
      <c r="AB5" s="525"/>
      <c r="AC5" s="523" t="s">
        <v>477</v>
      </c>
      <c r="AD5" s="524"/>
      <c r="AE5" s="525"/>
      <c r="AF5" s="501"/>
      <c r="AG5" s="501"/>
      <c r="AH5" s="538"/>
      <c r="AI5" s="33"/>
    </row>
    <row r="6" spans="1:35" s="19" customFormat="1" ht="21.75" customHeight="1">
      <c r="A6" s="508"/>
      <c r="B6" s="516"/>
      <c r="C6" s="501"/>
      <c r="D6" s="519" t="s">
        <v>478</v>
      </c>
      <c r="E6" s="520"/>
      <c r="F6" s="520"/>
      <c r="G6" s="520"/>
      <c r="H6" s="520"/>
      <c r="I6" s="159"/>
      <c r="J6" s="159"/>
      <c r="K6" s="160"/>
      <c r="L6" s="501"/>
      <c r="M6" s="526"/>
      <c r="N6" s="527"/>
      <c r="O6" s="527"/>
      <c r="P6" s="528"/>
      <c r="Q6" s="501"/>
      <c r="R6" s="534"/>
      <c r="S6" s="530"/>
      <c r="T6" s="531"/>
      <c r="U6" s="531"/>
      <c r="V6" s="503"/>
      <c r="W6" s="538"/>
      <c r="X6" s="531"/>
      <c r="Y6" s="503"/>
      <c r="Z6" s="531"/>
      <c r="AA6" s="531"/>
      <c r="AB6" s="503"/>
      <c r="AC6" s="538"/>
      <c r="AD6" s="531"/>
      <c r="AE6" s="503"/>
      <c r="AF6" s="501"/>
      <c r="AG6" s="501"/>
      <c r="AH6" s="538"/>
      <c r="AI6" s="33"/>
    </row>
    <row r="7" spans="1:35" s="19" customFormat="1" ht="18" customHeight="1">
      <c r="A7" s="508" t="s">
        <v>479</v>
      </c>
      <c r="B7" s="511" t="s">
        <v>480</v>
      </c>
      <c r="C7" s="513" t="s">
        <v>481</v>
      </c>
      <c r="D7" s="521" t="s">
        <v>145</v>
      </c>
      <c r="E7" s="498" t="s">
        <v>482</v>
      </c>
      <c r="F7" s="228"/>
      <c r="G7" s="498" t="s">
        <v>483</v>
      </c>
      <c r="H7" s="229"/>
      <c r="I7" s="502" t="s">
        <v>146</v>
      </c>
      <c r="J7" s="500" t="s">
        <v>147</v>
      </c>
      <c r="K7" s="500" t="s">
        <v>484</v>
      </c>
      <c r="L7" s="501" t="s">
        <v>485</v>
      </c>
      <c r="M7" s="500" t="s">
        <v>145</v>
      </c>
      <c r="N7" s="500" t="s">
        <v>148</v>
      </c>
      <c r="O7" s="500" t="s">
        <v>149</v>
      </c>
      <c r="P7" s="551" t="s">
        <v>486</v>
      </c>
      <c r="Q7" s="501"/>
      <c r="R7" s="534" t="s">
        <v>479</v>
      </c>
      <c r="S7" s="532" t="s">
        <v>145</v>
      </c>
      <c r="T7" s="552" t="s">
        <v>487</v>
      </c>
      <c r="U7" s="500" t="s">
        <v>488</v>
      </c>
      <c r="V7" s="539" t="s">
        <v>150</v>
      </c>
      <c r="W7" s="500" t="s">
        <v>145</v>
      </c>
      <c r="X7" s="500" t="s">
        <v>487</v>
      </c>
      <c r="Y7" s="502" t="s">
        <v>150</v>
      </c>
      <c r="Z7" s="502" t="s">
        <v>145</v>
      </c>
      <c r="AA7" s="523" t="s">
        <v>489</v>
      </c>
      <c r="AB7" s="547" t="s">
        <v>151</v>
      </c>
      <c r="AC7" s="547" t="s">
        <v>145</v>
      </c>
      <c r="AD7" s="549" t="s">
        <v>489</v>
      </c>
      <c r="AE7" s="547" t="s">
        <v>151</v>
      </c>
      <c r="AF7" s="544" t="s">
        <v>490</v>
      </c>
      <c r="AG7" s="544" t="s">
        <v>491</v>
      </c>
      <c r="AH7" s="541" t="s">
        <v>492</v>
      </c>
      <c r="AI7" s="33"/>
    </row>
    <row r="8" spans="1:35" s="19" customFormat="1" ht="25.5" customHeight="1">
      <c r="A8" s="508"/>
      <c r="B8" s="511"/>
      <c r="C8" s="513"/>
      <c r="D8" s="522"/>
      <c r="E8" s="499"/>
      <c r="F8" s="59" t="s">
        <v>493</v>
      </c>
      <c r="G8" s="499"/>
      <c r="H8" s="226" t="s">
        <v>494</v>
      </c>
      <c r="I8" s="503"/>
      <c r="J8" s="501"/>
      <c r="K8" s="501"/>
      <c r="L8" s="501"/>
      <c r="M8" s="501"/>
      <c r="N8" s="501"/>
      <c r="O8" s="501"/>
      <c r="P8" s="501"/>
      <c r="Q8" s="158"/>
      <c r="R8" s="534"/>
      <c r="S8" s="533"/>
      <c r="T8" s="553"/>
      <c r="U8" s="501"/>
      <c r="V8" s="531"/>
      <c r="W8" s="501"/>
      <c r="X8" s="501"/>
      <c r="Y8" s="503"/>
      <c r="Z8" s="503"/>
      <c r="AA8" s="538"/>
      <c r="AB8" s="522"/>
      <c r="AC8" s="522"/>
      <c r="AD8" s="550"/>
      <c r="AE8" s="522"/>
      <c r="AF8" s="544"/>
      <c r="AG8" s="544"/>
      <c r="AH8" s="541"/>
      <c r="AI8" s="33"/>
    </row>
    <row r="9" spans="1:35" s="19" customFormat="1" ht="42" customHeight="1" thickBot="1">
      <c r="A9" s="509"/>
      <c r="B9" s="512"/>
      <c r="C9" s="514"/>
      <c r="D9" s="162" t="s">
        <v>495</v>
      </c>
      <c r="E9" s="163" t="s">
        <v>496</v>
      </c>
      <c r="F9" s="162" t="s">
        <v>497</v>
      </c>
      <c r="G9" s="162" t="s">
        <v>498</v>
      </c>
      <c r="H9" s="218" t="s">
        <v>499</v>
      </c>
      <c r="I9" s="161" t="s">
        <v>500</v>
      </c>
      <c r="J9" s="165" t="s">
        <v>501</v>
      </c>
      <c r="K9" s="166" t="s">
        <v>502</v>
      </c>
      <c r="L9" s="548"/>
      <c r="M9" s="163" t="s">
        <v>495</v>
      </c>
      <c r="N9" s="167" t="s">
        <v>503</v>
      </c>
      <c r="O9" s="167" t="s">
        <v>504</v>
      </c>
      <c r="P9" s="168" t="s">
        <v>505</v>
      </c>
      <c r="Q9" s="165" t="s">
        <v>506</v>
      </c>
      <c r="R9" s="535"/>
      <c r="S9" s="163" t="s">
        <v>495</v>
      </c>
      <c r="T9" s="224" t="s">
        <v>507</v>
      </c>
      <c r="U9" s="162" t="s">
        <v>508</v>
      </c>
      <c r="V9" s="162" t="s">
        <v>509</v>
      </c>
      <c r="W9" s="162" t="s">
        <v>495</v>
      </c>
      <c r="X9" s="224" t="s">
        <v>507</v>
      </c>
      <c r="Y9" s="169" t="s">
        <v>509</v>
      </c>
      <c r="Z9" s="163" t="s">
        <v>495</v>
      </c>
      <c r="AA9" s="164" t="s">
        <v>510</v>
      </c>
      <c r="AB9" s="162" t="s">
        <v>511</v>
      </c>
      <c r="AC9" s="162" t="s">
        <v>495</v>
      </c>
      <c r="AD9" s="163" t="s">
        <v>510</v>
      </c>
      <c r="AE9" s="163" t="s">
        <v>511</v>
      </c>
      <c r="AF9" s="545"/>
      <c r="AG9" s="545"/>
      <c r="AH9" s="542"/>
      <c r="AI9" s="33"/>
    </row>
    <row r="10" spans="1:35" s="19" customFormat="1" ht="18" customHeight="1">
      <c r="A10" s="170" t="s">
        <v>435</v>
      </c>
      <c r="B10" s="171">
        <v>1244.54</v>
      </c>
      <c r="C10" s="172">
        <v>682278</v>
      </c>
      <c r="D10" s="172">
        <v>454257</v>
      </c>
      <c r="E10" s="172">
        <f>418143+3195</f>
        <v>421338</v>
      </c>
      <c r="F10" s="172">
        <v>3195</v>
      </c>
      <c r="G10" s="172">
        <v>17647</v>
      </c>
      <c r="H10" s="174">
        <v>3628</v>
      </c>
      <c r="I10" s="175">
        <v>11164</v>
      </c>
      <c r="J10" s="172">
        <v>480</v>
      </c>
      <c r="K10" s="173" t="s">
        <v>436</v>
      </c>
      <c r="L10" s="172">
        <v>662</v>
      </c>
      <c r="M10" s="172">
        <v>58918</v>
      </c>
      <c r="N10" s="172">
        <v>1821</v>
      </c>
      <c r="O10" s="172">
        <v>57045</v>
      </c>
      <c r="P10" s="172">
        <v>52</v>
      </c>
      <c r="Q10" s="174">
        <v>168442</v>
      </c>
      <c r="R10" s="170" t="s">
        <v>435</v>
      </c>
      <c r="S10" s="175">
        <v>447433</v>
      </c>
      <c r="T10" s="172">
        <v>444274</v>
      </c>
      <c r="U10" s="172">
        <v>2801</v>
      </c>
      <c r="V10" s="172">
        <v>358</v>
      </c>
      <c r="W10" s="172">
        <v>7485</v>
      </c>
      <c r="X10" s="172">
        <v>7425</v>
      </c>
      <c r="Y10" s="174">
        <v>61</v>
      </c>
      <c r="Z10" s="175">
        <v>58918</v>
      </c>
      <c r="AA10" s="172">
        <v>21584</v>
      </c>
      <c r="AB10" s="172">
        <v>37334</v>
      </c>
      <c r="AC10" s="172">
        <v>168442</v>
      </c>
      <c r="AD10" s="172">
        <v>54487</v>
      </c>
      <c r="AE10" s="172">
        <v>113954</v>
      </c>
      <c r="AF10" s="358">
        <v>0.667</v>
      </c>
      <c r="AG10" s="358">
        <v>98.29</v>
      </c>
      <c r="AH10" s="361">
        <v>24.69</v>
      </c>
      <c r="AI10" s="33"/>
    </row>
    <row r="11" spans="1:35" s="19" customFormat="1" ht="18" customHeight="1">
      <c r="A11" s="176" t="s">
        <v>267</v>
      </c>
      <c r="B11" s="177">
        <v>1107.39</v>
      </c>
      <c r="C11" s="178">
        <v>694076</v>
      </c>
      <c r="D11" s="179">
        <v>404197</v>
      </c>
      <c r="E11" s="179">
        <f>375613+2436</f>
        <v>378049</v>
      </c>
      <c r="F11" s="179">
        <v>2436</v>
      </c>
      <c r="G11" s="180">
        <v>17852</v>
      </c>
      <c r="H11" s="219">
        <v>4464</v>
      </c>
      <c r="I11" s="214">
        <v>3832</v>
      </c>
      <c r="J11" s="173" t="s">
        <v>268</v>
      </c>
      <c r="K11" s="173" t="s">
        <v>268</v>
      </c>
      <c r="L11" s="179">
        <v>231</v>
      </c>
      <c r="M11" s="179">
        <v>69658</v>
      </c>
      <c r="N11" s="179">
        <v>2509</v>
      </c>
      <c r="O11" s="179">
        <v>67144</v>
      </c>
      <c r="P11" s="179">
        <v>5</v>
      </c>
      <c r="Q11" s="181">
        <v>219990</v>
      </c>
      <c r="R11" s="176" t="s">
        <v>267</v>
      </c>
      <c r="S11" s="182">
        <v>397297</v>
      </c>
      <c r="T11" s="179">
        <v>388424</v>
      </c>
      <c r="U11" s="180">
        <v>8872</v>
      </c>
      <c r="V11" s="173" t="s">
        <v>268</v>
      </c>
      <c r="W11" s="179">
        <v>7131</v>
      </c>
      <c r="X11" s="179">
        <v>7067</v>
      </c>
      <c r="Y11" s="181">
        <v>64</v>
      </c>
      <c r="Z11" s="182">
        <v>69658</v>
      </c>
      <c r="AA11" s="179">
        <v>28826</v>
      </c>
      <c r="AB11" s="179">
        <v>40831</v>
      </c>
      <c r="AC11" s="179">
        <v>219990</v>
      </c>
      <c r="AD11" s="179">
        <v>71057</v>
      </c>
      <c r="AE11" s="179">
        <v>148933</v>
      </c>
      <c r="AF11" s="197">
        <v>0.584</v>
      </c>
      <c r="AG11" s="359">
        <v>99.45</v>
      </c>
      <c r="AH11" s="362">
        <v>31.7</v>
      </c>
      <c r="AI11" s="33"/>
    </row>
    <row r="12" spans="1:35" s="19" customFormat="1" ht="18" customHeight="1">
      <c r="A12" s="176" t="s">
        <v>269</v>
      </c>
      <c r="B12" s="184">
        <v>1050.33</v>
      </c>
      <c r="C12" s="185">
        <v>717965</v>
      </c>
      <c r="D12" s="185">
        <v>383367</v>
      </c>
      <c r="E12" s="185">
        <f>377335+3295</f>
        <v>380630</v>
      </c>
      <c r="F12" s="185">
        <v>2737</v>
      </c>
      <c r="G12" s="173" t="s">
        <v>268</v>
      </c>
      <c r="H12" s="219">
        <v>3295</v>
      </c>
      <c r="I12" s="215" t="s">
        <v>268</v>
      </c>
      <c r="J12" s="173" t="s">
        <v>268</v>
      </c>
      <c r="K12" s="186" t="s">
        <v>268</v>
      </c>
      <c r="L12" s="185">
        <v>2476</v>
      </c>
      <c r="M12" s="185">
        <v>83302</v>
      </c>
      <c r="N12" s="185">
        <v>1150</v>
      </c>
      <c r="O12" s="185">
        <v>82152</v>
      </c>
      <c r="P12" s="185">
        <v>1</v>
      </c>
      <c r="Q12" s="187">
        <v>248821</v>
      </c>
      <c r="R12" s="176" t="s">
        <v>269</v>
      </c>
      <c r="S12" s="185">
        <v>377335</v>
      </c>
      <c r="T12" s="185">
        <v>377335</v>
      </c>
      <c r="U12" s="173" t="s">
        <v>268</v>
      </c>
      <c r="V12" s="173" t="s">
        <v>268</v>
      </c>
      <c r="W12" s="185">
        <v>8508</v>
      </c>
      <c r="X12" s="185">
        <v>8274</v>
      </c>
      <c r="Y12" s="187">
        <v>233</v>
      </c>
      <c r="Z12" s="190">
        <v>83302</v>
      </c>
      <c r="AA12" s="185">
        <v>29385</v>
      </c>
      <c r="AB12" s="185">
        <v>53918</v>
      </c>
      <c r="AC12" s="185">
        <v>248821</v>
      </c>
      <c r="AD12" s="185">
        <v>64084</v>
      </c>
      <c r="AE12" s="185">
        <v>184737</v>
      </c>
      <c r="AF12" s="359">
        <v>0.546</v>
      </c>
      <c r="AG12" s="359">
        <v>100</v>
      </c>
      <c r="AH12" s="362">
        <v>34.66</v>
      </c>
      <c r="AI12" s="33"/>
    </row>
    <row r="13" spans="1:35" s="19" customFormat="1" ht="18" customHeight="1">
      <c r="A13" s="176" t="s">
        <v>270</v>
      </c>
      <c r="B13" s="188">
        <v>970.3740465753423</v>
      </c>
      <c r="C13" s="190">
        <v>620425.528</v>
      </c>
      <c r="D13" s="190">
        <v>354258.047</v>
      </c>
      <c r="E13" s="190">
        <v>346292.62200000003</v>
      </c>
      <c r="F13" s="190">
        <v>2054.482</v>
      </c>
      <c r="G13" s="190">
        <v>7965.04</v>
      </c>
      <c r="H13" s="192">
        <v>182.79</v>
      </c>
      <c r="I13" s="227" t="s">
        <v>190</v>
      </c>
      <c r="J13" s="227" t="s">
        <v>190</v>
      </c>
      <c r="K13" s="227" t="s">
        <v>190</v>
      </c>
      <c r="L13" s="190">
        <v>5072.808999999999</v>
      </c>
      <c r="M13" s="190">
        <v>65775.61</v>
      </c>
      <c r="N13" s="190">
        <v>3649.33</v>
      </c>
      <c r="O13" s="190">
        <v>62126.28</v>
      </c>
      <c r="P13" s="189" t="s">
        <v>190</v>
      </c>
      <c r="Q13" s="192">
        <v>195319.322</v>
      </c>
      <c r="R13" s="176" t="s">
        <v>270</v>
      </c>
      <c r="S13" s="190">
        <v>352020.5</v>
      </c>
      <c r="T13" s="190">
        <v>352020.5</v>
      </c>
      <c r="U13" s="173" t="s">
        <v>190</v>
      </c>
      <c r="V13" s="173" t="s">
        <v>190</v>
      </c>
      <c r="W13" s="190">
        <v>7310.0960000000005</v>
      </c>
      <c r="X13" s="190">
        <v>7020.625999999999</v>
      </c>
      <c r="Y13" s="192">
        <v>289.47</v>
      </c>
      <c r="Z13" s="190">
        <v>65775.61</v>
      </c>
      <c r="AA13" s="190">
        <v>25889.93</v>
      </c>
      <c r="AB13" s="190">
        <v>39885.77</v>
      </c>
      <c r="AC13" s="190">
        <v>195319.322</v>
      </c>
      <c r="AD13" s="190">
        <v>37222.416999999994</v>
      </c>
      <c r="AE13" s="190">
        <v>158096.90399999998</v>
      </c>
      <c r="AF13" s="188">
        <v>0.497</v>
      </c>
      <c r="AG13" s="363">
        <v>100</v>
      </c>
      <c r="AH13" s="362">
        <v>31.48</v>
      </c>
      <c r="AI13" s="33"/>
    </row>
    <row r="14" spans="1:35" s="19" customFormat="1" ht="18" customHeight="1">
      <c r="A14" s="176" t="s">
        <v>271</v>
      </c>
      <c r="B14" s="188">
        <v>946.1223232876712</v>
      </c>
      <c r="C14" s="190">
        <v>664982.912</v>
      </c>
      <c r="D14" s="190">
        <v>345334.64800000004</v>
      </c>
      <c r="E14" s="190">
        <v>345151.708</v>
      </c>
      <c r="F14" s="190">
        <v>1818.548</v>
      </c>
      <c r="G14" s="188">
        <v>274.88</v>
      </c>
      <c r="H14" s="220">
        <v>8.84</v>
      </c>
      <c r="I14" s="227" t="s">
        <v>190</v>
      </c>
      <c r="J14" s="227" t="s">
        <v>190</v>
      </c>
      <c r="K14" s="227" t="s">
        <v>190</v>
      </c>
      <c r="L14" s="190">
        <v>6723.572</v>
      </c>
      <c r="M14" s="190">
        <v>71759.83299999998</v>
      </c>
      <c r="N14" s="190">
        <v>7395.098999999998</v>
      </c>
      <c r="O14" s="190">
        <v>64364.734</v>
      </c>
      <c r="P14" s="189" t="s">
        <v>190</v>
      </c>
      <c r="Q14" s="192">
        <v>241164.859</v>
      </c>
      <c r="R14" s="176" t="s">
        <v>271</v>
      </c>
      <c r="S14" s="190">
        <v>343507.26</v>
      </c>
      <c r="T14" s="190">
        <v>343507.26</v>
      </c>
      <c r="U14" s="173" t="s">
        <v>190</v>
      </c>
      <c r="V14" s="173" t="s">
        <v>190</v>
      </c>
      <c r="W14" s="190">
        <v>8550.96</v>
      </c>
      <c r="X14" s="190">
        <v>8293.41</v>
      </c>
      <c r="Y14" s="192">
        <v>257.55</v>
      </c>
      <c r="Z14" s="190">
        <v>71759.83299999998</v>
      </c>
      <c r="AA14" s="190">
        <v>27848.354000000003</v>
      </c>
      <c r="AB14" s="190">
        <v>43911.479000000014</v>
      </c>
      <c r="AC14" s="190">
        <v>241164.859</v>
      </c>
      <c r="AD14" s="190">
        <v>35542.742000000006</v>
      </c>
      <c r="AE14" s="190">
        <v>205622.11699999997</v>
      </c>
      <c r="AF14" s="188">
        <v>0.481</v>
      </c>
      <c r="AG14" s="363">
        <v>100</v>
      </c>
      <c r="AH14" s="362">
        <v>36.27</v>
      </c>
      <c r="AI14" s="33"/>
    </row>
    <row r="15" spans="1:35" s="19" customFormat="1" ht="3.75" customHeight="1">
      <c r="A15" s="230"/>
      <c r="B15" s="188"/>
      <c r="C15" s="190"/>
      <c r="D15" s="190"/>
      <c r="E15" s="190"/>
      <c r="F15" s="190"/>
      <c r="G15" s="188"/>
      <c r="H15" s="220"/>
      <c r="I15" s="191"/>
      <c r="J15" s="191"/>
      <c r="K15" s="191"/>
      <c r="L15" s="190"/>
      <c r="M15" s="190"/>
      <c r="N15" s="190"/>
      <c r="O15" s="190"/>
      <c r="P15" s="231"/>
      <c r="Q15" s="192"/>
      <c r="R15" s="230"/>
      <c r="S15" s="190"/>
      <c r="T15" s="190"/>
      <c r="U15" s="180"/>
      <c r="V15" s="180"/>
      <c r="W15" s="190"/>
      <c r="X15" s="190"/>
      <c r="Y15" s="192"/>
      <c r="Z15" s="190"/>
      <c r="AA15" s="190"/>
      <c r="AB15" s="190"/>
      <c r="AC15" s="190"/>
      <c r="AD15" s="190"/>
      <c r="AE15" s="190"/>
      <c r="AF15" s="188"/>
      <c r="AG15" s="363"/>
      <c r="AH15" s="362"/>
      <c r="AI15" s="33"/>
    </row>
    <row r="16" spans="1:35" s="19" customFormat="1" ht="18" customHeight="1">
      <c r="A16" s="176" t="s">
        <v>272</v>
      </c>
      <c r="B16" s="188">
        <f aca="true" t="shared" si="0" ref="B16:G16">SUM(B18:B36)</f>
        <v>920.0417506849315</v>
      </c>
      <c r="C16" s="190">
        <f t="shared" si="0"/>
        <v>710351.2799999999</v>
      </c>
      <c r="D16" s="190">
        <f t="shared" si="0"/>
        <v>335815.23900000006</v>
      </c>
      <c r="E16" s="190">
        <f t="shared" si="0"/>
        <v>335513.629</v>
      </c>
      <c r="F16" s="190">
        <f t="shared" si="0"/>
        <v>2175.683</v>
      </c>
      <c r="G16" s="188">
        <f t="shared" si="0"/>
        <v>301.51000000000005</v>
      </c>
      <c r="H16" s="189" t="s">
        <v>190</v>
      </c>
      <c r="I16" s="227" t="s">
        <v>190</v>
      </c>
      <c r="J16" s="227" t="s">
        <v>190</v>
      </c>
      <c r="K16" s="227" t="s">
        <v>190</v>
      </c>
      <c r="L16" s="190">
        <f>SUM(L18:L36)</f>
        <v>14499.847</v>
      </c>
      <c r="M16" s="190">
        <f>SUM(M18:M36)</f>
        <v>77812.411</v>
      </c>
      <c r="N16" s="190">
        <f>SUM(N18:N36)</f>
        <v>8191.917000000001</v>
      </c>
      <c r="O16" s="190">
        <f>SUM(O18:O36)</f>
        <v>69620.49399999999</v>
      </c>
      <c r="P16" s="189" t="s">
        <v>268</v>
      </c>
      <c r="Q16" s="192">
        <f>SUM(Q18:Q36)</f>
        <v>282223.759</v>
      </c>
      <c r="R16" s="176" t="s">
        <v>272</v>
      </c>
      <c r="S16" s="190">
        <f>SUM(S18:S36)</f>
        <v>333639.456</v>
      </c>
      <c r="T16" s="190">
        <f>SUM(T18:T36)</f>
        <v>333639.456</v>
      </c>
      <c r="U16" s="173" t="s">
        <v>268</v>
      </c>
      <c r="V16" s="173" t="s">
        <v>268</v>
      </c>
      <c r="W16" s="190">
        <f aca="true" t="shared" si="1" ref="W16:AE16">SUM(W18:W36)</f>
        <v>16675.629999999997</v>
      </c>
      <c r="X16" s="190">
        <f t="shared" si="1"/>
        <v>16037.725</v>
      </c>
      <c r="Y16" s="192">
        <f t="shared" si="1"/>
        <v>637.905</v>
      </c>
      <c r="Z16" s="190">
        <f t="shared" si="1"/>
        <v>77812.411</v>
      </c>
      <c r="AA16" s="190">
        <f t="shared" si="1"/>
        <v>28244.362</v>
      </c>
      <c r="AB16" s="190">
        <f t="shared" si="1"/>
        <v>49568.04899999999</v>
      </c>
      <c r="AC16" s="190">
        <f t="shared" si="1"/>
        <v>282223.759</v>
      </c>
      <c r="AD16" s="190">
        <f t="shared" si="1"/>
        <v>31140.544</v>
      </c>
      <c r="AE16" s="190">
        <f t="shared" si="1"/>
        <v>251083.21500000003</v>
      </c>
      <c r="AF16" s="188">
        <v>0.461</v>
      </c>
      <c r="AG16" s="363">
        <v>100</v>
      </c>
      <c r="AH16" s="362">
        <v>40.11</v>
      </c>
      <c r="AI16" s="33"/>
    </row>
    <row r="17" spans="1:35" s="19" customFormat="1" ht="3.75" customHeight="1">
      <c r="A17" s="230"/>
      <c r="B17" s="188"/>
      <c r="C17" s="190"/>
      <c r="D17" s="190"/>
      <c r="E17" s="190"/>
      <c r="F17" s="190"/>
      <c r="G17" s="188"/>
      <c r="H17" s="231"/>
      <c r="I17" s="191"/>
      <c r="J17" s="191"/>
      <c r="K17" s="223"/>
      <c r="L17" s="185"/>
      <c r="M17" s="185"/>
      <c r="N17" s="185"/>
      <c r="O17" s="185"/>
      <c r="P17" s="231"/>
      <c r="Q17" s="192"/>
      <c r="R17" s="230"/>
      <c r="S17" s="190"/>
      <c r="T17" s="190"/>
      <c r="U17" s="180"/>
      <c r="V17" s="180"/>
      <c r="W17" s="190"/>
      <c r="X17" s="190"/>
      <c r="Y17" s="192"/>
      <c r="Z17" s="190"/>
      <c r="AA17" s="190"/>
      <c r="AB17" s="190"/>
      <c r="AC17" s="190"/>
      <c r="AD17" s="190"/>
      <c r="AE17" s="190"/>
      <c r="AF17" s="188"/>
      <c r="AG17" s="363"/>
      <c r="AH17" s="362"/>
      <c r="AI17" s="33"/>
    </row>
    <row r="18" spans="1:47" s="19" customFormat="1" ht="18" customHeight="1">
      <c r="A18" s="176" t="s">
        <v>437</v>
      </c>
      <c r="B18" s="177">
        <f>D18/365</f>
        <v>2.0578904109589042</v>
      </c>
      <c r="C18" s="179">
        <v>6679.54</v>
      </c>
      <c r="D18" s="185">
        <v>751.13</v>
      </c>
      <c r="E18" s="194">
        <f>0+F18</f>
        <v>751.13</v>
      </c>
      <c r="F18" s="180">
        <v>751.13</v>
      </c>
      <c r="G18" s="183" t="s">
        <v>268</v>
      </c>
      <c r="H18" s="189" t="s">
        <v>190</v>
      </c>
      <c r="I18" s="213" t="s">
        <v>268</v>
      </c>
      <c r="J18" s="183" t="s">
        <v>268</v>
      </c>
      <c r="K18" s="189" t="s">
        <v>268</v>
      </c>
      <c r="L18" s="185">
        <v>5928.41</v>
      </c>
      <c r="M18" s="189" t="s">
        <v>268</v>
      </c>
      <c r="N18" s="189" t="s">
        <v>268</v>
      </c>
      <c r="O18" s="189" t="s">
        <v>268</v>
      </c>
      <c r="P18" s="189" t="s">
        <v>268</v>
      </c>
      <c r="Q18" s="189" t="s">
        <v>268</v>
      </c>
      <c r="R18" s="176" t="s">
        <v>437</v>
      </c>
      <c r="S18" s="173" t="s">
        <v>268</v>
      </c>
      <c r="T18" s="173" t="s">
        <v>268</v>
      </c>
      <c r="U18" s="173" t="s">
        <v>268</v>
      </c>
      <c r="V18" s="173" t="s">
        <v>268</v>
      </c>
      <c r="W18" s="180">
        <v>6679.54</v>
      </c>
      <c r="X18" s="185">
        <v>6377.62</v>
      </c>
      <c r="Y18" s="187">
        <v>301.92</v>
      </c>
      <c r="Z18" s="215" t="s">
        <v>268</v>
      </c>
      <c r="AA18" s="173" t="s">
        <v>268</v>
      </c>
      <c r="AB18" s="173" t="s">
        <v>268</v>
      </c>
      <c r="AC18" s="173" t="s">
        <v>268</v>
      </c>
      <c r="AD18" s="173" t="s">
        <v>268</v>
      </c>
      <c r="AE18" s="173" t="s">
        <v>268</v>
      </c>
      <c r="AF18" s="183" t="s">
        <v>268</v>
      </c>
      <c r="AG18" s="363">
        <v>100</v>
      </c>
      <c r="AH18" s="364" t="s">
        <v>268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</row>
    <row r="19" spans="1:47" s="19" customFormat="1" ht="3.75" customHeight="1">
      <c r="A19" s="232"/>
      <c r="B19" s="177"/>
      <c r="C19" s="179"/>
      <c r="D19" s="185"/>
      <c r="E19" s="194"/>
      <c r="F19" s="180"/>
      <c r="G19" s="194"/>
      <c r="H19" s="231"/>
      <c r="I19" s="233"/>
      <c r="J19" s="194"/>
      <c r="K19" s="231"/>
      <c r="L19" s="185"/>
      <c r="M19" s="234"/>
      <c r="N19" s="234"/>
      <c r="O19" s="234"/>
      <c r="P19" s="231"/>
      <c r="Q19" s="231"/>
      <c r="R19" s="230"/>
      <c r="S19" s="214"/>
      <c r="T19" s="180"/>
      <c r="U19" s="180"/>
      <c r="V19" s="180"/>
      <c r="W19" s="180"/>
      <c r="X19" s="185"/>
      <c r="Y19" s="187"/>
      <c r="Z19" s="233"/>
      <c r="AA19" s="194"/>
      <c r="AB19" s="194"/>
      <c r="AC19" s="194"/>
      <c r="AD19" s="194"/>
      <c r="AE19" s="194"/>
      <c r="AF19" s="194"/>
      <c r="AG19" s="363"/>
      <c r="AH19" s="234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</row>
    <row r="20" spans="1:35" s="19" customFormat="1" ht="18" customHeight="1">
      <c r="A20" s="193" t="s">
        <v>438</v>
      </c>
      <c r="B20" s="177">
        <f>D20/365</f>
        <v>165.13857534246577</v>
      </c>
      <c r="C20" s="179">
        <v>139337.77</v>
      </c>
      <c r="D20" s="185">
        <v>60275.58</v>
      </c>
      <c r="E20" s="179">
        <f>59056.39+F20</f>
        <v>60013.42</v>
      </c>
      <c r="F20" s="179">
        <v>957.03</v>
      </c>
      <c r="G20" s="194">
        <v>262.16</v>
      </c>
      <c r="H20" s="189" t="s">
        <v>190</v>
      </c>
      <c r="I20" s="213" t="s">
        <v>268</v>
      </c>
      <c r="J20" s="183" t="s">
        <v>268</v>
      </c>
      <c r="K20" s="189" t="s">
        <v>268</v>
      </c>
      <c r="L20" s="185">
        <v>5929.32</v>
      </c>
      <c r="M20" s="179">
        <v>17499.81</v>
      </c>
      <c r="N20" s="180">
        <v>1881.24</v>
      </c>
      <c r="O20" s="179">
        <v>15618.57</v>
      </c>
      <c r="P20" s="189" t="s">
        <v>268</v>
      </c>
      <c r="Q20" s="181">
        <v>55633.059</v>
      </c>
      <c r="R20" s="193" t="s">
        <v>438</v>
      </c>
      <c r="S20" s="182">
        <v>59318.55</v>
      </c>
      <c r="T20" s="179">
        <v>59318.55</v>
      </c>
      <c r="U20" s="173" t="s">
        <v>268</v>
      </c>
      <c r="V20" s="173" t="s">
        <v>268</v>
      </c>
      <c r="W20" s="195">
        <v>6886.35</v>
      </c>
      <c r="X20" s="179">
        <v>6584.43</v>
      </c>
      <c r="Y20" s="231">
        <v>301.92</v>
      </c>
      <c r="Z20" s="182">
        <v>17499.81</v>
      </c>
      <c r="AA20" s="179">
        <v>13862.97</v>
      </c>
      <c r="AB20" s="179">
        <v>3636.84</v>
      </c>
      <c r="AC20" s="179">
        <v>55633.059</v>
      </c>
      <c r="AD20" s="179">
        <v>7734.944</v>
      </c>
      <c r="AE20" s="179">
        <v>47898.115</v>
      </c>
      <c r="AF20" s="359">
        <v>0.409</v>
      </c>
      <c r="AG20" s="363">
        <v>100</v>
      </c>
      <c r="AH20" s="365">
        <v>39.93</v>
      </c>
      <c r="AI20" s="33"/>
    </row>
    <row r="21" spans="1:35" s="19" customFormat="1" ht="3.75" customHeight="1">
      <c r="A21" s="196"/>
      <c r="B21" s="177"/>
      <c r="C21" s="179"/>
      <c r="D21" s="185"/>
      <c r="E21" s="179"/>
      <c r="F21" s="179"/>
      <c r="G21" s="180"/>
      <c r="H21" s="219"/>
      <c r="I21" s="177"/>
      <c r="J21" s="197"/>
      <c r="K21" s="198"/>
      <c r="L21" s="185"/>
      <c r="M21" s="179"/>
      <c r="N21" s="179"/>
      <c r="O21" s="179"/>
      <c r="P21" s="189" t="s">
        <v>268</v>
      </c>
      <c r="Q21" s="181"/>
      <c r="R21" s="196"/>
      <c r="S21" s="182"/>
      <c r="T21" s="179"/>
      <c r="U21" s="180"/>
      <c r="V21" s="179"/>
      <c r="W21" s="180"/>
      <c r="X21" s="179"/>
      <c r="Y21" s="231"/>
      <c r="Z21" s="182"/>
      <c r="AA21" s="179"/>
      <c r="AB21" s="179"/>
      <c r="AC21" s="179"/>
      <c r="AD21" s="179"/>
      <c r="AE21" s="179"/>
      <c r="AF21" s="359"/>
      <c r="AG21" s="363"/>
      <c r="AH21" s="365"/>
      <c r="AI21" s="33"/>
    </row>
    <row r="22" spans="1:35" s="19" customFormat="1" ht="18" customHeight="1">
      <c r="A22" s="193" t="s">
        <v>273</v>
      </c>
      <c r="B22" s="177">
        <f>D22/365</f>
        <v>212.18712328767123</v>
      </c>
      <c r="C22" s="179">
        <v>142871.62</v>
      </c>
      <c r="D22" s="185">
        <v>77448.3</v>
      </c>
      <c r="E22" s="179">
        <v>77408.95</v>
      </c>
      <c r="F22" s="183" t="s">
        <v>268</v>
      </c>
      <c r="G22" s="194">
        <v>39.35</v>
      </c>
      <c r="H22" s="189" t="s">
        <v>190</v>
      </c>
      <c r="I22" s="213" t="s">
        <v>268</v>
      </c>
      <c r="J22" s="183" t="s">
        <v>268</v>
      </c>
      <c r="K22" s="189" t="s">
        <v>268</v>
      </c>
      <c r="L22" s="185">
        <v>1227.455</v>
      </c>
      <c r="M22" s="179">
        <v>6838.456</v>
      </c>
      <c r="N22" s="180">
        <v>1109.98</v>
      </c>
      <c r="O22" s="179">
        <v>5728.476</v>
      </c>
      <c r="P22" s="189" t="s">
        <v>268</v>
      </c>
      <c r="Q22" s="181">
        <v>57357.408</v>
      </c>
      <c r="R22" s="193" t="s">
        <v>273</v>
      </c>
      <c r="S22" s="182">
        <v>77448.3</v>
      </c>
      <c r="T22" s="179">
        <v>77448.3</v>
      </c>
      <c r="U22" s="173" t="s">
        <v>268</v>
      </c>
      <c r="V22" s="173" t="s">
        <v>268</v>
      </c>
      <c r="W22" s="195">
        <v>1227.455</v>
      </c>
      <c r="X22" s="179">
        <v>1227.455</v>
      </c>
      <c r="Y22" s="189" t="s">
        <v>268</v>
      </c>
      <c r="Z22" s="182">
        <v>6838.456</v>
      </c>
      <c r="AA22" s="179">
        <v>2346.918</v>
      </c>
      <c r="AB22" s="179">
        <v>4491.538</v>
      </c>
      <c r="AC22" s="179">
        <v>57357.408</v>
      </c>
      <c r="AD22" s="179">
        <v>3495.26</v>
      </c>
      <c r="AE22" s="179">
        <v>53862.148</v>
      </c>
      <c r="AF22" s="359">
        <v>0.577</v>
      </c>
      <c r="AG22" s="363">
        <v>100</v>
      </c>
      <c r="AH22" s="365">
        <v>40.15</v>
      </c>
      <c r="AI22" s="33"/>
    </row>
    <row r="23" spans="1:35" s="19" customFormat="1" ht="18" customHeight="1">
      <c r="A23" s="193" t="s">
        <v>274</v>
      </c>
      <c r="B23" s="177">
        <f>D23/365</f>
        <v>101.39233698630137</v>
      </c>
      <c r="C23" s="179">
        <v>83225.26</v>
      </c>
      <c r="D23" s="185">
        <v>37008.203</v>
      </c>
      <c r="E23" s="179">
        <f>36883.85+F23</f>
        <v>37008.203</v>
      </c>
      <c r="F23" s="179">
        <v>124.353</v>
      </c>
      <c r="G23" s="183" t="s">
        <v>268</v>
      </c>
      <c r="H23" s="189" t="s">
        <v>190</v>
      </c>
      <c r="I23" s="213" t="s">
        <v>268</v>
      </c>
      <c r="J23" s="183" t="s">
        <v>268</v>
      </c>
      <c r="K23" s="189" t="s">
        <v>268</v>
      </c>
      <c r="L23" s="185">
        <v>55.422</v>
      </c>
      <c r="M23" s="179">
        <v>11860</v>
      </c>
      <c r="N23" s="180">
        <v>848</v>
      </c>
      <c r="O23" s="179">
        <v>11012</v>
      </c>
      <c r="P23" s="189" t="s">
        <v>268</v>
      </c>
      <c r="Q23" s="181">
        <v>34301.631</v>
      </c>
      <c r="R23" s="193" t="s">
        <v>274</v>
      </c>
      <c r="S23" s="182">
        <v>36883.85</v>
      </c>
      <c r="T23" s="179">
        <v>36883.85</v>
      </c>
      <c r="U23" s="173" t="s">
        <v>268</v>
      </c>
      <c r="V23" s="173" t="s">
        <v>268</v>
      </c>
      <c r="W23" s="195">
        <v>179.775</v>
      </c>
      <c r="X23" s="179">
        <v>145.865</v>
      </c>
      <c r="Y23" s="231">
        <v>33.91</v>
      </c>
      <c r="Z23" s="182">
        <v>11860</v>
      </c>
      <c r="AA23" s="26">
        <v>2016</v>
      </c>
      <c r="AB23" s="179">
        <v>9844</v>
      </c>
      <c r="AC23" s="179">
        <v>34301.631</v>
      </c>
      <c r="AD23" s="179">
        <v>3094.653</v>
      </c>
      <c r="AE23" s="179">
        <v>31206.978</v>
      </c>
      <c r="AF23" s="359">
        <v>0.49</v>
      </c>
      <c r="AG23" s="363">
        <v>100</v>
      </c>
      <c r="AH23" s="365">
        <v>41.22</v>
      </c>
      <c r="AI23" s="33"/>
    </row>
    <row r="24" spans="1:35" s="19" customFormat="1" ht="18" customHeight="1">
      <c r="A24" s="193" t="s">
        <v>275</v>
      </c>
      <c r="B24" s="177">
        <f>D24/365</f>
        <v>73.38246575342465</v>
      </c>
      <c r="C24" s="179">
        <v>63387.36</v>
      </c>
      <c r="D24" s="185">
        <v>26784.6</v>
      </c>
      <c r="E24" s="179">
        <f>26477.73+F24</f>
        <v>26784.6</v>
      </c>
      <c r="F24" s="179">
        <v>306.87</v>
      </c>
      <c r="G24" s="183" t="s">
        <v>268</v>
      </c>
      <c r="H24" s="189" t="s">
        <v>190</v>
      </c>
      <c r="I24" s="213" t="s">
        <v>268</v>
      </c>
      <c r="J24" s="183" t="s">
        <v>268</v>
      </c>
      <c r="K24" s="189" t="s">
        <v>268</v>
      </c>
      <c r="L24" s="185">
        <v>5.5</v>
      </c>
      <c r="M24" s="179">
        <v>9654.399</v>
      </c>
      <c r="N24" s="180">
        <v>740.16</v>
      </c>
      <c r="O24" s="179">
        <v>8914.239</v>
      </c>
      <c r="P24" s="189" t="s">
        <v>268</v>
      </c>
      <c r="Q24" s="181">
        <v>26942.858</v>
      </c>
      <c r="R24" s="193" t="s">
        <v>275</v>
      </c>
      <c r="S24" s="182">
        <v>26477.73</v>
      </c>
      <c r="T24" s="179">
        <v>26477.73</v>
      </c>
      <c r="U24" s="173" t="s">
        <v>268</v>
      </c>
      <c r="V24" s="173" t="s">
        <v>268</v>
      </c>
      <c r="W24" s="195">
        <v>312.37</v>
      </c>
      <c r="X24" s="179">
        <v>312.37</v>
      </c>
      <c r="Y24" s="189" t="s">
        <v>268</v>
      </c>
      <c r="Z24" s="182">
        <v>9654.399</v>
      </c>
      <c r="AA24" s="179">
        <v>1989.08</v>
      </c>
      <c r="AB24" s="179">
        <v>7665.319</v>
      </c>
      <c r="AC24" s="179">
        <v>26942.858</v>
      </c>
      <c r="AD24" s="179">
        <v>2246.601</v>
      </c>
      <c r="AE24" s="179">
        <v>24696.257</v>
      </c>
      <c r="AF24" s="359">
        <v>0.417</v>
      </c>
      <c r="AG24" s="363">
        <v>100</v>
      </c>
      <c r="AH24" s="365">
        <v>42.51</v>
      </c>
      <c r="AI24" s="33"/>
    </row>
    <row r="25" spans="1:35" s="19" customFormat="1" ht="3.75" customHeight="1">
      <c r="A25" s="196"/>
      <c r="B25" s="177"/>
      <c r="C25" s="179"/>
      <c r="D25" s="185"/>
      <c r="E25" s="179"/>
      <c r="F25" s="179"/>
      <c r="G25" s="197"/>
      <c r="H25" s="198"/>
      <c r="I25" s="177"/>
      <c r="J25" s="197"/>
      <c r="K25" s="198"/>
      <c r="L25" s="185"/>
      <c r="M25" s="179"/>
      <c r="N25" s="179"/>
      <c r="O25" s="179"/>
      <c r="P25" s="189" t="s">
        <v>268</v>
      </c>
      <c r="Q25" s="181"/>
      <c r="R25" s="196"/>
      <c r="S25" s="182"/>
      <c r="T25" s="179"/>
      <c r="U25" s="179"/>
      <c r="V25" s="179"/>
      <c r="W25" s="195"/>
      <c r="X25" s="179"/>
      <c r="Y25" s="231"/>
      <c r="Z25" s="182"/>
      <c r="AA25" s="179"/>
      <c r="AB25" s="179"/>
      <c r="AC25" s="179"/>
      <c r="AD25" s="179"/>
      <c r="AE25" s="179"/>
      <c r="AF25" s="359"/>
      <c r="AG25" s="363"/>
      <c r="AH25" s="365"/>
      <c r="AI25" s="33"/>
    </row>
    <row r="26" spans="1:35" s="19" customFormat="1" ht="18" customHeight="1">
      <c r="A26" s="193" t="s">
        <v>439</v>
      </c>
      <c r="B26" s="177">
        <f>D26/365</f>
        <v>60.44665753424657</v>
      </c>
      <c r="C26" s="179">
        <v>49282.85</v>
      </c>
      <c r="D26" s="185">
        <v>22063.03</v>
      </c>
      <c r="E26" s="179">
        <v>22063.03</v>
      </c>
      <c r="F26" s="183" t="s">
        <v>268</v>
      </c>
      <c r="G26" s="183" t="s">
        <v>268</v>
      </c>
      <c r="H26" s="189" t="s">
        <v>190</v>
      </c>
      <c r="I26" s="213" t="s">
        <v>268</v>
      </c>
      <c r="J26" s="183" t="s">
        <v>268</v>
      </c>
      <c r="K26" s="189" t="s">
        <v>268</v>
      </c>
      <c r="L26" s="185">
        <v>191.276</v>
      </c>
      <c r="M26" s="179">
        <v>6965.11</v>
      </c>
      <c r="N26" s="180">
        <v>653.73</v>
      </c>
      <c r="O26" s="179">
        <v>6311.38</v>
      </c>
      <c r="P26" s="189" t="s">
        <v>268</v>
      </c>
      <c r="Q26" s="181">
        <v>20063.437</v>
      </c>
      <c r="R26" s="193" t="s">
        <v>439</v>
      </c>
      <c r="S26" s="182">
        <v>22063.03</v>
      </c>
      <c r="T26" s="179">
        <v>22063.03</v>
      </c>
      <c r="U26" s="173" t="s">
        <v>268</v>
      </c>
      <c r="V26" s="173" t="s">
        <v>268</v>
      </c>
      <c r="W26" s="195">
        <v>191.276</v>
      </c>
      <c r="X26" s="179">
        <v>191.276</v>
      </c>
      <c r="Y26" s="189" t="s">
        <v>268</v>
      </c>
      <c r="Z26" s="182">
        <v>6965.11</v>
      </c>
      <c r="AA26" s="179">
        <v>951.35</v>
      </c>
      <c r="AB26" s="179">
        <v>6013.76</v>
      </c>
      <c r="AC26" s="179">
        <v>20063.437</v>
      </c>
      <c r="AD26" s="179">
        <v>2216.546</v>
      </c>
      <c r="AE26" s="179">
        <v>17846.891</v>
      </c>
      <c r="AF26" s="359">
        <v>0.404</v>
      </c>
      <c r="AG26" s="363">
        <v>100</v>
      </c>
      <c r="AH26" s="365">
        <v>36.59</v>
      </c>
      <c r="AI26" s="33"/>
    </row>
    <row r="27" spans="1:35" s="19" customFormat="1" ht="18" customHeight="1">
      <c r="A27" s="193" t="s">
        <v>276</v>
      </c>
      <c r="B27" s="177">
        <f>D27/365</f>
        <v>39.48597260273972</v>
      </c>
      <c r="C27" s="179">
        <v>25224.48</v>
      </c>
      <c r="D27" s="185">
        <v>14412.38</v>
      </c>
      <c r="E27" s="179">
        <v>14412.38</v>
      </c>
      <c r="F27" s="183" t="s">
        <v>268</v>
      </c>
      <c r="G27" s="183" t="s">
        <v>268</v>
      </c>
      <c r="H27" s="189" t="s">
        <v>190</v>
      </c>
      <c r="I27" s="213" t="s">
        <v>268</v>
      </c>
      <c r="J27" s="183" t="s">
        <v>268</v>
      </c>
      <c r="K27" s="189" t="s">
        <v>268</v>
      </c>
      <c r="L27" s="185">
        <v>92.964</v>
      </c>
      <c r="M27" s="179">
        <v>1488.77</v>
      </c>
      <c r="N27" s="180">
        <v>145.47</v>
      </c>
      <c r="O27" s="179">
        <v>1343.3</v>
      </c>
      <c r="P27" s="189" t="s">
        <v>268</v>
      </c>
      <c r="Q27" s="181">
        <v>9230.365</v>
      </c>
      <c r="R27" s="193" t="s">
        <v>276</v>
      </c>
      <c r="S27" s="182">
        <v>14412.38</v>
      </c>
      <c r="T27" s="179">
        <v>14412.38</v>
      </c>
      <c r="U27" s="173" t="s">
        <v>268</v>
      </c>
      <c r="V27" s="173" t="s">
        <v>268</v>
      </c>
      <c r="W27" s="195">
        <v>92.964</v>
      </c>
      <c r="X27" s="179">
        <v>92.964</v>
      </c>
      <c r="Y27" s="189" t="s">
        <v>268</v>
      </c>
      <c r="Z27" s="182">
        <v>1488.77</v>
      </c>
      <c r="AA27" s="179">
        <v>673.78</v>
      </c>
      <c r="AB27" s="180">
        <v>814.99</v>
      </c>
      <c r="AC27" s="179">
        <v>9230.365</v>
      </c>
      <c r="AD27" s="179">
        <v>1384.445</v>
      </c>
      <c r="AE27" s="179">
        <v>7845.92</v>
      </c>
      <c r="AF27" s="359">
        <v>0.429</v>
      </c>
      <c r="AG27" s="363">
        <v>100</v>
      </c>
      <c r="AH27" s="365">
        <v>40.71</v>
      </c>
      <c r="AI27" s="33"/>
    </row>
    <row r="28" spans="1:35" s="19" customFormat="1" ht="18" customHeight="1">
      <c r="A28" s="193" t="s">
        <v>277</v>
      </c>
      <c r="B28" s="177">
        <f>D28/365</f>
        <v>54.47304109589041</v>
      </c>
      <c r="C28" s="179">
        <v>41832.07</v>
      </c>
      <c r="D28" s="185">
        <v>19882.66</v>
      </c>
      <c r="E28" s="179">
        <v>19882.66</v>
      </c>
      <c r="F28" s="183" t="s">
        <v>268</v>
      </c>
      <c r="G28" s="183" t="s">
        <v>268</v>
      </c>
      <c r="H28" s="189" t="s">
        <v>190</v>
      </c>
      <c r="I28" s="213" t="s">
        <v>268</v>
      </c>
      <c r="J28" s="183" t="s">
        <v>268</v>
      </c>
      <c r="K28" s="189" t="s">
        <v>268</v>
      </c>
      <c r="L28" s="185">
        <v>124.7</v>
      </c>
      <c r="M28" s="179">
        <v>5102.74</v>
      </c>
      <c r="N28" s="180">
        <v>506.341</v>
      </c>
      <c r="O28" s="179">
        <v>4596.399</v>
      </c>
      <c r="P28" s="189" t="s">
        <v>268</v>
      </c>
      <c r="Q28" s="181">
        <v>16721.966</v>
      </c>
      <c r="R28" s="193" t="s">
        <v>277</v>
      </c>
      <c r="S28" s="182">
        <v>19882.66</v>
      </c>
      <c r="T28" s="179">
        <v>19882.66</v>
      </c>
      <c r="U28" s="173" t="s">
        <v>268</v>
      </c>
      <c r="V28" s="173" t="s">
        <v>268</v>
      </c>
      <c r="W28" s="195">
        <v>124.7</v>
      </c>
      <c r="X28" s="179">
        <v>124.7</v>
      </c>
      <c r="Y28" s="189" t="s">
        <v>268</v>
      </c>
      <c r="Z28" s="182">
        <v>5102.74</v>
      </c>
      <c r="AA28" s="179">
        <v>1115.577</v>
      </c>
      <c r="AB28" s="179">
        <v>3987.163</v>
      </c>
      <c r="AC28" s="179">
        <v>16721.966</v>
      </c>
      <c r="AD28" s="179">
        <v>3599.305</v>
      </c>
      <c r="AE28" s="179">
        <v>13122.661</v>
      </c>
      <c r="AF28" s="359">
        <v>0.388</v>
      </c>
      <c r="AG28" s="363">
        <v>100</v>
      </c>
      <c r="AH28" s="365">
        <v>39.97</v>
      </c>
      <c r="AI28" s="33"/>
    </row>
    <row r="29" spans="1:35" s="19" customFormat="1" ht="3.75" customHeight="1">
      <c r="A29" s="196"/>
      <c r="B29" s="177"/>
      <c r="C29" s="179"/>
      <c r="D29" s="185"/>
      <c r="E29" s="179"/>
      <c r="F29" s="179"/>
      <c r="G29" s="197"/>
      <c r="H29" s="198"/>
      <c r="I29" s="177"/>
      <c r="J29" s="197"/>
      <c r="K29" s="198"/>
      <c r="L29" s="185"/>
      <c r="M29" s="179"/>
      <c r="N29" s="179"/>
      <c r="O29" s="179"/>
      <c r="P29" s="189" t="s">
        <v>268</v>
      </c>
      <c r="Q29" s="181"/>
      <c r="R29" s="196"/>
      <c r="S29" s="182"/>
      <c r="T29" s="179"/>
      <c r="U29" s="179"/>
      <c r="V29" s="179"/>
      <c r="W29" s="195"/>
      <c r="X29" s="179"/>
      <c r="Y29" s="231"/>
      <c r="Z29" s="182"/>
      <c r="AA29" s="179"/>
      <c r="AB29" s="179"/>
      <c r="AC29" s="179"/>
      <c r="AD29" s="179"/>
      <c r="AE29" s="179"/>
      <c r="AF29" s="359"/>
      <c r="AG29" s="363"/>
      <c r="AH29" s="365"/>
      <c r="AI29" s="33"/>
    </row>
    <row r="30" spans="1:35" s="19" customFormat="1" ht="18" customHeight="1">
      <c r="A30" s="193" t="s">
        <v>278</v>
      </c>
      <c r="B30" s="177">
        <f>D30/365</f>
        <v>40.42090410958904</v>
      </c>
      <c r="C30" s="179">
        <v>28251.37</v>
      </c>
      <c r="D30" s="185">
        <v>14753.63</v>
      </c>
      <c r="E30" s="179">
        <f>14735.21+F30</f>
        <v>14753.63</v>
      </c>
      <c r="F30" s="179">
        <v>18.42</v>
      </c>
      <c r="G30" s="183" t="s">
        <v>268</v>
      </c>
      <c r="H30" s="189" t="s">
        <v>190</v>
      </c>
      <c r="I30" s="213" t="s">
        <v>268</v>
      </c>
      <c r="J30" s="197"/>
      <c r="K30" s="189" t="s">
        <v>268</v>
      </c>
      <c r="L30" s="185">
        <v>91.46</v>
      </c>
      <c r="M30" s="179">
        <v>3112.331</v>
      </c>
      <c r="N30" s="179">
        <v>114.671</v>
      </c>
      <c r="O30" s="179">
        <v>2997.66</v>
      </c>
      <c r="P30" s="189" t="s">
        <v>268</v>
      </c>
      <c r="Q30" s="181">
        <v>10293.944</v>
      </c>
      <c r="R30" s="193" t="s">
        <v>278</v>
      </c>
      <c r="S30" s="182">
        <v>14735.21</v>
      </c>
      <c r="T30" s="179">
        <v>14735.21</v>
      </c>
      <c r="U30" s="173" t="s">
        <v>268</v>
      </c>
      <c r="V30" s="173" t="s">
        <v>268</v>
      </c>
      <c r="W30" s="195">
        <v>109.88</v>
      </c>
      <c r="X30" s="180">
        <v>109.88</v>
      </c>
      <c r="Y30" s="189" t="s">
        <v>268</v>
      </c>
      <c r="Z30" s="182">
        <v>3112.331</v>
      </c>
      <c r="AA30" s="179">
        <v>295.049</v>
      </c>
      <c r="AB30" s="179">
        <v>2817.282</v>
      </c>
      <c r="AC30" s="179">
        <v>10293.944</v>
      </c>
      <c r="AD30" s="179">
        <v>1198.075</v>
      </c>
      <c r="AE30" s="179">
        <v>9095.869</v>
      </c>
      <c r="AF30" s="359">
        <v>0.495</v>
      </c>
      <c r="AG30" s="363">
        <v>100</v>
      </c>
      <c r="AH30" s="365">
        <v>36.44</v>
      </c>
      <c r="AI30" s="33"/>
    </row>
    <row r="31" spans="1:35" s="19" customFormat="1" ht="18" customHeight="1">
      <c r="A31" s="193" t="s">
        <v>279</v>
      </c>
      <c r="B31" s="177">
        <f>D31/365</f>
        <v>65.96506849315068</v>
      </c>
      <c r="C31" s="179">
        <v>57603.98</v>
      </c>
      <c r="D31" s="185">
        <v>24077.25</v>
      </c>
      <c r="E31" s="179">
        <v>24077.25</v>
      </c>
      <c r="F31" s="183" t="s">
        <v>268</v>
      </c>
      <c r="G31" s="183" t="s">
        <v>268</v>
      </c>
      <c r="H31" s="189" t="s">
        <v>190</v>
      </c>
      <c r="I31" s="213" t="s">
        <v>268</v>
      </c>
      <c r="J31" s="183" t="s">
        <v>268</v>
      </c>
      <c r="K31" s="189" t="s">
        <v>268</v>
      </c>
      <c r="L31" s="185">
        <v>744.59</v>
      </c>
      <c r="M31" s="179">
        <v>7511.15</v>
      </c>
      <c r="N31" s="179">
        <v>641.58</v>
      </c>
      <c r="O31" s="179">
        <v>6869.57</v>
      </c>
      <c r="P31" s="189" t="s">
        <v>268</v>
      </c>
      <c r="Q31" s="181">
        <v>25270.985</v>
      </c>
      <c r="R31" s="193" t="s">
        <v>279</v>
      </c>
      <c r="S31" s="182">
        <v>24077.25</v>
      </c>
      <c r="T31" s="179">
        <v>24077.25</v>
      </c>
      <c r="U31" s="173" t="s">
        <v>268</v>
      </c>
      <c r="V31" s="173" t="s">
        <v>268</v>
      </c>
      <c r="W31" s="195">
        <v>744.59</v>
      </c>
      <c r="X31" s="179">
        <v>744.59</v>
      </c>
      <c r="Y31" s="189" t="s">
        <v>268</v>
      </c>
      <c r="Z31" s="182">
        <v>7511.15</v>
      </c>
      <c r="AA31" s="179">
        <v>2525.77</v>
      </c>
      <c r="AB31" s="179">
        <v>4985.38</v>
      </c>
      <c r="AC31" s="179">
        <v>25270.985</v>
      </c>
      <c r="AD31" s="179">
        <v>3163.29</v>
      </c>
      <c r="AE31" s="179">
        <v>22107.695</v>
      </c>
      <c r="AF31" s="359">
        <v>0.482</v>
      </c>
      <c r="AG31" s="363">
        <v>100</v>
      </c>
      <c r="AH31" s="365">
        <v>43.87</v>
      </c>
      <c r="AI31" s="33"/>
    </row>
    <row r="32" spans="1:34" s="19" customFormat="1" ht="18" customHeight="1">
      <c r="A32" s="193" t="s">
        <v>280</v>
      </c>
      <c r="B32" s="177">
        <f>D32/365</f>
        <v>53.00835616438356</v>
      </c>
      <c r="C32" s="179">
        <v>43318.97</v>
      </c>
      <c r="D32" s="185">
        <v>19348.05</v>
      </c>
      <c r="E32" s="179">
        <v>19348.05</v>
      </c>
      <c r="F32" s="183" t="s">
        <v>268</v>
      </c>
      <c r="G32" s="183" t="s">
        <v>268</v>
      </c>
      <c r="H32" s="189" t="s">
        <v>190</v>
      </c>
      <c r="I32" s="216" t="s">
        <v>281</v>
      </c>
      <c r="J32" s="183" t="s">
        <v>268</v>
      </c>
      <c r="K32" s="189" t="s">
        <v>268</v>
      </c>
      <c r="L32" s="185">
        <v>57.235</v>
      </c>
      <c r="M32" s="179">
        <v>6487.48</v>
      </c>
      <c r="N32" s="180">
        <v>956.66</v>
      </c>
      <c r="O32" s="179">
        <v>5530.82</v>
      </c>
      <c r="P32" s="189" t="s">
        <v>268</v>
      </c>
      <c r="Q32" s="181">
        <v>17426.205</v>
      </c>
      <c r="R32" s="193" t="s">
        <v>280</v>
      </c>
      <c r="S32" s="182">
        <v>19348.05</v>
      </c>
      <c r="T32" s="179">
        <v>19348.05</v>
      </c>
      <c r="U32" s="173" t="s">
        <v>268</v>
      </c>
      <c r="V32" s="173" t="s">
        <v>268</v>
      </c>
      <c r="W32" s="195">
        <v>57.235</v>
      </c>
      <c r="X32" s="179">
        <v>57.08</v>
      </c>
      <c r="Y32" s="231">
        <v>0.155</v>
      </c>
      <c r="Z32" s="182">
        <v>6487.48</v>
      </c>
      <c r="AA32" s="179">
        <v>1818.88</v>
      </c>
      <c r="AB32" s="179">
        <v>4668.6</v>
      </c>
      <c r="AC32" s="179">
        <v>17426.205</v>
      </c>
      <c r="AD32" s="179">
        <v>1514.441</v>
      </c>
      <c r="AE32" s="179">
        <v>15911.764</v>
      </c>
      <c r="AF32" s="359">
        <v>0.462</v>
      </c>
      <c r="AG32" s="363">
        <v>100</v>
      </c>
      <c r="AH32" s="365">
        <v>40.23</v>
      </c>
    </row>
    <row r="33" spans="1:34" s="19" customFormat="1" ht="3.75" customHeight="1">
      <c r="A33" s="196"/>
      <c r="B33" s="177"/>
      <c r="C33" s="179"/>
      <c r="D33" s="185"/>
      <c r="E33" s="179"/>
      <c r="F33" s="179"/>
      <c r="G33" s="197"/>
      <c r="H33" s="198"/>
      <c r="I33" s="177"/>
      <c r="J33" s="197"/>
      <c r="K33" s="198"/>
      <c r="L33" s="185"/>
      <c r="M33" s="179"/>
      <c r="N33" s="179"/>
      <c r="O33" s="179"/>
      <c r="P33" s="189" t="s">
        <v>268</v>
      </c>
      <c r="Q33" s="181"/>
      <c r="R33" s="196"/>
      <c r="S33" s="182"/>
      <c r="T33" s="179"/>
      <c r="U33" s="179"/>
      <c r="V33" s="179"/>
      <c r="W33" s="195"/>
      <c r="X33" s="179"/>
      <c r="Y33" s="198"/>
      <c r="Z33" s="182"/>
      <c r="AA33" s="179"/>
      <c r="AB33" s="179"/>
      <c r="AC33" s="179"/>
      <c r="AD33" s="179"/>
      <c r="AE33" s="179"/>
      <c r="AF33" s="359"/>
      <c r="AG33" s="363"/>
      <c r="AH33" s="365"/>
    </row>
    <row r="34" spans="1:35" s="19" customFormat="1" ht="18" customHeight="1">
      <c r="A34" s="193" t="s">
        <v>282</v>
      </c>
      <c r="B34" s="177">
        <f>D34/365</f>
        <v>21.007671232876714</v>
      </c>
      <c r="C34" s="179">
        <v>10127.63</v>
      </c>
      <c r="D34" s="185">
        <v>7667.8</v>
      </c>
      <c r="E34" s="179">
        <f>7649.92+F34</f>
        <v>7667.8</v>
      </c>
      <c r="F34" s="179">
        <v>17.88</v>
      </c>
      <c r="G34" s="183" t="s">
        <v>268</v>
      </c>
      <c r="H34" s="189" t="s">
        <v>190</v>
      </c>
      <c r="I34" s="213" t="s">
        <v>268</v>
      </c>
      <c r="J34" s="183" t="s">
        <v>268</v>
      </c>
      <c r="K34" s="189" t="s">
        <v>268</v>
      </c>
      <c r="L34" s="185">
        <v>3.56</v>
      </c>
      <c r="M34" s="179">
        <v>612.7</v>
      </c>
      <c r="N34" s="179">
        <v>74.2</v>
      </c>
      <c r="O34" s="179">
        <v>538.5</v>
      </c>
      <c r="P34" s="189" t="s">
        <v>268</v>
      </c>
      <c r="Q34" s="181">
        <v>1843.574</v>
      </c>
      <c r="R34" s="193" t="s">
        <v>282</v>
      </c>
      <c r="S34" s="182">
        <v>7649.92</v>
      </c>
      <c r="T34" s="179">
        <v>7649.92</v>
      </c>
      <c r="U34" s="173" t="s">
        <v>268</v>
      </c>
      <c r="V34" s="173" t="s">
        <v>268</v>
      </c>
      <c r="W34" s="195">
        <v>21.44</v>
      </c>
      <c r="X34" s="179">
        <v>21.44</v>
      </c>
      <c r="Y34" s="189" t="s">
        <v>268</v>
      </c>
      <c r="Z34" s="182">
        <v>612.7</v>
      </c>
      <c r="AA34" s="179">
        <v>53.7</v>
      </c>
      <c r="AB34" s="179">
        <v>559</v>
      </c>
      <c r="AC34" s="179">
        <v>1843.574</v>
      </c>
      <c r="AD34" s="179">
        <v>540.608</v>
      </c>
      <c r="AE34" s="179">
        <v>1302.966</v>
      </c>
      <c r="AF34" s="359">
        <v>0.426</v>
      </c>
      <c r="AG34" s="363">
        <v>100</v>
      </c>
      <c r="AH34" s="365">
        <v>18.2</v>
      </c>
      <c r="AI34" s="33"/>
    </row>
    <row r="35" spans="1:35" s="19" customFormat="1" ht="18" customHeight="1">
      <c r="A35" s="193" t="s">
        <v>283</v>
      </c>
      <c r="B35" s="177">
        <f>D35/365</f>
        <v>26.720153424657532</v>
      </c>
      <c r="C35" s="179">
        <v>16787.83</v>
      </c>
      <c r="D35" s="185">
        <v>9752.856</v>
      </c>
      <c r="E35" s="179">
        <v>9752.756</v>
      </c>
      <c r="F35" s="183" t="s">
        <v>268</v>
      </c>
      <c r="G35" s="183" t="s">
        <v>268</v>
      </c>
      <c r="H35" s="189" t="s">
        <v>190</v>
      </c>
      <c r="I35" s="213" t="s">
        <v>268</v>
      </c>
      <c r="J35" s="183" t="s">
        <v>268</v>
      </c>
      <c r="K35" s="189" t="s">
        <v>268</v>
      </c>
      <c r="L35" s="185">
        <v>45.355</v>
      </c>
      <c r="M35" s="179">
        <v>557.1</v>
      </c>
      <c r="N35" s="219">
        <v>397.52</v>
      </c>
      <c r="O35" s="179">
        <v>159.58</v>
      </c>
      <c r="P35" s="189" t="s">
        <v>268</v>
      </c>
      <c r="Q35" s="181">
        <v>6432.517</v>
      </c>
      <c r="R35" s="193" t="s">
        <v>283</v>
      </c>
      <c r="S35" s="182">
        <v>9752.756</v>
      </c>
      <c r="T35" s="179">
        <v>9752.756</v>
      </c>
      <c r="U35" s="173" t="s">
        <v>268</v>
      </c>
      <c r="V35" s="173" t="s">
        <v>268</v>
      </c>
      <c r="W35" s="195">
        <v>45.455</v>
      </c>
      <c r="X35" s="179">
        <v>45.455</v>
      </c>
      <c r="Y35" s="189" t="s">
        <v>268</v>
      </c>
      <c r="Z35" s="182">
        <v>557.1</v>
      </c>
      <c r="AA35" s="179">
        <v>496.89</v>
      </c>
      <c r="AB35" s="179">
        <v>60.21</v>
      </c>
      <c r="AC35" s="179">
        <v>6432.517</v>
      </c>
      <c r="AD35" s="179">
        <v>662.312</v>
      </c>
      <c r="AE35" s="179">
        <v>5770.205</v>
      </c>
      <c r="AF35" s="359">
        <v>0.438</v>
      </c>
      <c r="AG35" s="363">
        <v>100</v>
      </c>
      <c r="AH35" s="365">
        <v>38.32</v>
      </c>
      <c r="AI35" s="33"/>
    </row>
    <row r="36" spans="1:35" s="19" customFormat="1" ht="18" customHeight="1" thickBot="1">
      <c r="A36" s="199" t="s">
        <v>284</v>
      </c>
      <c r="B36" s="200">
        <f>D36/365</f>
        <v>4.355534246575343</v>
      </c>
      <c r="C36" s="201">
        <v>2420.55</v>
      </c>
      <c r="D36" s="202">
        <v>1589.77</v>
      </c>
      <c r="E36" s="201">
        <v>1589.77</v>
      </c>
      <c r="F36" s="203" t="s">
        <v>281</v>
      </c>
      <c r="G36" s="203" t="s">
        <v>281</v>
      </c>
      <c r="H36" s="221" t="s">
        <v>190</v>
      </c>
      <c r="I36" s="217" t="s">
        <v>281</v>
      </c>
      <c r="J36" s="204" t="s">
        <v>268</v>
      </c>
      <c r="K36" s="205" t="s">
        <v>268</v>
      </c>
      <c r="L36" s="206">
        <v>2.6</v>
      </c>
      <c r="M36" s="201">
        <v>122.365</v>
      </c>
      <c r="N36" s="201">
        <v>122.365</v>
      </c>
      <c r="O36" s="204" t="s">
        <v>268</v>
      </c>
      <c r="P36" s="204" t="s">
        <v>268</v>
      </c>
      <c r="Q36" s="207">
        <v>705.81</v>
      </c>
      <c r="R36" s="199" t="s">
        <v>284</v>
      </c>
      <c r="S36" s="208">
        <v>1589.77</v>
      </c>
      <c r="T36" s="201">
        <v>1589.77</v>
      </c>
      <c r="U36" s="225" t="s">
        <v>268</v>
      </c>
      <c r="V36" s="225" t="s">
        <v>268</v>
      </c>
      <c r="W36" s="235">
        <v>2.6</v>
      </c>
      <c r="X36" s="235">
        <v>2.6</v>
      </c>
      <c r="Y36" s="205" t="s">
        <v>268</v>
      </c>
      <c r="Z36" s="208">
        <v>122.365</v>
      </c>
      <c r="AA36" s="201">
        <v>98.398</v>
      </c>
      <c r="AB36" s="201">
        <v>23.967</v>
      </c>
      <c r="AC36" s="201">
        <v>705.81</v>
      </c>
      <c r="AD36" s="201">
        <v>290.064</v>
      </c>
      <c r="AE36" s="209">
        <v>415.746</v>
      </c>
      <c r="AF36" s="360">
        <v>0.409</v>
      </c>
      <c r="AG36" s="366">
        <v>100</v>
      </c>
      <c r="AH36" s="367">
        <v>29.16</v>
      </c>
      <c r="AI36" s="33"/>
    </row>
    <row r="37" spans="1:34" s="19" customFormat="1" ht="13.5" customHeight="1">
      <c r="A37" s="112" t="s">
        <v>465</v>
      </c>
      <c r="B37" s="210"/>
      <c r="C37" s="210"/>
      <c r="D37" s="210"/>
      <c r="E37" s="210"/>
      <c r="F37" s="210"/>
      <c r="G37" s="210"/>
      <c r="H37" s="210"/>
      <c r="I37" s="33" t="s">
        <v>515</v>
      </c>
      <c r="J37" s="48"/>
      <c r="K37" s="48"/>
      <c r="L37" s="48"/>
      <c r="M37" s="48"/>
      <c r="N37" s="48"/>
      <c r="O37" s="48"/>
      <c r="P37" s="48"/>
      <c r="Q37" s="48"/>
      <c r="R37" s="112" t="s">
        <v>466</v>
      </c>
      <c r="S37" s="48"/>
      <c r="U37" s="48"/>
      <c r="V37" s="48"/>
      <c r="W37" s="48"/>
      <c r="X37" s="48"/>
      <c r="Y37" s="48"/>
      <c r="Z37" s="33" t="s">
        <v>512</v>
      </c>
      <c r="AA37" s="48"/>
      <c r="AB37" s="48"/>
      <c r="AC37" s="48"/>
      <c r="AD37" s="48"/>
      <c r="AE37" s="48"/>
      <c r="AF37" s="48"/>
      <c r="AG37" s="48"/>
      <c r="AH37" s="211"/>
    </row>
    <row r="38" spans="1:34" s="19" customFormat="1" ht="13.5" customHeight="1">
      <c r="A38" s="112" t="s">
        <v>467</v>
      </c>
      <c r="B38" s="48"/>
      <c r="C38" s="48"/>
      <c r="D38" s="48"/>
      <c r="E38" s="48"/>
      <c r="F38" s="48"/>
      <c r="G38" s="48"/>
      <c r="H38" s="48"/>
      <c r="I38" s="19" t="s">
        <v>513</v>
      </c>
      <c r="J38" s="48"/>
      <c r="K38" s="48"/>
      <c r="L38" s="48"/>
      <c r="M38" s="48"/>
      <c r="N38" s="48"/>
      <c r="O38" s="48"/>
      <c r="P38" s="48"/>
      <c r="Q38" s="48"/>
      <c r="R38" s="112" t="s">
        <v>468</v>
      </c>
      <c r="S38" s="48"/>
      <c r="T38" s="48"/>
      <c r="U38" s="48"/>
      <c r="V38" s="48"/>
      <c r="W38" s="48"/>
      <c r="X38" s="48"/>
      <c r="Y38" s="48"/>
      <c r="Z38" s="19" t="s">
        <v>519</v>
      </c>
      <c r="AA38" s="48"/>
      <c r="AB38" s="48"/>
      <c r="AC38" s="48"/>
      <c r="AD38" s="48"/>
      <c r="AE38" s="48"/>
      <c r="AF38" s="48"/>
      <c r="AG38" s="48"/>
      <c r="AH38" s="212"/>
    </row>
    <row r="39" spans="1:34" s="19" customFormat="1" ht="13.5" customHeight="1">
      <c r="A39" s="112"/>
      <c r="B39" s="48"/>
      <c r="C39" s="48"/>
      <c r="D39" s="48"/>
      <c r="E39" s="48"/>
      <c r="F39" s="48"/>
      <c r="G39" s="48"/>
      <c r="H39" s="48"/>
      <c r="J39" s="48"/>
      <c r="K39" s="48"/>
      <c r="L39" s="48"/>
      <c r="M39" s="48"/>
      <c r="N39" s="48"/>
      <c r="O39" s="48"/>
      <c r="P39" s="48"/>
      <c r="Q39" s="48"/>
      <c r="R39" s="112"/>
      <c r="S39" s="48"/>
      <c r="T39" s="48"/>
      <c r="U39" s="48"/>
      <c r="V39" s="48"/>
      <c r="W39" s="48"/>
      <c r="X39" s="48"/>
      <c r="Y39" s="48"/>
      <c r="Z39" s="19" t="s">
        <v>520</v>
      </c>
      <c r="AA39" s="48"/>
      <c r="AB39" s="48"/>
      <c r="AC39" s="48"/>
      <c r="AD39" s="48"/>
      <c r="AE39" s="48"/>
      <c r="AF39" s="48"/>
      <c r="AG39" s="48"/>
      <c r="AH39" s="212"/>
    </row>
  </sheetData>
  <mergeCells count="55">
    <mergeCell ref="Y7:Y8"/>
    <mergeCell ref="AE7:AE8"/>
    <mergeCell ref="AD7:AD8"/>
    <mergeCell ref="AA7:AA8"/>
    <mergeCell ref="AB7:AB8"/>
    <mergeCell ref="AH7:AH9"/>
    <mergeCell ref="S4:Y4"/>
    <mergeCell ref="AF7:AF9"/>
    <mergeCell ref="AG7:AG9"/>
    <mergeCell ref="V7:V8"/>
    <mergeCell ref="AC5:AE6"/>
    <mergeCell ref="Z4:AE4"/>
    <mergeCell ref="Z7:Z8"/>
    <mergeCell ref="AC7:AC8"/>
    <mergeCell ref="X7:X8"/>
    <mergeCell ref="R2:Y2"/>
    <mergeCell ref="Z2:AH2"/>
    <mergeCell ref="AF4:AF6"/>
    <mergeCell ref="AG4:AG6"/>
    <mergeCell ref="AH4:AH6"/>
    <mergeCell ref="W5:Y6"/>
    <mergeCell ref="Z5:AB6"/>
    <mergeCell ref="R4:R6"/>
    <mergeCell ref="S5:V6"/>
    <mergeCell ref="N7:N8"/>
    <mergeCell ref="O7:O8"/>
    <mergeCell ref="S7:S8"/>
    <mergeCell ref="Q5:Q7"/>
    <mergeCell ref="R7:R9"/>
    <mergeCell ref="P7:P8"/>
    <mergeCell ref="T7:T8"/>
    <mergeCell ref="U7:U8"/>
    <mergeCell ref="A7:A9"/>
    <mergeCell ref="A4:A6"/>
    <mergeCell ref="B7:B9"/>
    <mergeCell ref="C7:C9"/>
    <mergeCell ref="B4:B6"/>
    <mergeCell ref="C4:H4"/>
    <mergeCell ref="C5:C6"/>
    <mergeCell ref="D6:H6"/>
    <mergeCell ref="D7:D8"/>
    <mergeCell ref="A2:H2"/>
    <mergeCell ref="I2:Q2"/>
    <mergeCell ref="D5:H5"/>
    <mergeCell ref="L5:L6"/>
    <mergeCell ref="I4:Q4"/>
    <mergeCell ref="M5:P6"/>
    <mergeCell ref="E7:E8"/>
    <mergeCell ref="K7:K8"/>
    <mergeCell ref="W7:W8"/>
    <mergeCell ref="I7:I8"/>
    <mergeCell ref="J7:J8"/>
    <mergeCell ref="M7:M8"/>
    <mergeCell ref="G7:G8"/>
    <mergeCell ref="L7:L9"/>
  </mergeCells>
  <printOptions horizontalCentered="1"/>
  <pageMargins left="1.1811023622047245" right="1.1811023622047245" top="1.5748031496062993" bottom="1.5748031496062993" header="0.5118110236220472" footer="0.9055118110236221"/>
  <pageSetup firstPageNumber="37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="120" zoomScaleNormal="120" zoomScaleSheetLayoutView="100" workbookViewId="0" topLeftCell="A1">
      <selection activeCell="H3" sqref="H3"/>
    </sheetView>
  </sheetViews>
  <sheetFormatPr defaultColWidth="9.00390625" defaultRowHeight="16.5"/>
  <cols>
    <col min="1" max="1" width="15.125" style="1" customWidth="1"/>
    <col min="2" max="2" width="6.625" style="1" customWidth="1"/>
    <col min="3" max="3" width="7.875" style="1" customWidth="1"/>
    <col min="4" max="4" width="8.125" style="1" customWidth="1"/>
    <col min="5" max="5" width="10.625" style="1" customWidth="1"/>
    <col min="6" max="6" width="6.625" style="1" customWidth="1"/>
    <col min="7" max="7" width="21.125" style="1" customWidth="1"/>
    <col min="8" max="8" width="10.625" style="2" customWidth="1"/>
    <col min="9" max="9" width="10.125" style="1" customWidth="1"/>
    <col min="10" max="10" width="14.125" style="1" customWidth="1"/>
    <col min="11" max="11" width="6.625" style="1" customWidth="1"/>
    <col min="12" max="14" width="6.875" style="1" customWidth="1"/>
    <col min="15" max="15" width="13.625" style="1" customWidth="1"/>
    <col min="16" max="16384" width="9.00390625" style="1" customWidth="1"/>
  </cols>
  <sheetData>
    <row r="1" spans="1:15" s="4" customFormat="1" ht="18" customHeight="1">
      <c r="A1" s="115" t="s">
        <v>176</v>
      </c>
      <c r="H1" s="16"/>
      <c r="O1" s="5" t="s">
        <v>177</v>
      </c>
    </row>
    <row r="2" spans="1:15" s="6" customFormat="1" ht="24.75" customHeight="1">
      <c r="A2" s="556" t="s">
        <v>440</v>
      </c>
      <c r="B2" s="557"/>
      <c r="C2" s="557"/>
      <c r="D2" s="557"/>
      <c r="E2" s="557"/>
      <c r="F2" s="557"/>
      <c r="G2" s="557"/>
      <c r="H2" s="557" t="s">
        <v>441</v>
      </c>
      <c r="I2" s="557"/>
      <c r="J2" s="557"/>
      <c r="K2" s="557"/>
      <c r="L2" s="557"/>
      <c r="M2" s="557"/>
      <c r="N2" s="557"/>
      <c r="O2" s="557"/>
    </row>
    <row r="3" spans="1:15" s="369" customFormat="1" ht="15" customHeight="1" thickBot="1">
      <c r="A3" s="370"/>
      <c r="B3" s="370"/>
      <c r="C3" s="370"/>
      <c r="D3" s="370"/>
      <c r="E3" s="370"/>
      <c r="F3" s="370"/>
      <c r="G3" s="371" t="s">
        <v>444</v>
      </c>
      <c r="H3" s="436"/>
      <c r="O3" s="373" t="s">
        <v>445</v>
      </c>
    </row>
    <row r="4" spans="1:15" s="129" customFormat="1" ht="18.75" customHeight="1">
      <c r="A4" s="558" t="s">
        <v>347</v>
      </c>
      <c r="B4" s="560" t="s">
        <v>349</v>
      </c>
      <c r="C4" s="561"/>
      <c r="D4" s="561"/>
      <c r="E4" s="561"/>
      <c r="F4" s="561"/>
      <c r="G4" s="561"/>
      <c r="H4" s="561" t="s">
        <v>350</v>
      </c>
      <c r="I4" s="561"/>
      <c r="J4" s="562"/>
      <c r="K4" s="563" t="s">
        <v>351</v>
      </c>
      <c r="L4" s="564"/>
      <c r="M4" s="564"/>
      <c r="N4" s="564"/>
      <c r="O4" s="564"/>
    </row>
    <row r="5" spans="1:15" s="129" customFormat="1" ht="18.75" customHeight="1">
      <c r="A5" s="559"/>
      <c r="B5" s="565" t="s">
        <v>442</v>
      </c>
      <c r="C5" s="567" t="s">
        <v>352</v>
      </c>
      <c r="D5" s="568"/>
      <c r="E5" s="569"/>
      <c r="F5" s="567" t="s">
        <v>353</v>
      </c>
      <c r="G5" s="568"/>
      <c r="H5" s="570" t="s">
        <v>354</v>
      </c>
      <c r="I5" s="568"/>
      <c r="J5" s="569"/>
      <c r="K5" s="571" t="s">
        <v>442</v>
      </c>
      <c r="L5" s="573" t="s">
        <v>355</v>
      </c>
      <c r="M5" s="574"/>
      <c r="N5" s="575"/>
      <c r="O5" s="576" t="s">
        <v>356</v>
      </c>
    </row>
    <row r="6" spans="1:15" s="128" customFormat="1" ht="18.75" customHeight="1">
      <c r="A6" s="559"/>
      <c r="B6" s="566"/>
      <c r="C6" s="578" t="s">
        <v>357</v>
      </c>
      <c r="D6" s="579"/>
      <c r="E6" s="580"/>
      <c r="F6" s="300"/>
      <c r="G6" s="387" t="s">
        <v>522</v>
      </c>
      <c r="H6" s="300"/>
      <c r="I6" s="300"/>
      <c r="J6" s="301"/>
      <c r="K6" s="572"/>
      <c r="L6" s="578" t="s">
        <v>358</v>
      </c>
      <c r="M6" s="579"/>
      <c r="N6" s="580"/>
      <c r="O6" s="577"/>
    </row>
    <row r="7" spans="1:15" s="129" customFormat="1" ht="25.5" customHeight="1">
      <c r="A7" s="581" t="s">
        <v>348</v>
      </c>
      <c r="B7" s="566" t="s">
        <v>443</v>
      </c>
      <c r="C7" s="299" t="s">
        <v>359</v>
      </c>
      <c r="D7" s="302" t="s">
        <v>360</v>
      </c>
      <c r="E7" s="302" t="s">
        <v>361</v>
      </c>
      <c r="F7" s="302" t="s">
        <v>362</v>
      </c>
      <c r="G7" s="299" t="s">
        <v>366</v>
      </c>
      <c r="H7" s="302" t="s">
        <v>363</v>
      </c>
      <c r="I7" s="299" t="s">
        <v>364</v>
      </c>
      <c r="J7" s="299" t="s">
        <v>365</v>
      </c>
      <c r="K7" s="572" t="s">
        <v>431</v>
      </c>
      <c r="L7" s="303" t="s">
        <v>367</v>
      </c>
      <c r="M7" s="303" t="s">
        <v>368</v>
      </c>
      <c r="N7" s="303" t="s">
        <v>369</v>
      </c>
      <c r="O7" s="554" t="s">
        <v>178</v>
      </c>
    </row>
    <row r="8" spans="1:15" s="129" customFormat="1" ht="45.75" customHeight="1" thickBot="1">
      <c r="A8" s="582"/>
      <c r="B8" s="583"/>
      <c r="C8" s="130" t="s">
        <v>179</v>
      </c>
      <c r="D8" s="131" t="s">
        <v>180</v>
      </c>
      <c r="E8" s="131" t="s">
        <v>181</v>
      </c>
      <c r="F8" s="131" t="s">
        <v>182</v>
      </c>
      <c r="G8" s="130" t="s">
        <v>183</v>
      </c>
      <c r="H8" s="131" t="s">
        <v>184</v>
      </c>
      <c r="I8" s="130" t="s">
        <v>185</v>
      </c>
      <c r="J8" s="130" t="s">
        <v>186</v>
      </c>
      <c r="K8" s="584"/>
      <c r="L8" s="130" t="s">
        <v>187</v>
      </c>
      <c r="M8" s="130" t="s">
        <v>188</v>
      </c>
      <c r="N8" s="130" t="s">
        <v>189</v>
      </c>
      <c r="O8" s="555"/>
    </row>
    <row r="9" spans="1:15" s="128" customFormat="1" ht="16.5" customHeight="1">
      <c r="A9" s="295" t="s">
        <v>325</v>
      </c>
      <c r="B9" s="271">
        <v>18</v>
      </c>
      <c r="C9" s="272">
        <v>18</v>
      </c>
      <c r="D9" s="273" t="s">
        <v>191</v>
      </c>
      <c r="E9" s="273" t="s">
        <v>191</v>
      </c>
      <c r="F9" s="273" t="s">
        <v>191</v>
      </c>
      <c r="G9" s="273" t="s">
        <v>191</v>
      </c>
      <c r="H9" s="274">
        <v>8</v>
      </c>
      <c r="I9" s="272">
        <v>10</v>
      </c>
      <c r="J9" s="275" t="s">
        <v>191</v>
      </c>
      <c r="K9" s="276">
        <v>18</v>
      </c>
      <c r="L9" s="276">
        <v>8</v>
      </c>
      <c r="M9" s="275" t="s">
        <v>191</v>
      </c>
      <c r="N9" s="275" t="s">
        <v>191</v>
      </c>
      <c r="O9" s="277">
        <v>10</v>
      </c>
    </row>
    <row r="10" spans="1:15" s="129" customFormat="1" ht="16.5" customHeight="1">
      <c r="A10" s="295" t="s">
        <v>326</v>
      </c>
      <c r="B10" s="271">
        <v>35</v>
      </c>
      <c r="C10" s="272">
        <v>35</v>
      </c>
      <c r="D10" s="273" t="s">
        <v>191</v>
      </c>
      <c r="E10" s="273" t="s">
        <v>191</v>
      </c>
      <c r="F10" s="273" t="s">
        <v>191</v>
      </c>
      <c r="G10" s="272">
        <v>15</v>
      </c>
      <c r="H10" s="274">
        <v>20</v>
      </c>
      <c r="I10" s="278" t="s">
        <v>191</v>
      </c>
      <c r="J10" s="275" t="s">
        <v>191</v>
      </c>
      <c r="K10" s="276">
        <v>35</v>
      </c>
      <c r="L10" s="275" t="s">
        <v>175</v>
      </c>
      <c r="M10" s="275" t="s">
        <v>191</v>
      </c>
      <c r="N10" s="275" t="s">
        <v>191</v>
      </c>
      <c r="O10" s="277">
        <v>35</v>
      </c>
    </row>
    <row r="11" spans="1:15" s="129" customFormat="1" ht="16.5" customHeight="1">
      <c r="A11" s="295" t="s">
        <v>327</v>
      </c>
      <c r="B11" s="279" t="s">
        <v>175</v>
      </c>
      <c r="C11" s="273" t="s">
        <v>175</v>
      </c>
      <c r="D11" s="273" t="s">
        <v>191</v>
      </c>
      <c r="E11" s="273" t="s">
        <v>191</v>
      </c>
      <c r="F11" s="273" t="s">
        <v>191</v>
      </c>
      <c r="G11" s="273" t="s">
        <v>175</v>
      </c>
      <c r="H11" s="278" t="s">
        <v>175</v>
      </c>
      <c r="I11" s="278" t="s">
        <v>191</v>
      </c>
      <c r="J11" s="275" t="s">
        <v>191</v>
      </c>
      <c r="K11" s="275" t="s">
        <v>175</v>
      </c>
      <c r="L11" s="275" t="s">
        <v>175</v>
      </c>
      <c r="M11" s="275" t="s">
        <v>191</v>
      </c>
      <c r="N11" s="275" t="s">
        <v>191</v>
      </c>
      <c r="O11" s="280" t="s">
        <v>175</v>
      </c>
    </row>
    <row r="12" spans="1:15" s="129" customFormat="1" ht="3.75" customHeight="1">
      <c r="A12" s="296"/>
      <c r="B12" s="271"/>
      <c r="C12" s="272"/>
      <c r="D12" s="272"/>
      <c r="E12" s="272"/>
      <c r="F12" s="272"/>
      <c r="G12" s="272"/>
      <c r="H12" s="274"/>
      <c r="I12" s="274"/>
      <c r="J12" s="276"/>
      <c r="K12" s="276"/>
      <c r="L12" s="276"/>
      <c r="M12" s="276"/>
      <c r="N12" s="276"/>
      <c r="O12" s="277"/>
    </row>
    <row r="13" spans="1:15" s="129" customFormat="1" ht="16.5" customHeight="1">
      <c r="A13" s="295" t="s">
        <v>328</v>
      </c>
      <c r="B13" s="271">
        <v>143</v>
      </c>
      <c r="C13" s="272">
        <v>43</v>
      </c>
      <c r="D13" s="273" t="s">
        <v>191</v>
      </c>
      <c r="E13" s="272">
        <v>100</v>
      </c>
      <c r="F13" s="273" t="s">
        <v>191</v>
      </c>
      <c r="G13" s="273" t="s">
        <v>175</v>
      </c>
      <c r="H13" s="278" t="s">
        <v>175</v>
      </c>
      <c r="I13" s="274">
        <v>43</v>
      </c>
      <c r="J13" s="276">
        <v>100</v>
      </c>
      <c r="K13" s="276">
        <v>143</v>
      </c>
      <c r="L13" s="275" t="s">
        <v>175</v>
      </c>
      <c r="M13" s="275" t="s">
        <v>191</v>
      </c>
      <c r="N13" s="276">
        <v>100</v>
      </c>
      <c r="O13" s="277">
        <v>43</v>
      </c>
    </row>
    <row r="14" spans="1:15" s="129" customFormat="1" ht="16.5" customHeight="1">
      <c r="A14" s="295" t="s">
        <v>329</v>
      </c>
      <c r="B14" s="271">
        <v>199</v>
      </c>
      <c r="C14" s="272">
        <v>24</v>
      </c>
      <c r="D14" s="273" t="s">
        <v>191</v>
      </c>
      <c r="E14" s="272">
        <v>175</v>
      </c>
      <c r="F14" s="273" t="s">
        <v>191</v>
      </c>
      <c r="G14" s="273" t="s">
        <v>175</v>
      </c>
      <c r="H14" s="278" t="s">
        <v>175</v>
      </c>
      <c r="I14" s="274">
        <v>24</v>
      </c>
      <c r="J14" s="281">
        <v>175</v>
      </c>
      <c r="K14" s="281">
        <v>199</v>
      </c>
      <c r="L14" s="275" t="s">
        <v>175</v>
      </c>
      <c r="M14" s="275" t="s">
        <v>191</v>
      </c>
      <c r="N14" s="276">
        <v>175</v>
      </c>
      <c r="O14" s="282">
        <v>24</v>
      </c>
    </row>
    <row r="15" spans="1:15" s="129" customFormat="1" ht="16.5" customHeight="1">
      <c r="A15" s="295" t="s">
        <v>330</v>
      </c>
      <c r="B15" s="271">
        <v>80</v>
      </c>
      <c r="C15" s="273" t="s">
        <v>191</v>
      </c>
      <c r="D15" s="273" t="s">
        <v>191</v>
      </c>
      <c r="E15" s="272">
        <v>80</v>
      </c>
      <c r="F15" s="273" t="s">
        <v>191</v>
      </c>
      <c r="G15" s="273" t="s">
        <v>191</v>
      </c>
      <c r="H15" s="278" t="s">
        <v>191</v>
      </c>
      <c r="I15" s="278" t="s">
        <v>191</v>
      </c>
      <c r="J15" s="276">
        <v>80</v>
      </c>
      <c r="K15" s="276">
        <v>80</v>
      </c>
      <c r="L15" s="275" t="s">
        <v>191</v>
      </c>
      <c r="M15" s="275" t="s">
        <v>191</v>
      </c>
      <c r="N15" s="276">
        <v>80</v>
      </c>
      <c r="O15" s="280" t="s">
        <v>191</v>
      </c>
    </row>
    <row r="16" spans="1:15" s="129" customFormat="1" ht="3.75" customHeight="1">
      <c r="A16" s="296"/>
      <c r="B16" s="271"/>
      <c r="C16" s="272"/>
      <c r="D16" s="272"/>
      <c r="E16" s="272"/>
      <c r="F16" s="272"/>
      <c r="G16" s="272"/>
      <c r="H16" s="274"/>
      <c r="I16" s="274"/>
      <c r="J16" s="281"/>
      <c r="K16" s="281"/>
      <c r="L16" s="281"/>
      <c r="M16" s="281"/>
      <c r="N16" s="276"/>
      <c r="O16" s="282"/>
    </row>
    <row r="17" spans="1:15" s="129" customFormat="1" ht="16.5" customHeight="1">
      <c r="A17" s="295" t="s">
        <v>331</v>
      </c>
      <c r="B17" s="279" t="s">
        <v>190</v>
      </c>
      <c r="C17" s="273" t="s">
        <v>190</v>
      </c>
      <c r="D17" s="273" t="s">
        <v>190</v>
      </c>
      <c r="E17" s="273" t="s">
        <v>190</v>
      </c>
      <c r="F17" s="273" t="s">
        <v>190</v>
      </c>
      <c r="G17" s="273" t="s">
        <v>190</v>
      </c>
      <c r="H17" s="278" t="s">
        <v>190</v>
      </c>
      <c r="I17" s="273" t="s">
        <v>190</v>
      </c>
      <c r="J17" s="283" t="s">
        <v>190</v>
      </c>
      <c r="K17" s="283" t="s">
        <v>190</v>
      </c>
      <c r="L17" s="283" t="s">
        <v>190</v>
      </c>
      <c r="M17" s="283" t="s">
        <v>190</v>
      </c>
      <c r="N17" s="275" t="s">
        <v>190</v>
      </c>
      <c r="O17" s="380" t="s">
        <v>190</v>
      </c>
    </row>
    <row r="18" spans="1:15" s="129" customFormat="1" ht="16.5" customHeight="1">
      <c r="A18" s="295" t="s">
        <v>332</v>
      </c>
      <c r="B18" s="271">
        <v>18</v>
      </c>
      <c r="C18" s="273" t="s">
        <v>190</v>
      </c>
      <c r="D18" s="273" t="s">
        <v>190</v>
      </c>
      <c r="E18" s="274">
        <v>18</v>
      </c>
      <c r="F18" s="273" t="s">
        <v>190</v>
      </c>
      <c r="G18" s="273" t="s">
        <v>190</v>
      </c>
      <c r="H18" s="278" t="s">
        <v>190</v>
      </c>
      <c r="I18" s="273" t="s">
        <v>190</v>
      </c>
      <c r="J18" s="274">
        <v>18</v>
      </c>
      <c r="K18" s="273" t="s">
        <v>190</v>
      </c>
      <c r="L18" s="273" t="s">
        <v>190</v>
      </c>
      <c r="M18" s="273" t="s">
        <v>190</v>
      </c>
      <c r="N18" s="273" t="s">
        <v>190</v>
      </c>
      <c r="O18" s="284" t="s">
        <v>190</v>
      </c>
    </row>
    <row r="19" spans="1:15" s="129" customFormat="1" ht="16.5" customHeight="1">
      <c r="A19" s="295" t="s">
        <v>333</v>
      </c>
      <c r="B19" s="279" t="s">
        <v>190</v>
      </c>
      <c r="C19" s="273" t="s">
        <v>190</v>
      </c>
      <c r="D19" s="273" t="s">
        <v>190</v>
      </c>
      <c r="E19" s="274">
        <v>2091.69</v>
      </c>
      <c r="F19" s="273" t="s">
        <v>190</v>
      </c>
      <c r="G19" s="272">
        <v>2091.69</v>
      </c>
      <c r="H19" s="278" t="s">
        <v>190</v>
      </c>
      <c r="I19" s="273" t="s">
        <v>190</v>
      </c>
      <c r="J19" s="275" t="s">
        <v>190</v>
      </c>
      <c r="K19" s="273" t="s">
        <v>190</v>
      </c>
      <c r="L19" s="273" t="s">
        <v>190</v>
      </c>
      <c r="M19" s="274">
        <v>2091.69</v>
      </c>
      <c r="N19" s="273" t="s">
        <v>190</v>
      </c>
      <c r="O19" s="284" t="s">
        <v>190</v>
      </c>
    </row>
    <row r="20" spans="1:15" s="129" customFormat="1" ht="3.75" customHeight="1">
      <c r="A20" s="296"/>
      <c r="B20" s="271"/>
      <c r="C20" s="272"/>
      <c r="D20" s="272"/>
      <c r="E20" s="274"/>
      <c r="F20" s="272"/>
      <c r="G20" s="272"/>
      <c r="H20" s="274"/>
      <c r="I20" s="272"/>
      <c r="J20" s="276"/>
      <c r="K20" s="272"/>
      <c r="L20" s="272"/>
      <c r="M20" s="274"/>
      <c r="N20" s="272"/>
      <c r="O20" s="381"/>
    </row>
    <row r="21" spans="1:15" s="129" customFormat="1" ht="16.5" customHeight="1">
      <c r="A21" s="295" t="s">
        <v>334</v>
      </c>
      <c r="B21" s="279" t="s">
        <v>191</v>
      </c>
      <c r="C21" s="273" t="s">
        <v>191</v>
      </c>
      <c r="D21" s="273" t="s">
        <v>191</v>
      </c>
      <c r="E21" s="274">
        <f>SUM(E23:E39)</f>
        <v>11266.37</v>
      </c>
      <c r="F21" s="273" t="s">
        <v>191</v>
      </c>
      <c r="G21" s="272">
        <f>SUM(G23:G39)</f>
        <v>11266.37</v>
      </c>
      <c r="H21" s="278" t="s">
        <v>191</v>
      </c>
      <c r="I21" s="273" t="s">
        <v>191</v>
      </c>
      <c r="J21" s="275" t="s">
        <v>191</v>
      </c>
      <c r="K21" s="273" t="s">
        <v>191</v>
      </c>
      <c r="L21" s="273" t="s">
        <v>191</v>
      </c>
      <c r="M21" s="274">
        <f>SUM(M23:M39)</f>
        <v>11266.37</v>
      </c>
      <c r="N21" s="273" t="s">
        <v>191</v>
      </c>
      <c r="O21" s="284" t="s">
        <v>191</v>
      </c>
    </row>
    <row r="22" spans="1:15" s="129" customFormat="1" ht="3.75" customHeight="1">
      <c r="A22" s="296"/>
      <c r="B22" s="271"/>
      <c r="C22" s="272"/>
      <c r="D22" s="272"/>
      <c r="E22" s="272"/>
      <c r="F22" s="272"/>
      <c r="G22" s="272"/>
      <c r="H22" s="285"/>
      <c r="I22" s="286"/>
      <c r="J22" s="287"/>
      <c r="K22" s="287"/>
      <c r="L22" s="287"/>
      <c r="M22" s="272"/>
      <c r="N22" s="288"/>
      <c r="O22" s="289"/>
    </row>
    <row r="23" spans="1:15" s="129" customFormat="1" ht="16.5" customHeight="1">
      <c r="A23" s="297" t="s">
        <v>335</v>
      </c>
      <c r="B23" s="279" t="s">
        <v>191</v>
      </c>
      <c r="C23" s="273" t="s">
        <v>191</v>
      </c>
      <c r="D23" s="273" t="s">
        <v>191</v>
      </c>
      <c r="E23" s="274">
        <v>2855.15</v>
      </c>
      <c r="F23" s="273" t="s">
        <v>191</v>
      </c>
      <c r="G23" s="272">
        <v>2855.15</v>
      </c>
      <c r="H23" s="278" t="s">
        <v>191</v>
      </c>
      <c r="I23" s="273" t="s">
        <v>191</v>
      </c>
      <c r="J23" s="275" t="s">
        <v>191</v>
      </c>
      <c r="K23" s="275" t="s">
        <v>191</v>
      </c>
      <c r="L23" s="275" t="s">
        <v>191</v>
      </c>
      <c r="M23" s="274">
        <v>2855.15</v>
      </c>
      <c r="N23" s="275" t="s">
        <v>191</v>
      </c>
      <c r="O23" s="280" t="s">
        <v>191</v>
      </c>
    </row>
    <row r="24" spans="1:15" s="129" customFormat="1" ht="3.75" customHeight="1">
      <c r="A24" s="20"/>
      <c r="B24" s="271"/>
      <c r="C24" s="272"/>
      <c r="D24" s="272"/>
      <c r="E24" s="272"/>
      <c r="F24" s="272"/>
      <c r="G24" s="272"/>
      <c r="H24" s="274"/>
      <c r="I24" s="272"/>
      <c r="J24" s="276"/>
      <c r="K24" s="276"/>
      <c r="L24" s="276"/>
      <c r="M24" s="272"/>
      <c r="N24" s="276"/>
      <c r="O24" s="277"/>
    </row>
    <row r="25" spans="1:15" s="129" customFormat="1" ht="16.5" customHeight="1">
      <c r="A25" s="297" t="s">
        <v>336</v>
      </c>
      <c r="B25" s="279" t="s">
        <v>262</v>
      </c>
      <c r="C25" s="273" t="s">
        <v>262</v>
      </c>
      <c r="D25" s="273" t="s">
        <v>262</v>
      </c>
      <c r="E25" s="274">
        <v>2116.96</v>
      </c>
      <c r="F25" s="273" t="s">
        <v>262</v>
      </c>
      <c r="G25" s="272">
        <v>2116.96</v>
      </c>
      <c r="H25" s="278" t="s">
        <v>262</v>
      </c>
      <c r="I25" s="273" t="s">
        <v>262</v>
      </c>
      <c r="J25" s="275" t="s">
        <v>262</v>
      </c>
      <c r="K25" s="275" t="s">
        <v>262</v>
      </c>
      <c r="L25" s="275" t="s">
        <v>262</v>
      </c>
      <c r="M25" s="274">
        <v>2116.96</v>
      </c>
      <c r="N25" s="275" t="s">
        <v>262</v>
      </c>
      <c r="O25" s="280" t="s">
        <v>262</v>
      </c>
    </row>
    <row r="26" spans="1:15" s="129" customFormat="1" ht="16.5" customHeight="1">
      <c r="A26" s="297" t="s">
        <v>337</v>
      </c>
      <c r="B26" s="279" t="s">
        <v>261</v>
      </c>
      <c r="C26" s="273" t="s">
        <v>261</v>
      </c>
      <c r="D26" s="273" t="s">
        <v>262</v>
      </c>
      <c r="E26" s="274">
        <v>595.01</v>
      </c>
      <c r="F26" s="273" t="s">
        <v>262</v>
      </c>
      <c r="G26" s="272">
        <v>595.01</v>
      </c>
      <c r="H26" s="278" t="s">
        <v>261</v>
      </c>
      <c r="I26" s="278" t="s">
        <v>261</v>
      </c>
      <c r="J26" s="275" t="s">
        <v>262</v>
      </c>
      <c r="K26" s="275" t="s">
        <v>261</v>
      </c>
      <c r="L26" s="275" t="s">
        <v>261</v>
      </c>
      <c r="M26" s="274">
        <v>595.01</v>
      </c>
      <c r="N26" s="275" t="s">
        <v>262</v>
      </c>
      <c r="O26" s="280" t="s">
        <v>261</v>
      </c>
    </row>
    <row r="27" spans="1:15" s="129" customFormat="1" ht="16.5" customHeight="1">
      <c r="A27" s="297" t="s">
        <v>338</v>
      </c>
      <c r="B27" s="279" t="s">
        <v>262</v>
      </c>
      <c r="C27" s="273" t="s">
        <v>262</v>
      </c>
      <c r="D27" s="273" t="s">
        <v>262</v>
      </c>
      <c r="E27" s="274">
        <v>772.36</v>
      </c>
      <c r="F27" s="273" t="s">
        <v>262</v>
      </c>
      <c r="G27" s="272">
        <v>772.36</v>
      </c>
      <c r="H27" s="278" t="s">
        <v>262</v>
      </c>
      <c r="I27" s="273" t="s">
        <v>262</v>
      </c>
      <c r="J27" s="275" t="s">
        <v>262</v>
      </c>
      <c r="K27" s="275" t="s">
        <v>262</v>
      </c>
      <c r="L27" s="275" t="s">
        <v>262</v>
      </c>
      <c r="M27" s="274">
        <v>772.36</v>
      </c>
      <c r="N27" s="275" t="s">
        <v>262</v>
      </c>
      <c r="O27" s="280" t="s">
        <v>262</v>
      </c>
    </row>
    <row r="28" spans="1:15" s="129" customFormat="1" ht="3.75" customHeight="1">
      <c r="A28" s="20"/>
      <c r="B28" s="271"/>
      <c r="C28" s="272"/>
      <c r="D28" s="272"/>
      <c r="E28" s="272"/>
      <c r="F28" s="272"/>
      <c r="G28" s="272"/>
      <c r="H28" s="274"/>
      <c r="I28" s="272"/>
      <c r="J28" s="276"/>
      <c r="K28" s="276"/>
      <c r="L28" s="276"/>
      <c r="M28" s="272"/>
      <c r="N28" s="276"/>
      <c r="O28" s="277"/>
    </row>
    <row r="29" spans="1:15" s="129" customFormat="1" ht="16.5" customHeight="1">
      <c r="A29" s="297" t="s">
        <v>340</v>
      </c>
      <c r="B29" s="279" t="s">
        <v>262</v>
      </c>
      <c r="C29" s="273" t="s">
        <v>262</v>
      </c>
      <c r="D29" s="273" t="s">
        <v>262</v>
      </c>
      <c r="E29" s="274">
        <v>487.06</v>
      </c>
      <c r="F29" s="273" t="s">
        <v>262</v>
      </c>
      <c r="G29" s="272">
        <v>487.06</v>
      </c>
      <c r="H29" s="278" t="s">
        <v>262</v>
      </c>
      <c r="I29" s="273" t="s">
        <v>262</v>
      </c>
      <c r="J29" s="275" t="s">
        <v>262</v>
      </c>
      <c r="K29" s="275" t="s">
        <v>262</v>
      </c>
      <c r="L29" s="275" t="s">
        <v>262</v>
      </c>
      <c r="M29" s="274">
        <v>487.06</v>
      </c>
      <c r="N29" s="275" t="s">
        <v>262</v>
      </c>
      <c r="O29" s="280" t="s">
        <v>262</v>
      </c>
    </row>
    <row r="30" spans="1:15" s="129" customFormat="1" ht="16.5" customHeight="1">
      <c r="A30" s="297" t="s">
        <v>339</v>
      </c>
      <c r="B30" s="279" t="s">
        <v>262</v>
      </c>
      <c r="C30" s="273" t="s">
        <v>262</v>
      </c>
      <c r="D30" s="273" t="s">
        <v>262</v>
      </c>
      <c r="E30" s="274">
        <v>260.59</v>
      </c>
      <c r="F30" s="273" t="s">
        <v>262</v>
      </c>
      <c r="G30" s="272">
        <v>260.59</v>
      </c>
      <c r="H30" s="278" t="s">
        <v>262</v>
      </c>
      <c r="I30" s="273" t="s">
        <v>262</v>
      </c>
      <c r="J30" s="275" t="s">
        <v>262</v>
      </c>
      <c r="K30" s="275" t="s">
        <v>262</v>
      </c>
      <c r="L30" s="275" t="s">
        <v>262</v>
      </c>
      <c r="M30" s="274">
        <v>260.59</v>
      </c>
      <c r="N30" s="275" t="s">
        <v>262</v>
      </c>
      <c r="O30" s="280" t="s">
        <v>262</v>
      </c>
    </row>
    <row r="31" spans="1:15" s="129" customFormat="1" ht="16.5" customHeight="1">
      <c r="A31" s="297" t="s">
        <v>341</v>
      </c>
      <c r="B31" s="279" t="s">
        <v>262</v>
      </c>
      <c r="C31" s="273" t="s">
        <v>262</v>
      </c>
      <c r="D31" s="273" t="s">
        <v>262</v>
      </c>
      <c r="E31" s="274">
        <v>1481.33</v>
      </c>
      <c r="F31" s="273" t="s">
        <v>262</v>
      </c>
      <c r="G31" s="272">
        <v>1481.33</v>
      </c>
      <c r="H31" s="278" t="s">
        <v>262</v>
      </c>
      <c r="I31" s="273" t="s">
        <v>262</v>
      </c>
      <c r="J31" s="275" t="s">
        <v>262</v>
      </c>
      <c r="K31" s="275" t="s">
        <v>262</v>
      </c>
      <c r="L31" s="275" t="s">
        <v>262</v>
      </c>
      <c r="M31" s="274">
        <v>1481.33</v>
      </c>
      <c r="N31" s="275" t="s">
        <v>262</v>
      </c>
      <c r="O31" s="280" t="s">
        <v>262</v>
      </c>
    </row>
    <row r="32" spans="1:15" s="129" customFormat="1" ht="3.75" customHeight="1">
      <c r="A32" s="20"/>
      <c r="B32" s="271"/>
      <c r="C32" s="272"/>
      <c r="D32" s="272"/>
      <c r="E32" s="272"/>
      <c r="F32" s="272"/>
      <c r="G32" s="272"/>
      <c r="H32" s="274"/>
      <c r="I32" s="272"/>
      <c r="J32" s="276"/>
      <c r="K32" s="276"/>
      <c r="L32" s="276"/>
      <c r="M32" s="272"/>
      <c r="N32" s="276"/>
      <c r="O32" s="277"/>
    </row>
    <row r="33" spans="1:15" s="129" customFormat="1" ht="16.5" customHeight="1">
      <c r="A33" s="297" t="s">
        <v>342</v>
      </c>
      <c r="B33" s="279" t="s">
        <v>262</v>
      </c>
      <c r="C33" s="273" t="s">
        <v>262</v>
      </c>
      <c r="D33" s="273" t="s">
        <v>262</v>
      </c>
      <c r="E33" s="274">
        <v>329.37</v>
      </c>
      <c r="F33" s="273" t="s">
        <v>262</v>
      </c>
      <c r="G33" s="272">
        <v>329.37</v>
      </c>
      <c r="H33" s="278" t="s">
        <v>262</v>
      </c>
      <c r="I33" s="273" t="s">
        <v>262</v>
      </c>
      <c r="J33" s="275" t="s">
        <v>262</v>
      </c>
      <c r="K33" s="275" t="s">
        <v>262</v>
      </c>
      <c r="L33" s="275" t="s">
        <v>262</v>
      </c>
      <c r="M33" s="274">
        <v>329.37</v>
      </c>
      <c r="N33" s="275" t="s">
        <v>262</v>
      </c>
      <c r="O33" s="280" t="s">
        <v>262</v>
      </c>
    </row>
    <row r="34" spans="1:15" s="129" customFormat="1" ht="16.5" customHeight="1">
      <c r="A34" s="297" t="s">
        <v>521</v>
      </c>
      <c r="B34" s="279" t="s">
        <v>262</v>
      </c>
      <c r="C34" s="273" t="s">
        <v>262</v>
      </c>
      <c r="D34" s="273" t="s">
        <v>262</v>
      </c>
      <c r="E34" s="274">
        <v>1609.74</v>
      </c>
      <c r="F34" s="273" t="s">
        <v>262</v>
      </c>
      <c r="G34" s="272">
        <v>1609.74</v>
      </c>
      <c r="H34" s="278" t="s">
        <v>262</v>
      </c>
      <c r="I34" s="273" t="s">
        <v>262</v>
      </c>
      <c r="J34" s="275" t="s">
        <v>262</v>
      </c>
      <c r="K34" s="275" t="s">
        <v>262</v>
      </c>
      <c r="L34" s="275" t="s">
        <v>262</v>
      </c>
      <c r="M34" s="274">
        <v>1609.74</v>
      </c>
      <c r="N34" s="275" t="s">
        <v>262</v>
      </c>
      <c r="O34" s="280" t="s">
        <v>262</v>
      </c>
    </row>
    <row r="35" spans="1:15" s="129" customFormat="1" ht="16.5" customHeight="1">
      <c r="A35" s="297" t="s">
        <v>343</v>
      </c>
      <c r="B35" s="279" t="s">
        <v>262</v>
      </c>
      <c r="C35" s="273" t="s">
        <v>262</v>
      </c>
      <c r="D35" s="273" t="s">
        <v>262</v>
      </c>
      <c r="E35" s="274">
        <v>548.58</v>
      </c>
      <c r="F35" s="273" t="s">
        <v>262</v>
      </c>
      <c r="G35" s="272">
        <v>548.58</v>
      </c>
      <c r="H35" s="278" t="s">
        <v>262</v>
      </c>
      <c r="I35" s="273" t="s">
        <v>262</v>
      </c>
      <c r="J35" s="275" t="s">
        <v>262</v>
      </c>
      <c r="K35" s="275" t="s">
        <v>262</v>
      </c>
      <c r="L35" s="275" t="s">
        <v>262</v>
      </c>
      <c r="M35" s="274">
        <v>548.58</v>
      </c>
      <c r="N35" s="275" t="s">
        <v>262</v>
      </c>
      <c r="O35" s="280" t="s">
        <v>262</v>
      </c>
    </row>
    <row r="36" spans="1:15" s="129" customFormat="1" ht="3.75" customHeight="1">
      <c r="A36" s="20"/>
      <c r="B36" s="271"/>
      <c r="C36" s="272"/>
      <c r="D36" s="272"/>
      <c r="E36" s="272"/>
      <c r="F36" s="272"/>
      <c r="G36" s="272"/>
      <c r="H36" s="274"/>
      <c r="I36" s="272"/>
      <c r="J36" s="276"/>
      <c r="K36" s="276"/>
      <c r="L36" s="276"/>
      <c r="M36" s="272"/>
      <c r="N36" s="276"/>
      <c r="O36" s="277"/>
    </row>
    <row r="37" spans="1:15" s="129" customFormat="1" ht="16.5" customHeight="1">
      <c r="A37" s="297" t="s">
        <v>344</v>
      </c>
      <c r="B37" s="279" t="s">
        <v>262</v>
      </c>
      <c r="C37" s="273" t="s">
        <v>262</v>
      </c>
      <c r="D37" s="273" t="s">
        <v>262</v>
      </c>
      <c r="E37" s="274">
        <v>31.59</v>
      </c>
      <c r="F37" s="273" t="s">
        <v>262</v>
      </c>
      <c r="G37" s="272">
        <v>31.59</v>
      </c>
      <c r="H37" s="278" t="s">
        <v>262</v>
      </c>
      <c r="I37" s="278" t="s">
        <v>262</v>
      </c>
      <c r="J37" s="275" t="s">
        <v>262</v>
      </c>
      <c r="K37" s="275" t="s">
        <v>262</v>
      </c>
      <c r="L37" s="275" t="s">
        <v>262</v>
      </c>
      <c r="M37" s="274">
        <v>31.59</v>
      </c>
      <c r="N37" s="275" t="s">
        <v>262</v>
      </c>
      <c r="O37" s="280" t="s">
        <v>262</v>
      </c>
    </row>
    <row r="38" spans="1:15" s="129" customFormat="1" ht="16.5" customHeight="1">
      <c r="A38" s="297" t="s">
        <v>345</v>
      </c>
      <c r="B38" s="279" t="s">
        <v>262</v>
      </c>
      <c r="C38" s="273" t="s">
        <v>262</v>
      </c>
      <c r="D38" s="273" t="s">
        <v>262</v>
      </c>
      <c r="E38" s="274">
        <v>178.63</v>
      </c>
      <c r="F38" s="273" t="s">
        <v>262</v>
      </c>
      <c r="G38" s="272">
        <v>178.63</v>
      </c>
      <c r="H38" s="278" t="s">
        <v>262</v>
      </c>
      <c r="I38" s="273" t="s">
        <v>262</v>
      </c>
      <c r="J38" s="275" t="s">
        <v>262</v>
      </c>
      <c r="K38" s="275" t="s">
        <v>262</v>
      </c>
      <c r="L38" s="275" t="s">
        <v>262</v>
      </c>
      <c r="M38" s="274">
        <v>178.63</v>
      </c>
      <c r="N38" s="275" t="s">
        <v>262</v>
      </c>
      <c r="O38" s="280" t="s">
        <v>262</v>
      </c>
    </row>
    <row r="39" spans="1:15" s="129" customFormat="1" ht="16.5" customHeight="1" thickBot="1">
      <c r="A39" s="298" t="s">
        <v>346</v>
      </c>
      <c r="B39" s="290" t="s">
        <v>262</v>
      </c>
      <c r="C39" s="291" t="s">
        <v>262</v>
      </c>
      <c r="D39" s="291" t="s">
        <v>262</v>
      </c>
      <c r="E39" s="291" t="s">
        <v>262</v>
      </c>
      <c r="F39" s="291" t="s">
        <v>262</v>
      </c>
      <c r="G39" s="291" t="s">
        <v>262</v>
      </c>
      <c r="H39" s="292" t="s">
        <v>262</v>
      </c>
      <c r="I39" s="291" t="s">
        <v>262</v>
      </c>
      <c r="J39" s="293" t="s">
        <v>262</v>
      </c>
      <c r="K39" s="293" t="s">
        <v>262</v>
      </c>
      <c r="L39" s="293" t="s">
        <v>262</v>
      </c>
      <c r="M39" s="291" t="s">
        <v>262</v>
      </c>
      <c r="N39" s="293" t="s">
        <v>262</v>
      </c>
      <c r="O39" s="294" t="s">
        <v>262</v>
      </c>
    </row>
    <row r="40" spans="1:8" s="386" customFormat="1" ht="12.75" customHeight="1">
      <c r="A40" s="382" t="s">
        <v>523</v>
      </c>
      <c r="B40" s="384"/>
      <c r="C40" s="384"/>
      <c r="D40" s="384"/>
      <c r="E40" s="384"/>
      <c r="F40" s="384"/>
      <c r="G40" s="384"/>
      <c r="H40" s="385" t="s">
        <v>446</v>
      </c>
    </row>
    <row r="41" spans="1:8" s="386" customFormat="1" ht="12.75" customHeight="1">
      <c r="A41" s="383" t="s">
        <v>524</v>
      </c>
      <c r="B41" s="384"/>
      <c r="C41" s="384"/>
      <c r="D41" s="384"/>
      <c r="E41" s="384"/>
      <c r="F41" s="384"/>
      <c r="G41" s="384"/>
      <c r="H41" s="385" t="s">
        <v>526</v>
      </c>
    </row>
    <row r="42" spans="1:8" s="386" customFormat="1" ht="12.75" customHeight="1">
      <c r="A42" s="383" t="s">
        <v>525</v>
      </c>
      <c r="B42" s="384"/>
      <c r="C42" s="384"/>
      <c r="D42" s="384"/>
      <c r="E42" s="384"/>
      <c r="F42" s="384"/>
      <c r="G42" s="384"/>
      <c r="H42" s="385" t="s">
        <v>527</v>
      </c>
    </row>
  </sheetData>
  <mergeCells count="19">
    <mergeCell ref="C6:E6"/>
    <mergeCell ref="L6:N6"/>
    <mergeCell ref="A7:A8"/>
    <mergeCell ref="B7:B8"/>
    <mergeCell ref="K7:K8"/>
    <mergeCell ref="H5:J5"/>
    <mergeCell ref="K5:K6"/>
    <mergeCell ref="L5:N5"/>
    <mergeCell ref="O5:O6"/>
    <mergeCell ref="O7:O8"/>
    <mergeCell ref="A2:G2"/>
    <mergeCell ref="H2:O2"/>
    <mergeCell ref="A4:A6"/>
    <mergeCell ref="B4:G4"/>
    <mergeCell ref="H4:J4"/>
    <mergeCell ref="K4:O4"/>
    <mergeCell ref="B5:B6"/>
    <mergeCell ref="C5:E5"/>
    <mergeCell ref="F5:G5"/>
  </mergeCells>
  <printOptions horizontalCentered="1"/>
  <pageMargins left="1.141732283464567" right="1.141732283464567" top="1.5748031496062993" bottom="1.5748031496062993" header="0.5118110236220472" footer="0.9055118110236221"/>
  <pageSetup firstPageNumber="378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="120" zoomScaleNormal="120" workbookViewId="0" topLeftCell="A1">
      <selection activeCell="H3" sqref="H3"/>
    </sheetView>
  </sheetViews>
  <sheetFormatPr defaultColWidth="9.00390625" defaultRowHeight="16.5"/>
  <cols>
    <col min="1" max="1" width="13.625" style="306" customWidth="1"/>
    <col min="2" max="2" width="11.625" style="306" customWidth="1"/>
    <col min="3" max="3" width="14.625" style="306" customWidth="1"/>
    <col min="4" max="4" width="17.375" style="306" customWidth="1"/>
    <col min="5" max="6" width="8.625" style="306" customWidth="1"/>
    <col min="7" max="16384" width="9.00390625" style="306" customWidth="1"/>
  </cols>
  <sheetData>
    <row r="1" s="4" customFormat="1" ht="18" customHeight="1">
      <c r="A1" s="115" t="s">
        <v>152</v>
      </c>
    </row>
    <row r="2" spans="1:6" s="304" customFormat="1" ht="37.5" customHeight="1">
      <c r="A2" s="585" t="s">
        <v>447</v>
      </c>
      <c r="B2" s="557"/>
      <c r="C2" s="557"/>
      <c r="D2" s="557"/>
      <c r="E2" s="557"/>
      <c r="F2" s="557"/>
    </row>
    <row r="3" spans="1:8" s="4" customFormat="1" ht="15" customHeight="1" thickBot="1">
      <c r="A3" s="15"/>
      <c r="B3" s="15"/>
      <c r="C3" s="15"/>
      <c r="D3" s="15"/>
      <c r="H3" s="435"/>
    </row>
    <row r="4" spans="1:6" s="4" customFormat="1" ht="33.75" customHeight="1">
      <c r="A4" s="64" t="s">
        <v>105</v>
      </c>
      <c r="B4" s="65" t="s">
        <v>106</v>
      </c>
      <c r="C4" s="66" t="s">
        <v>107</v>
      </c>
      <c r="D4" s="66" t="s">
        <v>108</v>
      </c>
      <c r="E4" s="67" t="s">
        <v>109</v>
      </c>
      <c r="F4" s="54" t="s">
        <v>110</v>
      </c>
    </row>
    <row r="5" spans="1:6" s="4" customFormat="1" ht="34.5" customHeight="1" thickBot="1">
      <c r="A5" s="35" t="s">
        <v>111</v>
      </c>
      <c r="B5" s="45" t="s">
        <v>112</v>
      </c>
      <c r="C5" s="46" t="s">
        <v>113</v>
      </c>
      <c r="D5" s="46" t="s">
        <v>114</v>
      </c>
      <c r="E5" s="7" t="s">
        <v>115</v>
      </c>
      <c r="F5" s="8" t="s">
        <v>116</v>
      </c>
    </row>
    <row r="6" spans="1:6" s="4" customFormat="1" ht="18.75" customHeight="1">
      <c r="A6" s="69" t="s">
        <v>117</v>
      </c>
      <c r="B6" s="36">
        <v>6</v>
      </c>
      <c r="C6" s="26">
        <v>115</v>
      </c>
      <c r="D6" s="17">
        <v>8.29</v>
      </c>
      <c r="E6" s="68" t="s">
        <v>281</v>
      </c>
      <c r="F6" s="37">
        <v>0.027</v>
      </c>
    </row>
    <row r="7" spans="1:6" s="4" customFormat="1" ht="18.75" customHeight="1">
      <c r="A7" s="69" t="s">
        <v>118</v>
      </c>
      <c r="B7" s="36">
        <v>7</v>
      </c>
      <c r="C7" s="26">
        <v>96</v>
      </c>
      <c r="D7" s="17">
        <v>7.94</v>
      </c>
      <c r="E7" s="68" t="s">
        <v>281</v>
      </c>
      <c r="F7" s="37">
        <v>0.027</v>
      </c>
    </row>
    <row r="8" spans="1:6" s="4" customFormat="1" ht="18.75" customHeight="1">
      <c r="A8" s="69" t="s">
        <v>119</v>
      </c>
      <c r="B8" s="36">
        <v>7</v>
      </c>
      <c r="C8" s="26">
        <v>89</v>
      </c>
      <c r="D8" s="17">
        <v>6.78</v>
      </c>
      <c r="E8" s="68" t="s">
        <v>281</v>
      </c>
      <c r="F8" s="37">
        <v>0.026</v>
      </c>
    </row>
    <row r="9" spans="1:6" s="4" customFormat="1" ht="4.5" customHeight="1">
      <c r="A9" s="33"/>
      <c r="B9" s="36"/>
      <c r="C9" s="26"/>
      <c r="D9" s="17"/>
      <c r="E9" s="40"/>
      <c r="F9" s="37"/>
    </row>
    <row r="10" spans="1:6" s="4" customFormat="1" ht="18.75" customHeight="1">
      <c r="A10" s="69" t="s">
        <v>120</v>
      </c>
      <c r="B10" s="36">
        <v>7</v>
      </c>
      <c r="C10" s="26">
        <v>95</v>
      </c>
      <c r="D10" s="18">
        <v>4.31</v>
      </c>
      <c r="E10" s="37">
        <v>0.08</v>
      </c>
      <c r="F10" s="37">
        <v>0.028</v>
      </c>
    </row>
    <row r="11" spans="1:6" s="4" customFormat="1" ht="18.75" customHeight="1">
      <c r="A11" s="69" t="s">
        <v>121</v>
      </c>
      <c r="B11" s="36">
        <v>7</v>
      </c>
      <c r="C11" s="26">
        <v>103</v>
      </c>
      <c r="D11" s="18">
        <v>4.93</v>
      </c>
      <c r="E11" s="37">
        <v>0.068</v>
      </c>
      <c r="F11" s="37">
        <v>0.025</v>
      </c>
    </row>
    <row r="12" spans="1:6" s="4" customFormat="1" ht="18.75" customHeight="1">
      <c r="A12" s="69" t="s">
        <v>122</v>
      </c>
      <c r="B12" s="36">
        <v>7</v>
      </c>
      <c r="C12" s="26">
        <v>102</v>
      </c>
      <c r="D12" s="18">
        <v>2.86</v>
      </c>
      <c r="E12" s="37">
        <v>0.048</v>
      </c>
      <c r="F12" s="37">
        <v>0.027</v>
      </c>
    </row>
    <row r="13" spans="1:6" s="4" customFormat="1" ht="4.5" customHeight="1">
      <c r="A13" s="33"/>
      <c r="B13" s="36"/>
      <c r="C13" s="26"/>
      <c r="D13" s="18"/>
      <c r="E13" s="37"/>
      <c r="F13" s="37"/>
    </row>
    <row r="14" spans="1:6" s="4" customFormat="1" ht="18.75" customHeight="1">
      <c r="A14" s="69" t="s">
        <v>123</v>
      </c>
      <c r="B14" s="36">
        <v>7</v>
      </c>
      <c r="C14" s="26">
        <v>82.93</v>
      </c>
      <c r="D14" s="18">
        <v>5.5</v>
      </c>
      <c r="E14" s="37">
        <v>0.049</v>
      </c>
      <c r="F14" s="37">
        <v>0.029</v>
      </c>
    </row>
    <row r="15" spans="1:6" s="4" customFormat="1" ht="18.75" customHeight="1">
      <c r="A15" s="69" t="s">
        <v>124</v>
      </c>
      <c r="B15" s="36">
        <v>7</v>
      </c>
      <c r="C15" s="26">
        <v>76</v>
      </c>
      <c r="D15" s="18">
        <v>5.73</v>
      </c>
      <c r="E15" s="37">
        <v>0.043</v>
      </c>
      <c r="F15" s="37">
        <v>0.053</v>
      </c>
    </row>
    <row r="16" spans="1:6" s="4" customFormat="1" ht="18.75" customHeight="1">
      <c r="A16" s="69" t="s">
        <v>125</v>
      </c>
      <c r="B16" s="36">
        <v>7</v>
      </c>
      <c r="C16" s="26">
        <v>66</v>
      </c>
      <c r="D16" s="18">
        <v>9.1</v>
      </c>
      <c r="E16" s="37">
        <v>0.032</v>
      </c>
      <c r="F16" s="37">
        <v>0.052</v>
      </c>
    </row>
    <row r="17" spans="1:6" s="4" customFormat="1" ht="4.5" customHeight="1">
      <c r="A17" s="33"/>
      <c r="B17" s="36"/>
      <c r="C17" s="17"/>
      <c r="D17" s="18"/>
      <c r="E17" s="37"/>
      <c r="F17" s="37"/>
    </row>
    <row r="18" spans="1:6" s="4" customFormat="1" ht="18.75" customHeight="1">
      <c r="A18" s="69" t="s">
        <v>126</v>
      </c>
      <c r="B18" s="36">
        <v>7</v>
      </c>
      <c r="C18" s="26">
        <v>55</v>
      </c>
      <c r="D18" s="18">
        <v>13.13</v>
      </c>
      <c r="E18" s="37">
        <v>0.033</v>
      </c>
      <c r="F18" s="37">
        <v>0.053</v>
      </c>
    </row>
    <row r="19" spans="2:6" s="4" customFormat="1" ht="4.5" customHeight="1">
      <c r="B19" s="38"/>
      <c r="C19" s="28"/>
      <c r="D19" s="29"/>
      <c r="E19" s="39"/>
      <c r="F19" s="39"/>
    </row>
    <row r="20" spans="1:6" s="4" customFormat="1" ht="18.75" customHeight="1">
      <c r="A20" s="70" t="s">
        <v>127</v>
      </c>
      <c r="B20" s="36">
        <v>7</v>
      </c>
      <c r="C20" s="26">
        <v>57</v>
      </c>
      <c r="D20" s="18">
        <v>15.86</v>
      </c>
      <c r="E20" s="37">
        <v>0.018</v>
      </c>
      <c r="F20" s="37">
        <v>0.045</v>
      </c>
    </row>
    <row r="21" spans="1:6" s="4" customFormat="1" ht="18.75" customHeight="1">
      <c r="A21" s="70" t="s">
        <v>128</v>
      </c>
      <c r="B21" s="36">
        <v>7</v>
      </c>
      <c r="C21" s="26">
        <v>58</v>
      </c>
      <c r="D21" s="18">
        <v>9.96</v>
      </c>
      <c r="E21" s="40">
        <v>0.023</v>
      </c>
      <c r="F21" s="37">
        <v>0.048</v>
      </c>
    </row>
    <row r="22" spans="1:6" s="4" customFormat="1" ht="18.75" customHeight="1">
      <c r="A22" s="70" t="s">
        <v>129</v>
      </c>
      <c r="B22" s="36">
        <v>7</v>
      </c>
      <c r="C22" s="26">
        <v>117</v>
      </c>
      <c r="D22" s="18">
        <v>25.99</v>
      </c>
      <c r="E22" s="37">
        <v>0.028</v>
      </c>
      <c r="F22" s="37">
        <v>0.057</v>
      </c>
    </row>
    <row r="23" spans="1:6" s="4" customFormat="1" ht="4.5" customHeight="1">
      <c r="A23" s="16"/>
      <c r="B23" s="36"/>
      <c r="C23" s="26"/>
      <c r="D23" s="18"/>
      <c r="E23" s="37"/>
      <c r="F23" s="37"/>
    </row>
    <row r="24" spans="1:6" s="4" customFormat="1" ht="18.75" customHeight="1">
      <c r="A24" s="70" t="s">
        <v>130</v>
      </c>
      <c r="B24" s="36">
        <v>7</v>
      </c>
      <c r="C24" s="26">
        <v>28</v>
      </c>
      <c r="D24" s="18">
        <v>14.46</v>
      </c>
      <c r="E24" s="37">
        <v>0.027</v>
      </c>
      <c r="F24" s="37">
        <v>0.058</v>
      </c>
    </row>
    <row r="25" spans="1:6" s="4" customFormat="1" ht="18.75" customHeight="1">
      <c r="A25" s="70" t="s">
        <v>131</v>
      </c>
      <c r="B25" s="36">
        <v>7</v>
      </c>
      <c r="C25" s="26">
        <v>62</v>
      </c>
      <c r="D25" s="18">
        <v>21.77</v>
      </c>
      <c r="E25" s="37">
        <v>0.037</v>
      </c>
      <c r="F25" s="37">
        <v>0.062</v>
      </c>
    </row>
    <row r="26" spans="1:6" s="4" customFormat="1" ht="18.75" customHeight="1">
      <c r="A26" s="70" t="s">
        <v>132</v>
      </c>
      <c r="B26" s="36">
        <v>7</v>
      </c>
      <c r="C26" s="26">
        <v>60</v>
      </c>
      <c r="D26" s="17">
        <v>13.15</v>
      </c>
      <c r="E26" s="37">
        <v>0.021</v>
      </c>
      <c r="F26" s="37">
        <v>0.045</v>
      </c>
    </row>
    <row r="27" spans="1:6" s="4" customFormat="1" ht="4.5" customHeight="1">
      <c r="A27" s="16"/>
      <c r="B27" s="36"/>
      <c r="C27" s="26"/>
      <c r="D27" s="18"/>
      <c r="E27" s="37"/>
      <c r="F27" s="37"/>
    </row>
    <row r="28" spans="1:6" s="4" customFormat="1" ht="18.75" customHeight="1">
      <c r="A28" s="70" t="s">
        <v>133</v>
      </c>
      <c r="B28" s="36">
        <v>7</v>
      </c>
      <c r="C28" s="26">
        <v>51</v>
      </c>
      <c r="D28" s="18">
        <v>12.71</v>
      </c>
      <c r="E28" s="40">
        <v>0.023</v>
      </c>
      <c r="F28" s="37">
        <v>0.051</v>
      </c>
    </row>
    <row r="29" spans="1:6" s="4" customFormat="1" ht="18.75" customHeight="1">
      <c r="A29" s="70" t="s">
        <v>134</v>
      </c>
      <c r="B29" s="36">
        <v>7</v>
      </c>
      <c r="C29" s="26">
        <v>54</v>
      </c>
      <c r="D29" s="18">
        <v>8.59</v>
      </c>
      <c r="E29" s="40">
        <v>0.021</v>
      </c>
      <c r="F29" s="37">
        <v>0.06</v>
      </c>
    </row>
    <row r="30" spans="1:6" s="4" customFormat="1" ht="18.75" customHeight="1">
      <c r="A30" s="70" t="s">
        <v>135</v>
      </c>
      <c r="B30" s="36">
        <v>7</v>
      </c>
      <c r="C30" s="26">
        <v>47</v>
      </c>
      <c r="D30" s="18">
        <v>10.98</v>
      </c>
      <c r="E30" s="40">
        <v>0.046</v>
      </c>
      <c r="F30" s="108">
        <v>0.058</v>
      </c>
    </row>
    <row r="31" spans="1:6" s="4" customFormat="1" ht="4.5" customHeight="1">
      <c r="A31" s="16"/>
      <c r="B31" s="36"/>
      <c r="C31" s="26"/>
      <c r="D31" s="18"/>
      <c r="E31" s="40"/>
      <c r="F31" s="109"/>
    </row>
    <row r="32" spans="1:6" s="4" customFormat="1" ht="18.75" customHeight="1">
      <c r="A32" s="70" t="s">
        <v>136</v>
      </c>
      <c r="B32" s="36">
        <v>7</v>
      </c>
      <c r="C32" s="26">
        <v>50</v>
      </c>
      <c r="D32" s="18">
        <v>11.39</v>
      </c>
      <c r="E32" s="40">
        <v>0.041</v>
      </c>
      <c r="F32" s="37">
        <v>0.053</v>
      </c>
    </row>
    <row r="33" spans="1:6" s="41" customFormat="1" ht="18.75" customHeight="1">
      <c r="A33" s="70" t="s">
        <v>137</v>
      </c>
      <c r="B33" s="36">
        <v>7</v>
      </c>
      <c r="C33" s="26">
        <v>51</v>
      </c>
      <c r="D33" s="18">
        <v>6.56</v>
      </c>
      <c r="E33" s="40">
        <v>0.062</v>
      </c>
      <c r="F33" s="37">
        <v>0.048</v>
      </c>
    </row>
    <row r="34" spans="1:6" s="4" customFormat="1" ht="18.75" customHeight="1" thickBot="1">
      <c r="A34" s="71" t="s">
        <v>138</v>
      </c>
      <c r="B34" s="42">
        <v>7</v>
      </c>
      <c r="C34" s="30">
        <v>71</v>
      </c>
      <c r="D34" s="34">
        <v>6.2</v>
      </c>
      <c r="E34" s="50">
        <v>0.05</v>
      </c>
      <c r="F34" s="43">
        <v>0.046</v>
      </c>
    </row>
    <row r="35" spans="1:4" s="19" customFormat="1" ht="13.5" customHeight="1">
      <c r="A35" s="113" t="s">
        <v>139</v>
      </c>
      <c r="B35" s="31"/>
      <c r="D35" s="32"/>
    </row>
    <row r="36" spans="1:4" s="19" customFormat="1" ht="13.5" customHeight="1">
      <c r="A36" s="113" t="s">
        <v>140</v>
      </c>
      <c r="B36" s="31"/>
      <c r="D36" s="32"/>
    </row>
    <row r="37" ht="13.5" customHeight="1">
      <c r="A37" s="44" t="s">
        <v>448</v>
      </c>
    </row>
    <row r="38" ht="13.5" customHeight="1">
      <c r="A38" s="114" t="s">
        <v>449</v>
      </c>
    </row>
  </sheetData>
  <mergeCells count="1">
    <mergeCell ref="A2:F2"/>
  </mergeCells>
  <printOptions horizontalCentered="1"/>
  <pageMargins left="1.1811023622047245" right="1.1811023622047245" top="1.5748031496062993" bottom="1.5748031496062993" header="0.5118110236220472" footer="0.9055118110236221"/>
  <pageSetup firstPageNumber="38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120" zoomScaleNormal="120" workbookViewId="0" topLeftCell="A1">
      <selection activeCell="H3" sqref="H3"/>
    </sheetView>
  </sheetViews>
  <sheetFormatPr defaultColWidth="9.00390625" defaultRowHeight="16.5"/>
  <cols>
    <col min="1" max="1" width="12.625" style="270" customWidth="1"/>
    <col min="2" max="2" width="6.125" style="270" customWidth="1"/>
    <col min="3" max="3" width="10.375" style="270" customWidth="1"/>
    <col min="4" max="8" width="6.125" style="270" customWidth="1"/>
    <col min="9" max="9" width="9.125" style="270" customWidth="1"/>
    <col min="10" max="10" width="5.625" style="270" customWidth="1"/>
    <col min="11" max="16384" width="9.00390625" style="270" customWidth="1"/>
  </cols>
  <sheetData>
    <row r="1" spans="1:10" s="140" customFormat="1" ht="18" customHeight="1">
      <c r="A1" s="236"/>
      <c r="B1" s="237"/>
      <c r="J1" s="49" t="s">
        <v>196</v>
      </c>
    </row>
    <row r="2" spans="1:10" s="238" customFormat="1" ht="36" customHeight="1">
      <c r="A2" s="586" t="s">
        <v>450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8:10" s="140" customFormat="1" ht="24.75" customHeight="1" thickBot="1">
      <c r="H3" s="435"/>
      <c r="I3" s="588" t="s">
        <v>528</v>
      </c>
      <c r="J3" s="589"/>
    </row>
    <row r="4" spans="1:10" s="140" customFormat="1" ht="31.5" customHeight="1">
      <c r="A4" s="239" t="s">
        <v>286</v>
      </c>
      <c r="B4" s="240" t="s">
        <v>287</v>
      </c>
      <c r="C4" s="241" t="s">
        <v>288</v>
      </c>
      <c r="D4" s="241" t="s">
        <v>289</v>
      </c>
      <c r="E4" s="242" t="s">
        <v>453</v>
      </c>
      <c r="F4" s="242" t="s">
        <v>290</v>
      </c>
      <c r="G4" s="242" t="s">
        <v>291</v>
      </c>
      <c r="H4" s="242" t="s">
        <v>452</v>
      </c>
      <c r="I4" s="242" t="s">
        <v>292</v>
      </c>
      <c r="J4" s="243" t="s">
        <v>451</v>
      </c>
    </row>
    <row r="5" spans="1:10" s="140" customFormat="1" ht="31.5" customHeight="1" thickBot="1">
      <c r="A5" s="244" t="s">
        <v>293</v>
      </c>
      <c r="B5" s="245" t="s">
        <v>294</v>
      </c>
      <c r="C5" s="246" t="s">
        <v>295</v>
      </c>
      <c r="D5" s="246" t="s">
        <v>296</v>
      </c>
      <c r="E5" s="247" t="s">
        <v>297</v>
      </c>
      <c r="F5" s="247" t="s">
        <v>298</v>
      </c>
      <c r="G5" s="247" t="s">
        <v>299</v>
      </c>
      <c r="H5" s="247" t="s">
        <v>300</v>
      </c>
      <c r="I5" s="247" t="s">
        <v>301</v>
      </c>
      <c r="J5" s="248" t="s">
        <v>302</v>
      </c>
    </row>
    <row r="6" spans="1:10" s="140" customFormat="1" ht="19.5" customHeight="1">
      <c r="A6" s="249" t="s">
        <v>303</v>
      </c>
      <c r="B6" s="250">
        <v>4512</v>
      </c>
      <c r="C6" s="251">
        <v>175</v>
      </c>
      <c r="D6" s="251">
        <v>1857</v>
      </c>
      <c r="E6" s="251">
        <v>854</v>
      </c>
      <c r="F6" s="251">
        <v>939</v>
      </c>
      <c r="G6" s="251">
        <v>413</v>
      </c>
      <c r="H6" s="251">
        <v>8</v>
      </c>
      <c r="I6" s="252">
        <v>232</v>
      </c>
      <c r="J6" s="253">
        <v>34</v>
      </c>
    </row>
    <row r="7" spans="1:10" s="140" customFormat="1" ht="19.5" customHeight="1">
      <c r="A7" s="249" t="s">
        <v>304</v>
      </c>
      <c r="B7" s="250">
        <v>6501</v>
      </c>
      <c r="C7" s="251">
        <v>466</v>
      </c>
      <c r="D7" s="251">
        <v>2468</v>
      </c>
      <c r="E7" s="251">
        <v>1349</v>
      </c>
      <c r="F7" s="251">
        <v>1325</v>
      </c>
      <c r="G7" s="251">
        <v>545</v>
      </c>
      <c r="H7" s="251">
        <v>3</v>
      </c>
      <c r="I7" s="252">
        <v>273</v>
      </c>
      <c r="J7" s="253">
        <v>72</v>
      </c>
    </row>
    <row r="8" spans="1:10" s="140" customFormat="1" ht="19.5" customHeight="1">
      <c r="A8" s="249" t="s">
        <v>305</v>
      </c>
      <c r="B8" s="250">
        <v>6883</v>
      </c>
      <c r="C8" s="251">
        <v>427</v>
      </c>
      <c r="D8" s="251">
        <v>2626</v>
      </c>
      <c r="E8" s="251">
        <v>1757</v>
      </c>
      <c r="F8" s="251">
        <v>1020</v>
      </c>
      <c r="G8" s="251">
        <v>608</v>
      </c>
      <c r="H8" s="251">
        <v>4</v>
      </c>
      <c r="I8" s="252">
        <v>389</v>
      </c>
      <c r="J8" s="253">
        <v>52</v>
      </c>
    </row>
    <row r="9" spans="1:10" s="140" customFormat="1" ht="4.5" customHeight="1">
      <c r="A9" s="254"/>
      <c r="B9" s="250"/>
      <c r="C9" s="251"/>
      <c r="D9" s="251"/>
      <c r="E9" s="251"/>
      <c r="F9" s="251"/>
      <c r="G9" s="251"/>
      <c r="H9" s="251"/>
      <c r="I9" s="252"/>
      <c r="J9" s="253"/>
    </row>
    <row r="10" spans="1:10" s="140" customFormat="1" ht="19.5" customHeight="1">
      <c r="A10" s="249" t="s">
        <v>306</v>
      </c>
      <c r="B10" s="250">
        <f>SUM(C10:J10)</f>
        <v>7186</v>
      </c>
      <c r="C10" s="251">
        <v>445</v>
      </c>
      <c r="D10" s="251">
        <v>2712</v>
      </c>
      <c r="E10" s="251">
        <v>1957</v>
      </c>
      <c r="F10" s="251">
        <v>955</v>
      </c>
      <c r="G10" s="251">
        <v>728</v>
      </c>
      <c r="H10" s="251">
        <v>4</v>
      </c>
      <c r="I10" s="252">
        <v>331</v>
      </c>
      <c r="J10" s="253">
        <v>54</v>
      </c>
    </row>
    <row r="11" spans="1:10" s="140" customFormat="1" ht="19.5" customHeight="1">
      <c r="A11" s="249" t="s">
        <v>307</v>
      </c>
      <c r="B11" s="255">
        <f>SUM(C11:J11)</f>
        <v>8772</v>
      </c>
      <c r="C11" s="256">
        <v>441</v>
      </c>
      <c r="D11" s="256">
        <v>3350</v>
      </c>
      <c r="E11" s="256">
        <v>2673</v>
      </c>
      <c r="F11" s="256">
        <v>1112</v>
      </c>
      <c r="G11" s="256">
        <v>755</v>
      </c>
      <c r="H11" s="256">
        <v>10</v>
      </c>
      <c r="I11" s="256">
        <v>351</v>
      </c>
      <c r="J11" s="257">
        <v>80</v>
      </c>
    </row>
    <row r="12" spans="1:10" s="140" customFormat="1" ht="19.5" customHeight="1">
      <c r="A12" s="249" t="s">
        <v>308</v>
      </c>
      <c r="B12" s="255">
        <v>9417</v>
      </c>
      <c r="C12" s="256">
        <v>480</v>
      </c>
      <c r="D12" s="256">
        <v>3864</v>
      </c>
      <c r="E12" s="256">
        <v>2711</v>
      </c>
      <c r="F12" s="256">
        <v>1340</v>
      </c>
      <c r="G12" s="256">
        <v>553</v>
      </c>
      <c r="H12" s="256">
        <v>9</v>
      </c>
      <c r="I12" s="256">
        <v>353</v>
      </c>
      <c r="J12" s="257">
        <v>107</v>
      </c>
    </row>
    <row r="13" spans="1:10" s="140" customFormat="1" ht="4.5" customHeight="1">
      <c r="A13" s="254"/>
      <c r="B13" s="250"/>
      <c r="C13" s="251"/>
      <c r="D13" s="251"/>
      <c r="E13" s="251"/>
      <c r="F13" s="251"/>
      <c r="G13" s="251"/>
      <c r="H13" s="251"/>
      <c r="I13" s="252"/>
      <c r="J13" s="253"/>
    </row>
    <row r="14" spans="1:10" s="140" customFormat="1" ht="19.5" customHeight="1">
      <c r="A14" s="249" t="s">
        <v>309</v>
      </c>
      <c r="B14" s="255">
        <v>11209</v>
      </c>
      <c r="C14" s="256">
        <v>498</v>
      </c>
      <c r="D14" s="256">
        <v>4884</v>
      </c>
      <c r="E14" s="256">
        <v>2822</v>
      </c>
      <c r="F14" s="256">
        <v>1791</v>
      </c>
      <c r="G14" s="256">
        <v>690</v>
      </c>
      <c r="H14" s="256">
        <v>8</v>
      </c>
      <c r="I14" s="256">
        <v>370</v>
      </c>
      <c r="J14" s="257">
        <v>146</v>
      </c>
    </row>
    <row r="15" spans="1:10" s="140" customFormat="1" ht="19.5" customHeight="1">
      <c r="A15" s="249" t="s">
        <v>310</v>
      </c>
      <c r="B15" s="255">
        <v>11882</v>
      </c>
      <c r="C15" s="256">
        <v>1115</v>
      </c>
      <c r="D15" s="256">
        <v>5050</v>
      </c>
      <c r="E15" s="256">
        <v>2762</v>
      </c>
      <c r="F15" s="256">
        <v>1563</v>
      </c>
      <c r="G15" s="256">
        <v>696</v>
      </c>
      <c r="H15" s="256">
        <v>11</v>
      </c>
      <c r="I15" s="256">
        <v>561</v>
      </c>
      <c r="J15" s="257">
        <v>124</v>
      </c>
    </row>
    <row r="16" spans="1:11" s="140" customFormat="1" ht="19.5" customHeight="1">
      <c r="A16" s="249" t="s">
        <v>311</v>
      </c>
      <c r="B16" s="255">
        <v>10574</v>
      </c>
      <c r="C16" s="256">
        <v>1797</v>
      </c>
      <c r="D16" s="256">
        <v>4226</v>
      </c>
      <c r="E16" s="256">
        <v>2513</v>
      </c>
      <c r="F16" s="256">
        <v>1158</v>
      </c>
      <c r="G16" s="256">
        <v>332</v>
      </c>
      <c r="H16" s="256">
        <v>9</v>
      </c>
      <c r="I16" s="256">
        <v>434</v>
      </c>
      <c r="J16" s="257">
        <v>105</v>
      </c>
      <c r="K16" s="258"/>
    </row>
    <row r="17" spans="1:10" s="140" customFormat="1" ht="4.5" customHeight="1">
      <c r="A17" s="254"/>
      <c r="B17" s="259"/>
      <c r="C17" s="256"/>
      <c r="D17" s="256"/>
      <c r="E17" s="256"/>
      <c r="F17" s="256"/>
      <c r="G17" s="256"/>
      <c r="H17" s="260"/>
      <c r="I17" s="256"/>
      <c r="J17" s="257"/>
    </row>
    <row r="18" spans="1:11" s="140" customFormat="1" ht="19.5" customHeight="1">
      <c r="A18" s="249" t="s">
        <v>312</v>
      </c>
      <c r="B18" s="255">
        <f aca="true" t="shared" si="0" ref="B18:J18">SUM(B20:B34)</f>
        <v>10638</v>
      </c>
      <c r="C18" s="256">
        <f t="shared" si="0"/>
        <v>1513</v>
      </c>
      <c r="D18" s="256">
        <f t="shared" si="0"/>
        <v>3911</v>
      </c>
      <c r="E18" s="256">
        <f t="shared" si="0"/>
        <v>2703</v>
      </c>
      <c r="F18" s="256">
        <f t="shared" si="0"/>
        <v>1063</v>
      </c>
      <c r="G18" s="256">
        <f t="shared" si="0"/>
        <v>453</v>
      </c>
      <c r="H18" s="256">
        <f t="shared" si="0"/>
        <v>1</v>
      </c>
      <c r="I18" s="256">
        <f t="shared" si="0"/>
        <v>921</v>
      </c>
      <c r="J18" s="257">
        <f t="shared" si="0"/>
        <v>73</v>
      </c>
      <c r="K18" s="258"/>
    </row>
    <row r="19" spans="1:10" s="140" customFormat="1" ht="4.5" customHeight="1">
      <c r="A19" s="254"/>
      <c r="B19" s="259"/>
      <c r="C19" s="256"/>
      <c r="D19" s="256"/>
      <c r="E19" s="256"/>
      <c r="F19" s="256"/>
      <c r="G19" s="256"/>
      <c r="H19" s="260"/>
      <c r="I19" s="256"/>
      <c r="J19" s="257"/>
    </row>
    <row r="20" spans="1:10" s="140" customFormat="1" ht="19.5" customHeight="1">
      <c r="A20" s="261" t="s">
        <v>313</v>
      </c>
      <c r="B20" s="259">
        <f>SUM(C20:J20)</f>
        <v>752</v>
      </c>
      <c r="C20" s="256">
        <v>81</v>
      </c>
      <c r="D20" s="256">
        <v>263</v>
      </c>
      <c r="E20" s="256">
        <v>236</v>
      </c>
      <c r="F20" s="256">
        <v>69</v>
      </c>
      <c r="G20" s="256">
        <v>40</v>
      </c>
      <c r="H20" s="262" t="s">
        <v>175</v>
      </c>
      <c r="I20" s="256">
        <v>59</v>
      </c>
      <c r="J20" s="257">
        <v>4</v>
      </c>
    </row>
    <row r="21" spans="1:10" s="140" customFormat="1" ht="19.5" customHeight="1">
      <c r="A21" s="261" t="s">
        <v>314</v>
      </c>
      <c r="B21" s="259">
        <f>SUM(C21:J21)</f>
        <v>502</v>
      </c>
      <c r="C21" s="256">
        <v>75</v>
      </c>
      <c r="D21" s="256">
        <v>166</v>
      </c>
      <c r="E21" s="256">
        <v>147</v>
      </c>
      <c r="F21" s="256">
        <v>38</v>
      </c>
      <c r="G21" s="256">
        <v>23</v>
      </c>
      <c r="H21" s="263" t="s">
        <v>175</v>
      </c>
      <c r="I21" s="257">
        <v>53</v>
      </c>
      <c r="J21" s="264" t="s">
        <v>175</v>
      </c>
    </row>
    <row r="22" spans="1:10" s="140" customFormat="1" ht="19.5" customHeight="1">
      <c r="A22" s="261" t="s">
        <v>315</v>
      </c>
      <c r="B22" s="259">
        <f>SUM(C22:J22)</f>
        <v>785</v>
      </c>
      <c r="C22" s="256">
        <v>85</v>
      </c>
      <c r="D22" s="256">
        <v>314</v>
      </c>
      <c r="E22" s="256">
        <v>257</v>
      </c>
      <c r="F22" s="256">
        <v>54</v>
      </c>
      <c r="G22" s="256">
        <v>21</v>
      </c>
      <c r="H22" s="262" t="s">
        <v>175</v>
      </c>
      <c r="I22" s="256">
        <v>54</v>
      </c>
      <c r="J22" s="264" t="s">
        <v>175</v>
      </c>
    </row>
    <row r="23" spans="1:10" s="140" customFormat="1" ht="4.5" customHeight="1">
      <c r="A23" s="258"/>
      <c r="B23" s="259"/>
      <c r="C23" s="256"/>
      <c r="D23" s="256"/>
      <c r="E23" s="256"/>
      <c r="F23" s="256"/>
      <c r="G23" s="256"/>
      <c r="H23" s="256"/>
      <c r="I23" s="256"/>
      <c r="J23" s="257"/>
    </row>
    <row r="24" spans="1:10" s="140" customFormat="1" ht="19.5" customHeight="1">
      <c r="A24" s="261" t="s">
        <v>316</v>
      </c>
      <c r="B24" s="259">
        <f>SUM(C24:J24)</f>
        <v>626</v>
      </c>
      <c r="C24" s="256">
        <v>60</v>
      </c>
      <c r="D24" s="256">
        <v>229</v>
      </c>
      <c r="E24" s="256">
        <v>207</v>
      </c>
      <c r="F24" s="256">
        <v>64</v>
      </c>
      <c r="G24" s="256">
        <v>27</v>
      </c>
      <c r="H24" s="251">
        <v>1</v>
      </c>
      <c r="I24" s="256">
        <v>36</v>
      </c>
      <c r="J24" s="257">
        <v>2</v>
      </c>
    </row>
    <row r="25" spans="1:10" s="140" customFormat="1" ht="19.5" customHeight="1">
      <c r="A25" s="261" t="s">
        <v>317</v>
      </c>
      <c r="B25" s="259">
        <f>SUM(C25:J25)</f>
        <v>934</v>
      </c>
      <c r="C25" s="256">
        <v>81</v>
      </c>
      <c r="D25" s="256">
        <v>351</v>
      </c>
      <c r="E25" s="256">
        <v>242</v>
      </c>
      <c r="F25" s="256">
        <v>106</v>
      </c>
      <c r="G25" s="256">
        <v>35</v>
      </c>
      <c r="H25" s="262" t="s">
        <v>175</v>
      </c>
      <c r="I25" s="256">
        <v>115</v>
      </c>
      <c r="J25" s="257">
        <v>4</v>
      </c>
    </row>
    <row r="26" spans="1:10" s="140" customFormat="1" ht="19.5" customHeight="1">
      <c r="A26" s="261" t="s">
        <v>318</v>
      </c>
      <c r="B26" s="259">
        <f>SUM(C26:J26)</f>
        <v>953</v>
      </c>
      <c r="C26" s="256">
        <v>75</v>
      </c>
      <c r="D26" s="256">
        <v>361</v>
      </c>
      <c r="E26" s="256">
        <v>279</v>
      </c>
      <c r="F26" s="256">
        <v>90</v>
      </c>
      <c r="G26" s="256">
        <v>40</v>
      </c>
      <c r="H26" s="262" t="s">
        <v>175</v>
      </c>
      <c r="I26" s="256">
        <v>107</v>
      </c>
      <c r="J26" s="257">
        <v>1</v>
      </c>
    </row>
    <row r="27" spans="1:10" s="140" customFormat="1" ht="4.5" customHeight="1">
      <c r="A27" s="258"/>
      <c r="B27" s="259"/>
      <c r="C27" s="256"/>
      <c r="D27" s="256"/>
      <c r="E27" s="256"/>
      <c r="F27" s="256"/>
      <c r="G27" s="256"/>
      <c r="H27" s="256"/>
      <c r="I27" s="256"/>
      <c r="J27" s="257"/>
    </row>
    <row r="28" spans="1:10" s="140" customFormat="1" ht="19.5" customHeight="1">
      <c r="A28" s="261" t="s">
        <v>319</v>
      </c>
      <c r="B28" s="259">
        <f>SUM(C28:J28)</f>
        <v>1109</v>
      </c>
      <c r="C28" s="256">
        <v>131</v>
      </c>
      <c r="D28" s="256">
        <v>474</v>
      </c>
      <c r="E28" s="256">
        <v>180</v>
      </c>
      <c r="F28" s="256">
        <v>124</v>
      </c>
      <c r="G28" s="256">
        <v>55</v>
      </c>
      <c r="H28" s="262" t="s">
        <v>175</v>
      </c>
      <c r="I28" s="256">
        <v>117</v>
      </c>
      <c r="J28" s="257">
        <v>28</v>
      </c>
    </row>
    <row r="29" spans="1:10" s="140" customFormat="1" ht="19.5" customHeight="1">
      <c r="A29" s="261" t="s">
        <v>320</v>
      </c>
      <c r="B29" s="259">
        <f>SUM(C29:J29)</f>
        <v>1129</v>
      </c>
      <c r="C29" s="256">
        <v>183</v>
      </c>
      <c r="D29" s="256">
        <v>458</v>
      </c>
      <c r="E29" s="256">
        <v>187</v>
      </c>
      <c r="F29" s="256">
        <v>134</v>
      </c>
      <c r="G29" s="256">
        <v>55</v>
      </c>
      <c r="H29" s="262" t="s">
        <v>175</v>
      </c>
      <c r="I29" s="256">
        <v>108</v>
      </c>
      <c r="J29" s="257">
        <v>4</v>
      </c>
    </row>
    <row r="30" spans="1:10" s="140" customFormat="1" ht="19.5" customHeight="1">
      <c r="A30" s="261" t="s">
        <v>321</v>
      </c>
      <c r="B30" s="259">
        <f>SUM(C30:J30)</f>
        <v>930</v>
      </c>
      <c r="C30" s="256">
        <v>169</v>
      </c>
      <c r="D30" s="256">
        <v>371</v>
      </c>
      <c r="E30" s="256">
        <v>193</v>
      </c>
      <c r="F30" s="256">
        <v>89</v>
      </c>
      <c r="G30" s="256">
        <v>25</v>
      </c>
      <c r="H30" s="262" t="s">
        <v>175</v>
      </c>
      <c r="I30" s="256">
        <v>78</v>
      </c>
      <c r="J30" s="257">
        <v>5</v>
      </c>
    </row>
    <row r="31" spans="1:10" s="140" customFormat="1" ht="4.5" customHeight="1">
      <c r="A31" s="258"/>
      <c r="B31" s="259"/>
      <c r="C31" s="256"/>
      <c r="D31" s="256"/>
      <c r="E31" s="256"/>
      <c r="F31" s="256"/>
      <c r="G31" s="256"/>
      <c r="H31" s="256"/>
      <c r="I31" s="256"/>
      <c r="J31" s="257"/>
    </row>
    <row r="32" spans="1:10" s="140" customFormat="1" ht="19.5" customHeight="1">
      <c r="A32" s="261" t="s">
        <v>322</v>
      </c>
      <c r="B32" s="259">
        <f>SUM(C32:J32)</f>
        <v>996</v>
      </c>
      <c r="C32" s="256">
        <v>200</v>
      </c>
      <c r="D32" s="256">
        <v>344</v>
      </c>
      <c r="E32" s="256">
        <v>245</v>
      </c>
      <c r="F32" s="256">
        <v>104</v>
      </c>
      <c r="G32" s="256">
        <v>29</v>
      </c>
      <c r="H32" s="262" t="s">
        <v>175</v>
      </c>
      <c r="I32" s="256">
        <v>66</v>
      </c>
      <c r="J32" s="257">
        <v>8</v>
      </c>
    </row>
    <row r="33" spans="1:10" s="140" customFormat="1" ht="19.5" customHeight="1">
      <c r="A33" s="261" t="s">
        <v>323</v>
      </c>
      <c r="B33" s="259">
        <f>SUM(C33:J33)</f>
        <v>920</v>
      </c>
      <c r="C33" s="256">
        <v>177</v>
      </c>
      <c r="D33" s="256">
        <v>275</v>
      </c>
      <c r="E33" s="256">
        <v>264</v>
      </c>
      <c r="F33" s="256">
        <v>85</v>
      </c>
      <c r="G33" s="256">
        <v>46</v>
      </c>
      <c r="H33" s="262" t="s">
        <v>175</v>
      </c>
      <c r="I33" s="256">
        <v>63</v>
      </c>
      <c r="J33" s="257">
        <v>10</v>
      </c>
    </row>
    <row r="34" spans="1:10" s="140" customFormat="1" ht="19.5" customHeight="1" thickBot="1">
      <c r="A34" s="265" t="s">
        <v>324</v>
      </c>
      <c r="B34" s="266">
        <f>SUM(C34:J34)</f>
        <v>1002</v>
      </c>
      <c r="C34" s="267">
        <v>196</v>
      </c>
      <c r="D34" s="267">
        <v>305</v>
      </c>
      <c r="E34" s="267">
        <v>266</v>
      </c>
      <c r="F34" s="267">
        <v>106</v>
      </c>
      <c r="G34" s="267">
        <v>57</v>
      </c>
      <c r="H34" s="268" t="s">
        <v>175</v>
      </c>
      <c r="I34" s="267">
        <v>65</v>
      </c>
      <c r="J34" s="269">
        <v>7</v>
      </c>
    </row>
    <row r="35" spans="1:10" s="140" customFormat="1" ht="15" customHeight="1">
      <c r="A35" s="323" t="s">
        <v>529</v>
      </c>
      <c r="B35" s="388"/>
      <c r="C35" s="388"/>
      <c r="D35" s="388"/>
      <c r="E35" s="388"/>
      <c r="F35" s="388"/>
      <c r="G35" s="388"/>
      <c r="H35" s="388"/>
      <c r="I35" s="388"/>
      <c r="J35" s="389"/>
    </row>
    <row r="36" spans="1:10" s="140" customFormat="1" ht="15" customHeight="1">
      <c r="A36" s="326" t="s">
        <v>530</v>
      </c>
      <c r="B36" s="388"/>
      <c r="C36" s="388"/>
      <c r="D36" s="388"/>
      <c r="E36" s="388"/>
      <c r="F36" s="388"/>
      <c r="G36" s="388"/>
      <c r="H36" s="388"/>
      <c r="I36" s="388"/>
      <c r="J36" s="389"/>
    </row>
  </sheetData>
  <mergeCells count="2">
    <mergeCell ref="A2:J2"/>
    <mergeCell ref="I3:J3"/>
  </mergeCells>
  <printOptions horizontalCentered="1"/>
  <pageMargins left="1.1811023622047245" right="1.1811023622047245" top="1.5748031496062993" bottom="1.5748031496062993" header="0.5118110236220472" footer="0.9055118110236221"/>
  <pageSetup firstPageNumber="381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showGridLines="0" zoomScale="120" zoomScaleNormal="120" workbookViewId="0" topLeftCell="A1">
      <selection activeCell="H3" sqref="H3"/>
    </sheetView>
  </sheetViews>
  <sheetFormatPr defaultColWidth="9.00390625" defaultRowHeight="16.5"/>
  <cols>
    <col min="1" max="1" width="14.125" style="306" customWidth="1"/>
    <col min="2" max="2" width="5.875" style="306" customWidth="1"/>
    <col min="3" max="3" width="8.125" style="306" customWidth="1"/>
    <col min="4" max="4" width="5.625" style="306" customWidth="1"/>
    <col min="5" max="5" width="8.125" style="306" customWidth="1"/>
    <col min="6" max="6" width="5.625" style="306" customWidth="1"/>
    <col min="7" max="7" width="8.125" style="306" customWidth="1"/>
    <col min="8" max="8" width="5.625" style="306" customWidth="1"/>
    <col min="9" max="9" width="8.125" style="306" customWidth="1"/>
    <col min="10" max="10" width="5.625" style="306" customWidth="1"/>
    <col min="11" max="11" width="8.25390625" style="307" customWidth="1"/>
    <col min="12" max="12" width="6.625" style="307" customWidth="1"/>
    <col min="13" max="13" width="8.25390625" style="306" customWidth="1"/>
    <col min="14" max="14" width="6.625" style="306" customWidth="1"/>
    <col min="15" max="15" width="8.25390625" style="306" customWidth="1"/>
    <col min="16" max="16" width="6.625" style="306" customWidth="1"/>
    <col min="17" max="17" width="8.25390625" style="306" customWidth="1"/>
    <col min="18" max="18" width="6.625" style="306" customWidth="1"/>
    <col min="19" max="19" width="8.25390625" style="307" customWidth="1"/>
    <col min="20" max="20" width="6.625" style="307" customWidth="1"/>
    <col min="21" max="16384" width="9.00390625" style="306" customWidth="1"/>
  </cols>
  <sheetData>
    <row r="1" spans="1:20" s="4" customFormat="1" ht="18" customHeight="1">
      <c r="A1" s="115" t="s">
        <v>152</v>
      </c>
      <c r="K1" s="16"/>
      <c r="L1" s="16"/>
      <c r="S1" s="16"/>
      <c r="T1" s="5" t="s">
        <v>153</v>
      </c>
    </row>
    <row r="2" spans="1:20" s="6" customFormat="1" ht="24.75" customHeight="1">
      <c r="A2" s="556" t="s">
        <v>454</v>
      </c>
      <c r="B2" s="557"/>
      <c r="C2" s="557"/>
      <c r="D2" s="557"/>
      <c r="E2" s="557"/>
      <c r="F2" s="557"/>
      <c r="G2" s="557"/>
      <c r="H2" s="557"/>
      <c r="I2" s="557"/>
      <c r="J2" s="557"/>
      <c r="K2" s="557" t="s">
        <v>455</v>
      </c>
      <c r="L2" s="557"/>
      <c r="M2" s="557"/>
      <c r="N2" s="557"/>
      <c r="O2" s="557"/>
      <c r="P2" s="557"/>
      <c r="Q2" s="557"/>
      <c r="R2" s="557"/>
      <c r="S2" s="557"/>
      <c r="T2" s="557"/>
    </row>
    <row r="3" spans="1:20" s="369" customFormat="1" ht="15" customHeight="1" thickBot="1">
      <c r="A3" s="370"/>
      <c r="B3" s="370"/>
      <c r="C3" s="370"/>
      <c r="D3" s="370"/>
      <c r="E3" s="370"/>
      <c r="F3" s="370"/>
      <c r="G3" s="370"/>
      <c r="H3" s="434"/>
      <c r="J3" s="371" t="s">
        <v>141</v>
      </c>
      <c r="K3" s="372"/>
      <c r="L3" s="372"/>
      <c r="S3" s="372"/>
      <c r="T3" s="373" t="s">
        <v>4</v>
      </c>
    </row>
    <row r="4" spans="1:20" s="399" customFormat="1" ht="15" customHeight="1">
      <c r="A4" s="398"/>
      <c r="B4" s="609" t="s">
        <v>155</v>
      </c>
      <c r="C4" s="590" t="s">
        <v>156</v>
      </c>
      <c r="D4" s="592"/>
      <c r="E4" s="604" t="s">
        <v>157</v>
      </c>
      <c r="F4" s="605"/>
      <c r="G4" s="605"/>
      <c r="H4" s="605"/>
      <c r="I4" s="605"/>
      <c r="J4" s="605"/>
      <c r="K4" s="601" t="s">
        <v>5</v>
      </c>
      <c r="L4" s="610"/>
      <c r="M4" s="604" t="s">
        <v>158</v>
      </c>
      <c r="N4" s="605"/>
      <c r="O4" s="605"/>
      <c r="P4" s="605"/>
      <c r="Q4" s="601" t="s">
        <v>159</v>
      </c>
      <c r="R4" s="601"/>
      <c r="S4" s="601"/>
      <c r="T4" s="601"/>
    </row>
    <row r="5" spans="1:20" s="399" customFormat="1" ht="15" customHeight="1">
      <c r="A5" s="402" t="s">
        <v>160</v>
      </c>
      <c r="B5" s="606"/>
      <c r="C5" s="593"/>
      <c r="D5" s="595"/>
      <c r="E5" s="599" t="s">
        <v>6</v>
      </c>
      <c r="F5" s="600"/>
      <c r="G5" s="599" t="s">
        <v>7</v>
      </c>
      <c r="H5" s="600"/>
      <c r="I5" s="599" t="s">
        <v>8</v>
      </c>
      <c r="J5" s="600"/>
      <c r="K5" s="602" t="s">
        <v>9</v>
      </c>
      <c r="L5" s="600"/>
      <c r="M5" s="599" t="s">
        <v>161</v>
      </c>
      <c r="N5" s="600"/>
      <c r="O5" s="599" t="s">
        <v>162</v>
      </c>
      <c r="P5" s="600"/>
      <c r="Q5" s="599" t="s">
        <v>163</v>
      </c>
      <c r="R5" s="600"/>
      <c r="S5" s="599" t="s">
        <v>164</v>
      </c>
      <c r="T5" s="603"/>
    </row>
    <row r="6" spans="1:20" s="399" customFormat="1" ht="15" customHeight="1">
      <c r="A6" s="404"/>
      <c r="B6" s="606"/>
      <c r="C6" s="596" t="s">
        <v>10</v>
      </c>
      <c r="D6" s="598"/>
      <c r="E6" s="596" t="s">
        <v>11</v>
      </c>
      <c r="F6" s="598"/>
      <c r="G6" s="596" t="s">
        <v>12</v>
      </c>
      <c r="H6" s="598"/>
      <c r="I6" s="596" t="s">
        <v>13</v>
      </c>
      <c r="J6" s="598"/>
      <c r="K6" s="597" t="s">
        <v>14</v>
      </c>
      <c r="L6" s="598"/>
      <c r="M6" s="596" t="s">
        <v>15</v>
      </c>
      <c r="N6" s="598"/>
      <c r="O6" s="596" t="s">
        <v>16</v>
      </c>
      <c r="P6" s="598"/>
      <c r="Q6" s="596" t="s">
        <v>17</v>
      </c>
      <c r="R6" s="598"/>
      <c r="S6" s="596" t="s">
        <v>18</v>
      </c>
      <c r="T6" s="597"/>
    </row>
    <row r="7" spans="1:20" s="399" customFormat="1" ht="24.75" customHeight="1">
      <c r="A7" s="404" t="s">
        <v>19</v>
      </c>
      <c r="B7" s="606" t="s">
        <v>20</v>
      </c>
      <c r="C7" s="405" t="s">
        <v>21</v>
      </c>
      <c r="D7" s="405" t="s">
        <v>22</v>
      </c>
      <c r="E7" s="405" t="s">
        <v>21</v>
      </c>
      <c r="F7" s="405" t="s">
        <v>22</v>
      </c>
      <c r="G7" s="405" t="s">
        <v>21</v>
      </c>
      <c r="H7" s="405" t="s">
        <v>22</v>
      </c>
      <c r="I7" s="406" t="s">
        <v>21</v>
      </c>
      <c r="J7" s="405" t="s">
        <v>22</v>
      </c>
      <c r="K7" s="405" t="s">
        <v>21</v>
      </c>
      <c r="L7" s="405" t="s">
        <v>22</v>
      </c>
      <c r="M7" s="405" t="s">
        <v>21</v>
      </c>
      <c r="N7" s="405" t="s">
        <v>22</v>
      </c>
      <c r="O7" s="405" t="s">
        <v>21</v>
      </c>
      <c r="P7" s="405" t="s">
        <v>22</v>
      </c>
      <c r="Q7" s="405" t="s">
        <v>21</v>
      </c>
      <c r="R7" s="405" t="s">
        <v>22</v>
      </c>
      <c r="S7" s="407" t="s">
        <v>21</v>
      </c>
      <c r="T7" s="403" t="s">
        <v>22</v>
      </c>
    </row>
    <row r="8" spans="1:20" s="399" customFormat="1" ht="34.5" customHeight="1" thickBot="1">
      <c r="A8" s="408"/>
      <c r="B8" s="607"/>
      <c r="C8" s="409" t="s">
        <v>23</v>
      </c>
      <c r="D8" s="409" t="s">
        <v>24</v>
      </c>
      <c r="E8" s="409" t="s">
        <v>23</v>
      </c>
      <c r="F8" s="409" t="s">
        <v>24</v>
      </c>
      <c r="G8" s="409" t="s">
        <v>23</v>
      </c>
      <c r="H8" s="409" t="s">
        <v>24</v>
      </c>
      <c r="I8" s="7" t="s">
        <v>23</v>
      </c>
      <c r="J8" s="409" t="s">
        <v>24</v>
      </c>
      <c r="K8" s="409" t="s">
        <v>23</v>
      </c>
      <c r="L8" s="409" t="s">
        <v>24</v>
      </c>
      <c r="M8" s="409" t="s">
        <v>23</v>
      </c>
      <c r="N8" s="409" t="s">
        <v>24</v>
      </c>
      <c r="O8" s="409" t="s">
        <v>23</v>
      </c>
      <c r="P8" s="409" t="s">
        <v>24</v>
      </c>
      <c r="Q8" s="409" t="s">
        <v>23</v>
      </c>
      <c r="R8" s="409" t="s">
        <v>24</v>
      </c>
      <c r="S8" s="7" t="s">
        <v>23</v>
      </c>
      <c r="T8" s="410" t="s">
        <v>24</v>
      </c>
    </row>
    <row r="9" spans="1:21" s="369" customFormat="1" ht="15" customHeight="1">
      <c r="A9" s="411" t="s">
        <v>25</v>
      </c>
      <c r="B9" s="412">
        <v>28</v>
      </c>
      <c r="C9" s="413">
        <v>6</v>
      </c>
      <c r="D9" s="276">
        <v>21.43</v>
      </c>
      <c r="E9" s="413">
        <v>1</v>
      </c>
      <c r="F9" s="276">
        <v>14.29</v>
      </c>
      <c r="G9" s="414" t="s">
        <v>26</v>
      </c>
      <c r="H9" s="275" t="s">
        <v>26</v>
      </c>
      <c r="I9" s="413">
        <v>2</v>
      </c>
      <c r="J9" s="276">
        <v>28.57</v>
      </c>
      <c r="K9" s="412">
        <v>3</v>
      </c>
      <c r="L9" s="276">
        <v>42.86</v>
      </c>
      <c r="M9" s="414" t="s">
        <v>26</v>
      </c>
      <c r="N9" s="275" t="s">
        <v>26</v>
      </c>
      <c r="O9" s="413">
        <v>4</v>
      </c>
      <c r="P9" s="276">
        <v>33.33</v>
      </c>
      <c r="Q9" s="413">
        <v>2</v>
      </c>
      <c r="R9" s="276">
        <v>25</v>
      </c>
      <c r="S9" s="414" t="s">
        <v>26</v>
      </c>
      <c r="T9" s="280" t="s">
        <v>26</v>
      </c>
      <c r="U9" s="282"/>
    </row>
    <row r="10" spans="1:21" s="369" customFormat="1" ht="15" customHeight="1">
      <c r="A10" s="411" t="s">
        <v>27</v>
      </c>
      <c r="B10" s="412">
        <v>28</v>
      </c>
      <c r="C10" s="413">
        <v>4</v>
      </c>
      <c r="D10" s="276">
        <v>14.29</v>
      </c>
      <c r="E10" s="413">
        <v>1</v>
      </c>
      <c r="F10" s="276">
        <v>14.29</v>
      </c>
      <c r="G10" s="414" t="s">
        <v>26</v>
      </c>
      <c r="H10" s="275" t="s">
        <v>28</v>
      </c>
      <c r="I10" s="413">
        <v>1</v>
      </c>
      <c r="J10" s="276">
        <v>14.29</v>
      </c>
      <c r="K10" s="412">
        <v>2</v>
      </c>
      <c r="L10" s="276">
        <v>28.57</v>
      </c>
      <c r="M10" s="414" t="s">
        <v>26</v>
      </c>
      <c r="N10" s="275" t="s">
        <v>26</v>
      </c>
      <c r="O10" s="413">
        <v>4</v>
      </c>
      <c r="P10" s="276">
        <v>33.33</v>
      </c>
      <c r="Q10" s="414" t="s">
        <v>26</v>
      </c>
      <c r="R10" s="275" t="s">
        <v>26</v>
      </c>
      <c r="S10" s="414" t="s">
        <v>26</v>
      </c>
      <c r="T10" s="280" t="s">
        <v>28</v>
      </c>
      <c r="U10" s="282"/>
    </row>
    <row r="11" spans="1:20" s="369" customFormat="1" ht="15" customHeight="1">
      <c r="A11" s="411" t="s">
        <v>29</v>
      </c>
      <c r="B11" s="412">
        <v>28</v>
      </c>
      <c r="C11" s="413">
        <v>6</v>
      </c>
      <c r="D11" s="276">
        <v>21.43</v>
      </c>
      <c r="E11" s="413">
        <v>2</v>
      </c>
      <c r="F11" s="276">
        <v>28.57</v>
      </c>
      <c r="G11" s="413">
        <v>1</v>
      </c>
      <c r="H11" s="276">
        <v>14.29</v>
      </c>
      <c r="I11" s="414" t="s">
        <v>26</v>
      </c>
      <c r="J11" s="275" t="s">
        <v>26</v>
      </c>
      <c r="K11" s="412">
        <v>3</v>
      </c>
      <c r="L11" s="276">
        <v>42.86</v>
      </c>
      <c r="M11" s="414" t="s">
        <v>26</v>
      </c>
      <c r="N11" s="275" t="s">
        <v>26</v>
      </c>
      <c r="O11" s="413">
        <v>5</v>
      </c>
      <c r="P11" s="276">
        <v>41.67</v>
      </c>
      <c r="Q11" s="413">
        <v>1</v>
      </c>
      <c r="R11" s="276">
        <v>12.5</v>
      </c>
      <c r="S11" s="414" t="s">
        <v>26</v>
      </c>
      <c r="T11" s="280" t="s">
        <v>28</v>
      </c>
    </row>
    <row r="12" spans="1:21" s="369" customFormat="1" ht="1.5" customHeight="1">
      <c r="A12" s="415"/>
      <c r="B12" s="412"/>
      <c r="C12" s="413"/>
      <c r="D12" s="276"/>
      <c r="E12" s="413"/>
      <c r="F12" s="276"/>
      <c r="G12" s="413"/>
      <c r="H12" s="276"/>
      <c r="I12" s="413"/>
      <c r="J12" s="276"/>
      <c r="K12" s="412"/>
      <c r="L12" s="276"/>
      <c r="M12" s="413"/>
      <c r="N12" s="276"/>
      <c r="O12" s="413"/>
      <c r="P12" s="276"/>
      <c r="Q12" s="413"/>
      <c r="R12" s="276"/>
      <c r="S12" s="413"/>
      <c r="T12" s="277"/>
      <c r="U12" s="282"/>
    </row>
    <row r="13" spans="1:20" s="369" customFormat="1" ht="15" customHeight="1">
      <c r="A13" s="411" t="s">
        <v>30</v>
      </c>
      <c r="B13" s="412">
        <v>29</v>
      </c>
      <c r="C13" s="413">
        <v>7</v>
      </c>
      <c r="D13" s="276">
        <v>17.5</v>
      </c>
      <c r="E13" s="413">
        <v>2</v>
      </c>
      <c r="F13" s="276">
        <v>20</v>
      </c>
      <c r="G13" s="414" t="s">
        <v>26</v>
      </c>
      <c r="H13" s="275" t="s">
        <v>28</v>
      </c>
      <c r="I13" s="413">
        <v>1</v>
      </c>
      <c r="J13" s="276">
        <v>10</v>
      </c>
      <c r="K13" s="412">
        <v>4</v>
      </c>
      <c r="L13" s="276">
        <v>40</v>
      </c>
      <c r="M13" s="413">
        <v>2</v>
      </c>
      <c r="N13" s="276">
        <v>50</v>
      </c>
      <c r="O13" s="413">
        <v>4</v>
      </c>
      <c r="P13" s="276">
        <v>25</v>
      </c>
      <c r="Q13" s="413">
        <v>1</v>
      </c>
      <c r="R13" s="276">
        <v>8.33</v>
      </c>
      <c r="S13" s="414" t="s">
        <v>26</v>
      </c>
      <c r="T13" s="280" t="s">
        <v>28</v>
      </c>
    </row>
    <row r="14" spans="1:20" s="369" customFormat="1" ht="15" customHeight="1">
      <c r="A14" s="411" t="s">
        <v>31</v>
      </c>
      <c r="B14" s="412">
        <v>32</v>
      </c>
      <c r="C14" s="413">
        <v>5</v>
      </c>
      <c r="D14" s="276">
        <v>15.63</v>
      </c>
      <c r="E14" s="413">
        <v>2</v>
      </c>
      <c r="F14" s="276">
        <v>25</v>
      </c>
      <c r="G14" s="413">
        <v>1</v>
      </c>
      <c r="H14" s="276">
        <v>12.5</v>
      </c>
      <c r="I14" s="413">
        <v>1</v>
      </c>
      <c r="J14" s="276">
        <v>12.5</v>
      </c>
      <c r="K14" s="412">
        <v>1</v>
      </c>
      <c r="L14" s="276">
        <v>12.5</v>
      </c>
      <c r="M14" s="413">
        <v>4</v>
      </c>
      <c r="N14" s="276">
        <v>100</v>
      </c>
      <c r="O14" s="414" t="s">
        <v>26</v>
      </c>
      <c r="P14" s="275" t="s">
        <v>26</v>
      </c>
      <c r="Q14" s="413">
        <v>1</v>
      </c>
      <c r="R14" s="276">
        <v>12.5</v>
      </c>
      <c r="S14" s="414" t="s">
        <v>26</v>
      </c>
      <c r="T14" s="280" t="s">
        <v>28</v>
      </c>
    </row>
    <row r="15" spans="1:20" s="369" customFormat="1" ht="15" customHeight="1">
      <c r="A15" s="411" t="s">
        <v>32</v>
      </c>
      <c r="B15" s="412">
        <v>32</v>
      </c>
      <c r="C15" s="413">
        <v>6</v>
      </c>
      <c r="D15" s="276">
        <v>18.75</v>
      </c>
      <c r="E15" s="413">
        <v>1</v>
      </c>
      <c r="F15" s="276">
        <v>12.5</v>
      </c>
      <c r="G15" s="413">
        <v>2</v>
      </c>
      <c r="H15" s="276">
        <v>25</v>
      </c>
      <c r="I15" s="413">
        <v>2</v>
      </c>
      <c r="J15" s="276">
        <v>25</v>
      </c>
      <c r="K15" s="412">
        <v>1</v>
      </c>
      <c r="L15" s="276">
        <v>12.5</v>
      </c>
      <c r="M15" s="413">
        <v>4</v>
      </c>
      <c r="N15" s="276">
        <v>100</v>
      </c>
      <c r="O15" s="413">
        <v>2</v>
      </c>
      <c r="P15" s="276">
        <v>17</v>
      </c>
      <c r="Q15" s="414" t="s">
        <v>26</v>
      </c>
      <c r="R15" s="275" t="s">
        <v>26</v>
      </c>
      <c r="S15" s="414" t="s">
        <v>26</v>
      </c>
      <c r="T15" s="280" t="s">
        <v>28</v>
      </c>
    </row>
    <row r="16" spans="1:20" s="369" customFormat="1" ht="1.5" customHeight="1">
      <c r="A16" s="415"/>
      <c r="B16" s="412"/>
      <c r="C16" s="413"/>
      <c r="D16" s="276"/>
      <c r="E16" s="413"/>
      <c r="F16" s="276"/>
      <c r="G16" s="413"/>
      <c r="H16" s="276"/>
      <c r="I16" s="413"/>
      <c r="J16" s="276"/>
      <c r="K16" s="412"/>
      <c r="L16" s="276"/>
      <c r="M16" s="413"/>
      <c r="N16" s="276"/>
      <c r="O16" s="413"/>
      <c r="P16" s="276"/>
      <c r="Q16" s="413"/>
      <c r="R16" s="276"/>
      <c r="S16" s="413"/>
      <c r="T16" s="277"/>
    </row>
    <row r="17" spans="1:20" s="369" customFormat="1" ht="15" customHeight="1">
      <c r="A17" s="411" t="s">
        <v>33</v>
      </c>
      <c r="B17" s="412">
        <v>32</v>
      </c>
      <c r="C17" s="413">
        <v>13</v>
      </c>
      <c r="D17" s="276">
        <v>40.63</v>
      </c>
      <c r="E17" s="413">
        <v>4</v>
      </c>
      <c r="F17" s="276">
        <v>50</v>
      </c>
      <c r="G17" s="413">
        <v>3</v>
      </c>
      <c r="H17" s="276">
        <v>37.5</v>
      </c>
      <c r="I17" s="413">
        <v>2</v>
      </c>
      <c r="J17" s="276">
        <v>25</v>
      </c>
      <c r="K17" s="412">
        <v>4</v>
      </c>
      <c r="L17" s="276">
        <v>50</v>
      </c>
      <c r="M17" s="413">
        <v>4</v>
      </c>
      <c r="N17" s="276">
        <v>100</v>
      </c>
      <c r="O17" s="413">
        <v>8</v>
      </c>
      <c r="P17" s="276">
        <v>66.67</v>
      </c>
      <c r="Q17" s="413">
        <v>1</v>
      </c>
      <c r="R17" s="276">
        <v>12.5</v>
      </c>
      <c r="S17" s="414" t="s">
        <v>28</v>
      </c>
      <c r="T17" s="280" t="s">
        <v>28</v>
      </c>
    </row>
    <row r="18" spans="1:20" s="369" customFormat="1" ht="15" customHeight="1">
      <c r="A18" s="411" t="s">
        <v>34</v>
      </c>
      <c r="B18" s="412">
        <v>32</v>
      </c>
      <c r="C18" s="413">
        <v>11</v>
      </c>
      <c r="D18" s="276">
        <v>34.38</v>
      </c>
      <c r="E18" s="413">
        <v>3</v>
      </c>
      <c r="F18" s="276">
        <v>37.5</v>
      </c>
      <c r="G18" s="413">
        <v>3</v>
      </c>
      <c r="H18" s="276">
        <v>37.5</v>
      </c>
      <c r="I18" s="413">
        <v>3</v>
      </c>
      <c r="J18" s="276">
        <v>37.5</v>
      </c>
      <c r="K18" s="412">
        <v>2</v>
      </c>
      <c r="L18" s="276">
        <v>25</v>
      </c>
      <c r="M18" s="413">
        <v>4</v>
      </c>
      <c r="N18" s="276">
        <v>100</v>
      </c>
      <c r="O18" s="413">
        <v>7</v>
      </c>
      <c r="P18" s="276">
        <v>58.33</v>
      </c>
      <c r="Q18" s="414" t="s">
        <v>190</v>
      </c>
      <c r="R18" s="275" t="s">
        <v>190</v>
      </c>
      <c r="S18" s="414" t="s">
        <v>190</v>
      </c>
      <c r="T18" s="280" t="s">
        <v>190</v>
      </c>
    </row>
    <row r="19" spans="1:20" s="369" customFormat="1" ht="15" customHeight="1" thickBot="1">
      <c r="A19" s="416" t="s">
        <v>35</v>
      </c>
      <c r="B19" s="417">
        <v>32</v>
      </c>
      <c r="C19" s="418">
        <v>15</v>
      </c>
      <c r="D19" s="419">
        <v>37.5</v>
      </c>
      <c r="E19" s="418">
        <v>4</v>
      </c>
      <c r="F19" s="419">
        <v>40</v>
      </c>
      <c r="G19" s="418">
        <v>4</v>
      </c>
      <c r="H19" s="419">
        <v>40</v>
      </c>
      <c r="I19" s="418">
        <v>4</v>
      </c>
      <c r="J19" s="419">
        <v>40</v>
      </c>
      <c r="K19" s="417">
        <v>3</v>
      </c>
      <c r="L19" s="419">
        <v>30</v>
      </c>
      <c r="M19" s="418">
        <v>8</v>
      </c>
      <c r="N19" s="419">
        <v>100</v>
      </c>
      <c r="O19" s="418">
        <v>6</v>
      </c>
      <c r="P19" s="419">
        <v>50</v>
      </c>
      <c r="Q19" s="418">
        <v>1</v>
      </c>
      <c r="R19" s="420">
        <v>8.33</v>
      </c>
      <c r="S19" s="421" t="s">
        <v>28</v>
      </c>
      <c r="T19" s="294" t="s">
        <v>190</v>
      </c>
    </row>
    <row r="20" spans="1:20" s="372" customFormat="1" ht="10.5" customHeight="1" thickBot="1">
      <c r="A20" s="422"/>
      <c r="B20" s="368"/>
      <c r="C20" s="368"/>
      <c r="D20" s="282"/>
      <c r="E20" s="368"/>
      <c r="F20" s="282"/>
      <c r="G20" s="368"/>
      <c r="H20" s="282"/>
      <c r="I20" s="368"/>
      <c r="J20" s="282"/>
      <c r="K20" s="368"/>
      <c r="L20" s="282"/>
      <c r="M20" s="368"/>
      <c r="N20" s="282"/>
      <c r="O20" s="368"/>
      <c r="P20" s="282"/>
      <c r="Q20" s="368"/>
      <c r="R20" s="282"/>
      <c r="S20" s="368"/>
      <c r="T20" s="282"/>
    </row>
    <row r="21" spans="1:20" s="399" customFormat="1" ht="15" customHeight="1">
      <c r="A21" s="398"/>
      <c r="B21" s="609" t="s">
        <v>36</v>
      </c>
      <c r="C21" s="590" t="s">
        <v>37</v>
      </c>
      <c r="D21" s="591"/>
      <c r="E21" s="591"/>
      <c r="F21" s="592"/>
      <c r="G21" s="604" t="s">
        <v>38</v>
      </c>
      <c r="H21" s="605"/>
      <c r="I21" s="605"/>
      <c r="J21" s="605"/>
      <c r="K21" s="601" t="s">
        <v>39</v>
      </c>
      <c r="L21" s="610"/>
      <c r="M21" s="604" t="s">
        <v>40</v>
      </c>
      <c r="N21" s="608"/>
      <c r="O21" s="608"/>
      <c r="P21" s="608"/>
      <c r="Q21" s="601" t="s">
        <v>41</v>
      </c>
      <c r="R21" s="601"/>
      <c r="S21" s="601"/>
      <c r="T21" s="601"/>
    </row>
    <row r="22" spans="1:20" s="399" customFormat="1" ht="15" customHeight="1">
      <c r="A22" s="402" t="s">
        <v>42</v>
      </c>
      <c r="B22" s="606"/>
      <c r="C22" s="593"/>
      <c r="D22" s="594"/>
      <c r="E22" s="594"/>
      <c r="F22" s="595"/>
      <c r="G22" s="599" t="s">
        <v>43</v>
      </c>
      <c r="H22" s="600"/>
      <c r="I22" s="599" t="s">
        <v>44</v>
      </c>
      <c r="J22" s="600"/>
      <c r="K22" s="602" t="s">
        <v>45</v>
      </c>
      <c r="L22" s="600"/>
      <c r="M22" s="602" t="s">
        <v>46</v>
      </c>
      <c r="N22" s="600"/>
      <c r="O22" s="599" t="s">
        <v>47</v>
      </c>
      <c r="P22" s="600"/>
      <c r="Q22" s="599" t="s">
        <v>48</v>
      </c>
      <c r="R22" s="600"/>
      <c r="S22" s="599" t="s">
        <v>49</v>
      </c>
      <c r="T22" s="603"/>
    </row>
    <row r="23" spans="1:20" s="399" customFormat="1" ht="15" customHeight="1">
      <c r="A23" s="404"/>
      <c r="B23" s="606"/>
      <c r="C23" s="596" t="s">
        <v>50</v>
      </c>
      <c r="D23" s="597"/>
      <c r="E23" s="597"/>
      <c r="F23" s="598"/>
      <c r="G23" s="596"/>
      <c r="H23" s="598"/>
      <c r="I23" s="596"/>
      <c r="J23" s="598"/>
      <c r="K23" s="597"/>
      <c r="L23" s="598"/>
      <c r="M23" s="597" t="s">
        <v>51</v>
      </c>
      <c r="N23" s="598"/>
      <c r="O23" s="596" t="s">
        <v>52</v>
      </c>
      <c r="P23" s="598"/>
      <c r="Q23" s="596" t="s">
        <v>53</v>
      </c>
      <c r="R23" s="598"/>
      <c r="S23" s="596" t="s">
        <v>54</v>
      </c>
      <c r="T23" s="597"/>
    </row>
    <row r="24" spans="1:20" s="399" customFormat="1" ht="24.75" customHeight="1">
      <c r="A24" s="404" t="s">
        <v>19</v>
      </c>
      <c r="B24" s="606" t="s">
        <v>20</v>
      </c>
      <c r="C24" s="599" t="s">
        <v>21</v>
      </c>
      <c r="D24" s="600"/>
      <c r="E24" s="599" t="s">
        <v>22</v>
      </c>
      <c r="F24" s="600"/>
      <c r="G24" s="406" t="s">
        <v>21</v>
      </c>
      <c r="H24" s="405" t="s">
        <v>22</v>
      </c>
      <c r="I24" s="406" t="s">
        <v>21</v>
      </c>
      <c r="J24" s="405" t="s">
        <v>22</v>
      </c>
      <c r="K24" s="405" t="s">
        <v>21</v>
      </c>
      <c r="L24" s="405" t="s">
        <v>22</v>
      </c>
      <c r="M24" s="405" t="s">
        <v>21</v>
      </c>
      <c r="N24" s="405" t="s">
        <v>22</v>
      </c>
      <c r="O24" s="405" t="s">
        <v>21</v>
      </c>
      <c r="P24" s="405" t="s">
        <v>22</v>
      </c>
      <c r="Q24" s="405" t="s">
        <v>21</v>
      </c>
      <c r="R24" s="405" t="s">
        <v>22</v>
      </c>
      <c r="S24" s="407" t="s">
        <v>21</v>
      </c>
      <c r="T24" s="403" t="s">
        <v>22</v>
      </c>
    </row>
    <row r="25" spans="1:20" s="399" customFormat="1" ht="34.5" customHeight="1" thickBot="1">
      <c r="A25" s="408"/>
      <c r="B25" s="607"/>
      <c r="C25" s="593" t="s">
        <v>23</v>
      </c>
      <c r="D25" s="595"/>
      <c r="E25" s="611" t="s">
        <v>24</v>
      </c>
      <c r="F25" s="612"/>
      <c r="G25" s="7" t="s">
        <v>23</v>
      </c>
      <c r="H25" s="409" t="s">
        <v>24</v>
      </c>
      <c r="I25" s="7" t="s">
        <v>23</v>
      </c>
      <c r="J25" s="409" t="s">
        <v>24</v>
      </c>
      <c r="K25" s="409" t="s">
        <v>23</v>
      </c>
      <c r="L25" s="409" t="s">
        <v>24</v>
      </c>
      <c r="M25" s="409" t="s">
        <v>23</v>
      </c>
      <c r="N25" s="409" t="s">
        <v>24</v>
      </c>
      <c r="O25" s="409" t="s">
        <v>23</v>
      </c>
      <c r="P25" s="409" t="s">
        <v>24</v>
      </c>
      <c r="Q25" s="409" t="s">
        <v>23</v>
      </c>
      <c r="R25" s="409" t="s">
        <v>24</v>
      </c>
      <c r="S25" s="7" t="s">
        <v>23</v>
      </c>
      <c r="T25" s="410" t="s">
        <v>24</v>
      </c>
    </row>
    <row r="26" spans="1:20" s="369" customFormat="1" ht="15" customHeight="1">
      <c r="A26" s="411" t="s">
        <v>55</v>
      </c>
      <c r="B26" s="412">
        <v>24</v>
      </c>
      <c r="C26" s="423"/>
      <c r="D26" s="424">
        <v>9</v>
      </c>
      <c r="F26" s="281">
        <v>37.5</v>
      </c>
      <c r="G26" s="413">
        <v>4</v>
      </c>
      <c r="H26" s="276">
        <v>50</v>
      </c>
      <c r="I26" s="413">
        <v>2</v>
      </c>
      <c r="J26" s="276">
        <v>25</v>
      </c>
      <c r="K26" s="412">
        <v>3</v>
      </c>
      <c r="L26" s="276">
        <v>37.5</v>
      </c>
      <c r="M26" s="412">
        <v>3</v>
      </c>
      <c r="N26" s="276">
        <v>100</v>
      </c>
      <c r="O26" s="413">
        <v>4</v>
      </c>
      <c r="P26" s="276">
        <v>66.67</v>
      </c>
      <c r="Q26" s="413">
        <v>2</v>
      </c>
      <c r="R26" s="277">
        <v>22.22</v>
      </c>
      <c r="S26" s="414" t="s">
        <v>28</v>
      </c>
      <c r="T26" s="280" t="s">
        <v>190</v>
      </c>
    </row>
    <row r="27" spans="1:20" s="369" customFormat="1" ht="1.5" customHeight="1">
      <c r="A27" s="415"/>
      <c r="B27" s="425"/>
      <c r="C27" s="426"/>
      <c r="D27" s="425"/>
      <c r="F27" s="287"/>
      <c r="G27" s="427"/>
      <c r="H27" s="288"/>
      <c r="I27" s="427"/>
      <c r="J27" s="288"/>
      <c r="K27" s="425"/>
      <c r="L27" s="288"/>
      <c r="M27" s="425"/>
      <c r="N27" s="288"/>
      <c r="O27" s="427"/>
      <c r="P27" s="288"/>
      <c r="Q27" s="413"/>
      <c r="R27" s="277"/>
      <c r="S27" s="413"/>
      <c r="T27" s="277"/>
    </row>
    <row r="28" spans="1:22" s="369" customFormat="1" ht="15" customHeight="1">
      <c r="A28" s="411" t="s">
        <v>56</v>
      </c>
      <c r="B28" s="413">
        <v>24</v>
      </c>
      <c r="C28" s="426"/>
      <c r="D28" s="412">
        <v>4</v>
      </c>
      <c r="F28" s="281">
        <v>16.67</v>
      </c>
      <c r="G28" s="413">
        <v>1</v>
      </c>
      <c r="H28" s="276">
        <v>12.5</v>
      </c>
      <c r="I28" s="413">
        <v>1</v>
      </c>
      <c r="J28" s="276">
        <v>12.5</v>
      </c>
      <c r="K28" s="412">
        <v>2</v>
      </c>
      <c r="L28" s="276">
        <v>25</v>
      </c>
      <c r="M28" s="412">
        <v>1</v>
      </c>
      <c r="N28" s="276">
        <v>33.33</v>
      </c>
      <c r="O28" s="413">
        <v>2</v>
      </c>
      <c r="P28" s="276">
        <v>33.33</v>
      </c>
      <c r="Q28" s="413">
        <v>1</v>
      </c>
      <c r="R28" s="277">
        <v>11.11</v>
      </c>
      <c r="S28" s="414" t="s">
        <v>28</v>
      </c>
      <c r="T28" s="280" t="s">
        <v>190</v>
      </c>
      <c r="U28" s="372"/>
      <c r="V28" s="372"/>
    </row>
    <row r="29" spans="1:22" s="369" customFormat="1" ht="15" customHeight="1">
      <c r="A29" s="411" t="s">
        <v>57</v>
      </c>
      <c r="B29" s="412">
        <v>24</v>
      </c>
      <c r="C29" s="426"/>
      <c r="D29" s="412">
        <v>6</v>
      </c>
      <c r="F29" s="281">
        <v>25</v>
      </c>
      <c r="G29" s="413">
        <v>1</v>
      </c>
      <c r="H29" s="276">
        <v>12.5</v>
      </c>
      <c r="I29" s="413">
        <v>2</v>
      </c>
      <c r="J29" s="276">
        <v>25</v>
      </c>
      <c r="K29" s="412">
        <v>3</v>
      </c>
      <c r="L29" s="276">
        <v>37.5</v>
      </c>
      <c r="M29" s="412">
        <v>3</v>
      </c>
      <c r="N29" s="276">
        <v>100</v>
      </c>
      <c r="O29" s="413">
        <v>2</v>
      </c>
      <c r="P29" s="276">
        <v>33.33</v>
      </c>
      <c r="Q29" s="413">
        <v>1</v>
      </c>
      <c r="R29" s="277">
        <v>11.11</v>
      </c>
      <c r="S29" s="428" t="s">
        <v>190</v>
      </c>
      <c r="T29" s="280" t="s">
        <v>190</v>
      </c>
      <c r="U29" s="368"/>
      <c r="V29" s="368"/>
    </row>
    <row r="30" spans="1:20" s="369" customFormat="1" ht="15" customHeight="1">
      <c r="A30" s="411" t="s">
        <v>58</v>
      </c>
      <c r="B30" s="412">
        <v>24</v>
      </c>
      <c r="C30" s="426"/>
      <c r="D30" s="412">
        <v>8</v>
      </c>
      <c r="F30" s="281">
        <v>33.33</v>
      </c>
      <c r="G30" s="413">
        <v>4</v>
      </c>
      <c r="H30" s="276">
        <v>50</v>
      </c>
      <c r="I30" s="413">
        <v>1</v>
      </c>
      <c r="J30" s="276">
        <v>12.5</v>
      </c>
      <c r="K30" s="412">
        <v>3</v>
      </c>
      <c r="L30" s="276">
        <v>37.5</v>
      </c>
      <c r="M30" s="412">
        <v>3</v>
      </c>
      <c r="N30" s="276">
        <v>100</v>
      </c>
      <c r="O30" s="413">
        <v>3</v>
      </c>
      <c r="P30" s="276">
        <v>50</v>
      </c>
      <c r="Q30" s="413">
        <v>2</v>
      </c>
      <c r="R30" s="276">
        <v>22.22</v>
      </c>
      <c r="S30" s="428" t="s">
        <v>190</v>
      </c>
      <c r="T30" s="280" t="s">
        <v>190</v>
      </c>
    </row>
    <row r="31" spans="1:20" s="369" customFormat="1" ht="15" customHeight="1" thickBot="1">
      <c r="A31" s="416" t="s">
        <v>59</v>
      </c>
      <c r="B31" s="417">
        <v>24</v>
      </c>
      <c r="C31" s="429"/>
      <c r="D31" s="417">
        <v>3</v>
      </c>
      <c r="E31" s="429"/>
      <c r="F31" s="430">
        <v>12.5</v>
      </c>
      <c r="G31" s="418">
        <v>1</v>
      </c>
      <c r="H31" s="419">
        <v>12.5</v>
      </c>
      <c r="I31" s="418">
        <v>1</v>
      </c>
      <c r="J31" s="419">
        <v>12.5</v>
      </c>
      <c r="K31" s="417">
        <v>1</v>
      </c>
      <c r="L31" s="419">
        <v>12.5</v>
      </c>
      <c r="M31" s="431" t="s">
        <v>26</v>
      </c>
      <c r="N31" s="294" t="s">
        <v>26</v>
      </c>
      <c r="O31" s="418">
        <v>3</v>
      </c>
      <c r="P31" s="419">
        <v>50</v>
      </c>
      <c r="Q31" s="432" t="s">
        <v>26</v>
      </c>
      <c r="R31" s="294" t="s">
        <v>26</v>
      </c>
      <c r="S31" s="432" t="s">
        <v>26</v>
      </c>
      <c r="T31" s="294" t="s">
        <v>28</v>
      </c>
    </row>
    <row r="32" spans="1:20" s="392" customFormat="1" ht="11.25" customHeight="1">
      <c r="A32" s="390" t="s">
        <v>466</v>
      </c>
      <c r="B32" s="391"/>
      <c r="C32" s="391"/>
      <c r="D32" s="391"/>
      <c r="E32" s="391"/>
      <c r="F32" s="391"/>
      <c r="G32" s="391"/>
      <c r="H32" s="391"/>
      <c r="K32" s="396" t="s">
        <v>60</v>
      </c>
      <c r="L32" s="396"/>
      <c r="S32" s="391"/>
      <c r="T32" s="391"/>
    </row>
    <row r="33" spans="1:20" s="392" customFormat="1" ht="11.25" customHeight="1">
      <c r="A33" s="393" t="s">
        <v>0</v>
      </c>
      <c r="B33" s="394"/>
      <c r="C33" s="394"/>
      <c r="D33" s="394"/>
      <c r="E33" s="394"/>
      <c r="F33" s="394"/>
      <c r="G33" s="394"/>
      <c r="H33" s="394"/>
      <c r="I33" s="395"/>
      <c r="J33" s="395"/>
      <c r="K33" s="397" t="s">
        <v>61</v>
      </c>
      <c r="L33" s="396"/>
      <c r="S33" s="391"/>
      <c r="T33" s="391"/>
    </row>
    <row r="34" spans="1:20" s="392" customFormat="1" ht="11.25" customHeight="1">
      <c r="A34" s="393" t="s">
        <v>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7" t="s">
        <v>62</v>
      </c>
      <c r="L34" s="396"/>
      <c r="S34" s="391"/>
      <c r="T34" s="391"/>
    </row>
    <row r="35" spans="1:20" s="392" customFormat="1" ht="11.25" customHeight="1">
      <c r="A35" s="393" t="s">
        <v>63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7" t="s">
        <v>70</v>
      </c>
      <c r="L35" s="396"/>
      <c r="S35" s="391"/>
      <c r="T35" s="391"/>
    </row>
    <row r="36" spans="1:20" s="392" customFormat="1" ht="11.25" customHeight="1">
      <c r="A36" s="393" t="s">
        <v>64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7" t="s">
        <v>72</v>
      </c>
      <c r="L36" s="396"/>
      <c r="S36" s="391"/>
      <c r="T36" s="391"/>
    </row>
    <row r="37" spans="1:20" s="392" customFormat="1" ht="11.25" customHeight="1">
      <c r="A37" s="393" t="s">
        <v>65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7" t="s">
        <v>533</v>
      </c>
      <c r="L37" s="396"/>
      <c r="S37" s="391"/>
      <c r="T37" s="391"/>
    </row>
    <row r="38" spans="1:20" s="392" customFormat="1" ht="11.25" customHeight="1">
      <c r="A38" s="393" t="s">
        <v>66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7" t="s">
        <v>534</v>
      </c>
      <c r="L38" s="396"/>
      <c r="S38" s="391"/>
      <c r="T38" s="391"/>
    </row>
    <row r="39" spans="1:20" s="392" customFormat="1" ht="11.25" customHeight="1">
      <c r="A39" s="393" t="s">
        <v>2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7" t="s">
        <v>535</v>
      </c>
      <c r="L39" s="396"/>
      <c r="S39" s="391"/>
      <c r="T39" s="391"/>
    </row>
    <row r="40" spans="1:20" s="392" customFormat="1" ht="11.25" customHeight="1">
      <c r="A40" s="393" t="s">
        <v>67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7" t="s">
        <v>74</v>
      </c>
      <c r="L40" s="396"/>
      <c r="S40" s="391"/>
      <c r="T40" s="391"/>
    </row>
    <row r="41" spans="1:20" s="392" customFormat="1" ht="11.25" customHeight="1">
      <c r="A41" s="393" t="s">
        <v>68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7" t="s">
        <v>73</v>
      </c>
      <c r="L41" s="396"/>
      <c r="S41" s="391"/>
      <c r="T41" s="391"/>
    </row>
    <row r="42" spans="1:20" s="386" customFormat="1" ht="11.25" customHeight="1">
      <c r="A42" s="393" t="s">
        <v>69</v>
      </c>
      <c r="K42" s="397" t="s">
        <v>75</v>
      </c>
      <c r="L42" s="128"/>
      <c r="S42" s="300"/>
      <c r="T42" s="300"/>
    </row>
    <row r="43" spans="11:12" ht="11.25" customHeight="1">
      <c r="K43" s="397" t="s">
        <v>71</v>
      </c>
      <c r="L43" s="128"/>
    </row>
    <row r="44" spans="11:12" ht="11.25" customHeight="1">
      <c r="K44" s="397" t="s">
        <v>77</v>
      </c>
      <c r="L44" s="128"/>
    </row>
    <row r="45" spans="11:12" ht="11.25" customHeight="1">
      <c r="K45" s="397" t="s">
        <v>76</v>
      </c>
      <c r="L45" s="128"/>
    </row>
    <row r="46" spans="11:12" ht="12.75">
      <c r="K46" s="128"/>
      <c r="L46" s="128"/>
    </row>
    <row r="47" ht="12.75">
      <c r="L47" s="128"/>
    </row>
  </sheetData>
  <mergeCells count="49">
    <mergeCell ref="S5:T5"/>
    <mergeCell ref="K4:L4"/>
    <mergeCell ref="B4:B6"/>
    <mergeCell ref="C4:D5"/>
    <mergeCell ref="E5:F5"/>
    <mergeCell ref="E4:J4"/>
    <mergeCell ref="G5:H5"/>
    <mergeCell ref="I5:J5"/>
    <mergeCell ref="K5:L5"/>
    <mergeCell ref="M5:N5"/>
    <mergeCell ref="O5:P5"/>
    <mergeCell ref="Q5:R5"/>
    <mergeCell ref="B7:B8"/>
    <mergeCell ref="C6:D6"/>
    <mergeCell ref="E6:F6"/>
    <mergeCell ref="G6:H6"/>
    <mergeCell ref="A2:J2"/>
    <mergeCell ref="K2:T2"/>
    <mergeCell ref="Q6:R6"/>
    <mergeCell ref="S6:T6"/>
    <mergeCell ref="M4:P4"/>
    <mergeCell ref="Q4:T4"/>
    <mergeCell ref="I6:J6"/>
    <mergeCell ref="K6:L6"/>
    <mergeCell ref="M6:N6"/>
    <mergeCell ref="O6:P6"/>
    <mergeCell ref="B24:B25"/>
    <mergeCell ref="M23:N23"/>
    <mergeCell ref="M21:P21"/>
    <mergeCell ref="O23:P23"/>
    <mergeCell ref="M22:N22"/>
    <mergeCell ref="O22:P22"/>
    <mergeCell ref="B21:B23"/>
    <mergeCell ref="K21:L21"/>
    <mergeCell ref="E24:F24"/>
    <mergeCell ref="E25:F25"/>
    <mergeCell ref="Q21:T21"/>
    <mergeCell ref="I22:J23"/>
    <mergeCell ref="K22:L23"/>
    <mergeCell ref="G22:H23"/>
    <mergeCell ref="Q23:R23"/>
    <mergeCell ref="S23:T23"/>
    <mergeCell ref="Q22:R22"/>
    <mergeCell ref="S22:T22"/>
    <mergeCell ref="G21:J21"/>
    <mergeCell ref="C21:F22"/>
    <mergeCell ref="C23:F23"/>
    <mergeCell ref="C24:D24"/>
    <mergeCell ref="C25:D25"/>
  </mergeCells>
  <printOptions horizontalCentered="1"/>
  <pageMargins left="1.1811023622047245" right="1.1811023622047245" top="1.5748031496062993" bottom="1.535433070866142" header="0.5118110236220472" footer="0.9055118110236221"/>
  <pageSetup firstPageNumber="38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="120" zoomScaleNormal="120" workbookViewId="0" topLeftCell="A1">
      <selection activeCell="H3" sqref="H3"/>
    </sheetView>
  </sheetViews>
  <sheetFormatPr defaultColWidth="9.00390625" defaultRowHeight="16.5"/>
  <cols>
    <col min="1" max="1" width="14.125" style="306" customWidth="1"/>
    <col min="2" max="2" width="5.875" style="306" customWidth="1"/>
    <col min="3" max="3" width="7.625" style="306" customWidth="1"/>
    <col min="4" max="4" width="6.375" style="306" customWidth="1"/>
    <col min="5" max="5" width="7.625" style="306" customWidth="1"/>
    <col min="6" max="6" width="6.375" style="306" customWidth="1"/>
    <col min="7" max="7" width="7.625" style="306" customWidth="1"/>
    <col min="8" max="8" width="6.375" style="306" customWidth="1"/>
    <col min="9" max="9" width="7.625" style="306" customWidth="1"/>
    <col min="10" max="10" width="6.375" style="306" customWidth="1"/>
    <col min="11" max="11" width="8.125" style="306" customWidth="1"/>
    <col min="12" max="12" width="7.125" style="306" customWidth="1"/>
    <col min="13" max="13" width="8.125" style="306" customWidth="1"/>
    <col min="14" max="14" width="7.125" style="306" customWidth="1"/>
    <col min="15" max="15" width="8.125" style="306" customWidth="1"/>
    <col min="16" max="16" width="7.125" style="306" customWidth="1"/>
    <col min="17" max="17" width="8.125" style="306" customWidth="1"/>
    <col min="18" max="18" width="7.00390625" style="306" customWidth="1"/>
    <col min="19" max="19" width="8.125" style="306" customWidth="1"/>
    <col min="20" max="20" width="6.75390625" style="306" customWidth="1"/>
    <col min="21" max="16384" width="9.00390625" style="306" customWidth="1"/>
  </cols>
  <sheetData>
    <row r="1" spans="1:20" s="4" customFormat="1" ht="18" customHeight="1">
      <c r="A1" s="115" t="s">
        <v>152</v>
      </c>
      <c r="T1" s="5" t="s">
        <v>142</v>
      </c>
    </row>
    <row r="2" spans="1:20" s="6" customFormat="1" ht="24.75" customHeight="1">
      <c r="A2" s="556" t="s">
        <v>456</v>
      </c>
      <c r="B2" s="557"/>
      <c r="C2" s="557"/>
      <c r="D2" s="557"/>
      <c r="E2" s="557"/>
      <c r="F2" s="557"/>
      <c r="G2" s="557"/>
      <c r="H2" s="557"/>
      <c r="I2" s="557"/>
      <c r="J2" s="557"/>
      <c r="K2" s="557" t="s">
        <v>457</v>
      </c>
      <c r="L2" s="557"/>
      <c r="M2" s="557"/>
      <c r="N2" s="557"/>
      <c r="O2" s="557"/>
      <c r="P2" s="557"/>
      <c r="Q2" s="557"/>
      <c r="R2" s="557"/>
      <c r="S2" s="557"/>
      <c r="T2" s="557"/>
    </row>
    <row r="3" spans="1:20" s="4" customFormat="1" ht="13.5" customHeight="1" thickBot="1">
      <c r="A3" s="15"/>
      <c r="B3" s="15"/>
      <c r="C3" s="15"/>
      <c r="D3" s="15"/>
      <c r="E3" s="15"/>
      <c r="F3" s="15"/>
      <c r="G3" s="15"/>
      <c r="H3" s="434"/>
      <c r="J3" s="116" t="s">
        <v>458</v>
      </c>
      <c r="S3" s="16"/>
      <c r="T3" s="5" t="s">
        <v>531</v>
      </c>
    </row>
    <row r="4" spans="1:20" s="22" customFormat="1" ht="15" customHeight="1">
      <c r="A4" s="21"/>
      <c r="B4" s="621" t="s">
        <v>155</v>
      </c>
      <c r="C4" s="623" t="s">
        <v>156</v>
      </c>
      <c r="D4" s="624"/>
      <c r="E4" s="615" t="s">
        <v>157</v>
      </c>
      <c r="F4" s="616"/>
      <c r="G4" s="616"/>
      <c r="H4" s="616"/>
      <c r="I4" s="616"/>
      <c r="J4" s="616"/>
      <c r="K4" s="617" t="s">
        <v>532</v>
      </c>
      <c r="L4" s="618"/>
      <c r="M4" s="615" t="s">
        <v>158</v>
      </c>
      <c r="N4" s="616"/>
      <c r="O4" s="616"/>
      <c r="P4" s="616"/>
      <c r="Q4" s="617" t="s">
        <v>159</v>
      </c>
      <c r="R4" s="617"/>
      <c r="S4" s="617"/>
      <c r="T4" s="617"/>
    </row>
    <row r="5" spans="1:20" s="22" customFormat="1" ht="15" customHeight="1">
      <c r="A5" s="55" t="s">
        <v>160</v>
      </c>
      <c r="B5" s="622"/>
      <c r="C5" s="499"/>
      <c r="D5" s="625"/>
      <c r="E5" s="626" t="s">
        <v>165</v>
      </c>
      <c r="F5" s="627"/>
      <c r="G5" s="626" t="s">
        <v>166</v>
      </c>
      <c r="H5" s="627"/>
      <c r="I5" s="626" t="s">
        <v>167</v>
      </c>
      <c r="J5" s="627"/>
      <c r="K5" s="628" t="s">
        <v>168</v>
      </c>
      <c r="L5" s="627"/>
      <c r="M5" s="626" t="s">
        <v>161</v>
      </c>
      <c r="N5" s="627"/>
      <c r="O5" s="626" t="s">
        <v>162</v>
      </c>
      <c r="P5" s="627"/>
      <c r="Q5" s="626" t="s">
        <v>163</v>
      </c>
      <c r="R5" s="627"/>
      <c r="S5" s="626" t="s">
        <v>164</v>
      </c>
      <c r="T5" s="630"/>
    </row>
    <row r="6" spans="1:20" s="22" customFormat="1" ht="15" customHeight="1">
      <c r="A6" s="23"/>
      <c r="B6" s="622"/>
      <c r="C6" s="619" t="s">
        <v>81</v>
      </c>
      <c r="D6" s="620"/>
      <c r="E6" s="619" t="s">
        <v>82</v>
      </c>
      <c r="F6" s="620"/>
      <c r="G6" s="619" t="s">
        <v>83</v>
      </c>
      <c r="H6" s="620"/>
      <c r="I6" s="619" t="s">
        <v>84</v>
      </c>
      <c r="J6" s="620"/>
      <c r="K6" s="629" t="s">
        <v>85</v>
      </c>
      <c r="L6" s="620"/>
      <c r="M6" s="619" t="s">
        <v>86</v>
      </c>
      <c r="N6" s="620"/>
      <c r="O6" s="619" t="s">
        <v>87</v>
      </c>
      <c r="P6" s="620"/>
      <c r="Q6" s="619" t="s">
        <v>88</v>
      </c>
      <c r="R6" s="620"/>
      <c r="S6" s="619" t="s">
        <v>89</v>
      </c>
      <c r="T6" s="629"/>
    </row>
    <row r="7" spans="1:20" s="22" customFormat="1" ht="24.75" customHeight="1">
      <c r="A7" s="23" t="s">
        <v>90</v>
      </c>
      <c r="B7" s="613" t="s">
        <v>410</v>
      </c>
      <c r="C7" s="57" t="s">
        <v>91</v>
      </c>
      <c r="D7" s="57" t="s">
        <v>92</v>
      </c>
      <c r="E7" s="57" t="s">
        <v>91</v>
      </c>
      <c r="F7" s="57" t="s">
        <v>92</v>
      </c>
      <c r="G7" s="57" t="s">
        <v>91</v>
      </c>
      <c r="H7" s="57" t="s">
        <v>92</v>
      </c>
      <c r="I7" s="58" t="s">
        <v>91</v>
      </c>
      <c r="J7" s="57" t="s">
        <v>92</v>
      </c>
      <c r="K7" s="57" t="s">
        <v>91</v>
      </c>
      <c r="L7" s="57" t="s">
        <v>92</v>
      </c>
      <c r="M7" s="57" t="s">
        <v>91</v>
      </c>
      <c r="N7" s="57" t="s">
        <v>92</v>
      </c>
      <c r="O7" s="57" t="s">
        <v>91</v>
      </c>
      <c r="P7" s="57" t="s">
        <v>92</v>
      </c>
      <c r="Q7" s="57" t="s">
        <v>91</v>
      </c>
      <c r="R7" s="57" t="s">
        <v>92</v>
      </c>
      <c r="S7" s="59" t="s">
        <v>91</v>
      </c>
      <c r="T7" s="56" t="s">
        <v>92</v>
      </c>
    </row>
    <row r="8" spans="1:20" s="22" customFormat="1" ht="34.5" customHeight="1" thickBot="1">
      <c r="A8" s="24"/>
      <c r="B8" s="614"/>
      <c r="C8" s="131" t="s">
        <v>411</v>
      </c>
      <c r="D8" s="131" t="s">
        <v>412</v>
      </c>
      <c r="E8" s="131" t="s">
        <v>411</v>
      </c>
      <c r="F8" s="131" t="s">
        <v>412</v>
      </c>
      <c r="G8" s="131" t="s">
        <v>411</v>
      </c>
      <c r="H8" s="131" t="s">
        <v>412</v>
      </c>
      <c r="I8" s="130" t="s">
        <v>411</v>
      </c>
      <c r="J8" s="131" t="s">
        <v>412</v>
      </c>
      <c r="K8" s="131" t="s">
        <v>411</v>
      </c>
      <c r="L8" s="131" t="s">
        <v>412</v>
      </c>
      <c r="M8" s="131" t="s">
        <v>411</v>
      </c>
      <c r="N8" s="131" t="s">
        <v>412</v>
      </c>
      <c r="O8" s="131" t="s">
        <v>411</v>
      </c>
      <c r="P8" s="131" t="s">
        <v>412</v>
      </c>
      <c r="Q8" s="131" t="s">
        <v>411</v>
      </c>
      <c r="R8" s="131" t="s">
        <v>412</v>
      </c>
      <c r="S8" s="130" t="s">
        <v>411</v>
      </c>
      <c r="T8" s="353" t="s">
        <v>412</v>
      </c>
    </row>
    <row r="9" spans="1:20" s="4" customFormat="1" ht="15" customHeight="1">
      <c r="A9" s="60" t="s">
        <v>413</v>
      </c>
      <c r="B9" s="117">
        <v>36</v>
      </c>
      <c r="C9" s="118">
        <v>4</v>
      </c>
      <c r="D9" s="18">
        <v>11.11</v>
      </c>
      <c r="E9" s="47">
        <v>1</v>
      </c>
      <c r="F9" s="18">
        <v>11.11</v>
      </c>
      <c r="G9" s="47">
        <v>1</v>
      </c>
      <c r="H9" s="18">
        <v>11.11</v>
      </c>
      <c r="I9" s="47">
        <v>1</v>
      </c>
      <c r="J9" s="17">
        <v>11.11</v>
      </c>
      <c r="K9" s="25">
        <v>1</v>
      </c>
      <c r="L9" s="17">
        <v>11.11</v>
      </c>
      <c r="M9" s="62" t="s">
        <v>414</v>
      </c>
      <c r="N9" s="61" t="s">
        <v>414</v>
      </c>
      <c r="O9" s="62" t="s">
        <v>414</v>
      </c>
      <c r="P9" s="61" t="s">
        <v>414</v>
      </c>
      <c r="Q9" s="62" t="s">
        <v>414</v>
      </c>
      <c r="R9" s="61" t="s">
        <v>414</v>
      </c>
      <c r="S9" s="62" t="s">
        <v>414</v>
      </c>
      <c r="T9" s="61" t="s">
        <v>414</v>
      </c>
    </row>
    <row r="10" spans="1:20" s="4" customFormat="1" ht="15" customHeight="1">
      <c r="A10" s="60" t="s">
        <v>415</v>
      </c>
      <c r="B10" s="117">
        <v>40</v>
      </c>
      <c r="C10" s="118">
        <v>4</v>
      </c>
      <c r="D10" s="18">
        <v>10</v>
      </c>
      <c r="E10" s="47">
        <v>1</v>
      </c>
      <c r="F10" s="18">
        <v>10</v>
      </c>
      <c r="G10" s="47">
        <v>1</v>
      </c>
      <c r="H10" s="18">
        <v>10</v>
      </c>
      <c r="I10" s="47">
        <v>1</v>
      </c>
      <c r="J10" s="17">
        <v>10</v>
      </c>
      <c r="K10" s="25">
        <v>1</v>
      </c>
      <c r="L10" s="17">
        <v>10</v>
      </c>
      <c r="M10" s="62" t="s">
        <v>414</v>
      </c>
      <c r="N10" s="61" t="s">
        <v>414</v>
      </c>
      <c r="O10" s="47">
        <v>4</v>
      </c>
      <c r="P10" s="18">
        <v>33.33</v>
      </c>
      <c r="Q10" s="62" t="s">
        <v>414</v>
      </c>
      <c r="R10" s="61" t="s">
        <v>414</v>
      </c>
      <c r="S10" s="62" t="s">
        <v>414</v>
      </c>
      <c r="T10" s="61" t="s">
        <v>414</v>
      </c>
    </row>
    <row r="11" spans="1:20" s="4" customFormat="1" ht="15" customHeight="1">
      <c r="A11" s="60" t="s">
        <v>416</v>
      </c>
      <c r="B11" s="117">
        <v>36</v>
      </c>
      <c r="C11" s="118">
        <v>7</v>
      </c>
      <c r="D11" s="18">
        <v>19.44</v>
      </c>
      <c r="E11" s="47">
        <v>2</v>
      </c>
      <c r="F11" s="18">
        <v>22.22</v>
      </c>
      <c r="G11" s="47">
        <v>1</v>
      </c>
      <c r="H11" s="18">
        <v>11.11</v>
      </c>
      <c r="I11" s="47">
        <v>2</v>
      </c>
      <c r="J11" s="17">
        <v>22.22</v>
      </c>
      <c r="K11" s="25">
        <v>2</v>
      </c>
      <c r="L11" s="17">
        <v>22.22</v>
      </c>
      <c r="M11" s="62" t="s">
        <v>414</v>
      </c>
      <c r="N11" s="61" t="s">
        <v>414</v>
      </c>
      <c r="O11" s="47">
        <v>7</v>
      </c>
      <c r="P11" s="18">
        <v>87.5</v>
      </c>
      <c r="Q11" s="62" t="s">
        <v>414</v>
      </c>
      <c r="R11" s="61" t="s">
        <v>414</v>
      </c>
      <c r="S11" s="62" t="s">
        <v>414</v>
      </c>
      <c r="T11" s="61" t="s">
        <v>414</v>
      </c>
    </row>
    <row r="12" spans="1:20" s="4" customFormat="1" ht="1.5" customHeight="1">
      <c r="A12" s="27"/>
      <c r="B12" s="117"/>
      <c r="C12" s="118"/>
      <c r="D12" s="18"/>
      <c r="E12" s="47"/>
      <c r="F12" s="18"/>
      <c r="G12" s="47"/>
      <c r="H12" s="18"/>
      <c r="I12" s="47"/>
      <c r="J12" s="17"/>
      <c r="K12" s="25"/>
      <c r="L12" s="17"/>
      <c r="M12" s="47"/>
      <c r="N12" s="18"/>
      <c r="O12" s="47"/>
      <c r="P12" s="18"/>
      <c r="Q12" s="47"/>
      <c r="R12" s="18"/>
      <c r="S12" s="47"/>
      <c r="T12" s="18"/>
    </row>
    <row r="13" spans="1:20" s="4" customFormat="1" ht="15" customHeight="1">
      <c r="A13" s="60" t="s">
        <v>417</v>
      </c>
      <c r="B13" s="117">
        <v>33</v>
      </c>
      <c r="C13" s="118">
        <v>12</v>
      </c>
      <c r="D13" s="18">
        <v>25</v>
      </c>
      <c r="E13" s="47">
        <v>3</v>
      </c>
      <c r="F13" s="18">
        <v>25</v>
      </c>
      <c r="G13" s="47">
        <v>2</v>
      </c>
      <c r="H13" s="18">
        <v>16.67</v>
      </c>
      <c r="I13" s="47">
        <v>4</v>
      </c>
      <c r="J13" s="17">
        <v>33.33</v>
      </c>
      <c r="K13" s="25">
        <v>3</v>
      </c>
      <c r="L13" s="17">
        <v>25</v>
      </c>
      <c r="M13" s="62" t="s">
        <v>414</v>
      </c>
      <c r="N13" s="61" t="s">
        <v>414</v>
      </c>
      <c r="O13" s="47">
        <v>10</v>
      </c>
      <c r="P13" s="18">
        <v>62.5</v>
      </c>
      <c r="Q13" s="47">
        <v>2</v>
      </c>
      <c r="R13" s="18">
        <v>8.33</v>
      </c>
      <c r="S13" s="62" t="s">
        <v>414</v>
      </c>
      <c r="T13" s="61" t="s">
        <v>414</v>
      </c>
    </row>
    <row r="14" spans="1:20" s="4" customFormat="1" ht="15" customHeight="1">
      <c r="A14" s="60" t="s">
        <v>418</v>
      </c>
      <c r="B14" s="117">
        <v>33</v>
      </c>
      <c r="C14" s="118">
        <v>12</v>
      </c>
      <c r="D14" s="18">
        <v>25</v>
      </c>
      <c r="E14" s="47">
        <v>3</v>
      </c>
      <c r="F14" s="18">
        <v>25</v>
      </c>
      <c r="G14" s="47">
        <v>2</v>
      </c>
      <c r="H14" s="18">
        <v>16.67</v>
      </c>
      <c r="I14" s="47">
        <v>4</v>
      </c>
      <c r="J14" s="17">
        <v>33.33</v>
      </c>
      <c r="K14" s="25">
        <v>3</v>
      </c>
      <c r="L14" s="17">
        <v>25</v>
      </c>
      <c r="M14" s="62" t="s">
        <v>414</v>
      </c>
      <c r="N14" s="61" t="s">
        <v>414</v>
      </c>
      <c r="O14" s="47">
        <v>10</v>
      </c>
      <c r="P14" s="18">
        <v>62.5</v>
      </c>
      <c r="Q14" s="47">
        <v>2</v>
      </c>
      <c r="R14" s="18">
        <v>8.33</v>
      </c>
      <c r="S14" s="62" t="s">
        <v>414</v>
      </c>
      <c r="T14" s="61" t="s">
        <v>414</v>
      </c>
    </row>
    <row r="15" spans="1:20" s="4" customFormat="1" ht="15" customHeight="1">
      <c r="A15" s="60" t="s">
        <v>419</v>
      </c>
      <c r="B15" s="117">
        <v>40</v>
      </c>
      <c r="C15" s="118">
        <v>3</v>
      </c>
      <c r="D15" s="18">
        <v>3.75</v>
      </c>
      <c r="E15" s="62" t="s">
        <v>414</v>
      </c>
      <c r="F15" s="61" t="s">
        <v>414</v>
      </c>
      <c r="G15" s="47">
        <v>1</v>
      </c>
      <c r="H15" s="18">
        <v>10</v>
      </c>
      <c r="I15" s="47">
        <v>1</v>
      </c>
      <c r="J15" s="17">
        <v>10</v>
      </c>
      <c r="K15" s="25">
        <v>1</v>
      </c>
      <c r="L15" s="17">
        <v>10</v>
      </c>
      <c r="M15" s="47">
        <v>3</v>
      </c>
      <c r="N15" s="17">
        <v>37.5</v>
      </c>
      <c r="O15" s="62" t="s">
        <v>414</v>
      </c>
      <c r="P15" s="61" t="s">
        <v>414</v>
      </c>
      <c r="Q15" s="62" t="s">
        <v>414</v>
      </c>
      <c r="R15" s="61" t="s">
        <v>414</v>
      </c>
      <c r="S15" s="62" t="s">
        <v>414</v>
      </c>
      <c r="T15" s="61" t="s">
        <v>414</v>
      </c>
    </row>
    <row r="16" spans="1:20" s="4" customFormat="1" ht="1.5" customHeight="1">
      <c r="A16" s="27"/>
      <c r="B16" s="117"/>
      <c r="C16" s="118"/>
      <c r="D16" s="18"/>
      <c r="E16" s="47"/>
      <c r="F16" s="18"/>
      <c r="G16" s="47"/>
      <c r="H16" s="18"/>
      <c r="I16" s="47"/>
      <c r="J16" s="17"/>
      <c r="K16" s="25"/>
      <c r="L16" s="17"/>
      <c r="M16" s="47"/>
      <c r="N16" s="18"/>
      <c r="O16" s="47"/>
      <c r="P16" s="18"/>
      <c r="Q16" s="47"/>
      <c r="R16" s="18"/>
      <c r="S16" s="47"/>
      <c r="T16" s="18"/>
    </row>
    <row r="17" spans="1:20" s="4" customFormat="1" ht="15" customHeight="1">
      <c r="A17" s="60" t="s">
        <v>420</v>
      </c>
      <c r="B17" s="117">
        <v>40</v>
      </c>
      <c r="C17" s="122">
        <v>6</v>
      </c>
      <c r="D17" s="123">
        <v>15</v>
      </c>
      <c r="E17" s="122">
        <v>1</v>
      </c>
      <c r="F17" s="123">
        <v>10</v>
      </c>
      <c r="G17" s="122">
        <v>2</v>
      </c>
      <c r="H17" s="123">
        <v>20</v>
      </c>
      <c r="I17" s="122">
        <v>2</v>
      </c>
      <c r="J17" s="123">
        <v>20</v>
      </c>
      <c r="K17" s="354">
        <v>1</v>
      </c>
      <c r="L17" s="123">
        <v>10</v>
      </c>
      <c r="M17" s="348" t="s">
        <v>414</v>
      </c>
      <c r="N17" s="349" t="s">
        <v>414</v>
      </c>
      <c r="O17" s="122">
        <v>4</v>
      </c>
      <c r="P17" s="123">
        <v>50</v>
      </c>
      <c r="Q17" s="122">
        <v>2</v>
      </c>
      <c r="R17" s="123">
        <v>8.33</v>
      </c>
      <c r="S17" s="348" t="s">
        <v>414</v>
      </c>
      <c r="T17" s="350" t="s">
        <v>414</v>
      </c>
    </row>
    <row r="18" spans="1:20" s="4" customFormat="1" ht="15" customHeight="1">
      <c r="A18" s="60" t="s">
        <v>421</v>
      </c>
      <c r="B18" s="117">
        <v>40</v>
      </c>
      <c r="C18" s="122">
        <v>6</v>
      </c>
      <c r="D18" s="123">
        <v>15</v>
      </c>
      <c r="E18" s="122">
        <v>1</v>
      </c>
      <c r="F18" s="123">
        <v>10</v>
      </c>
      <c r="G18" s="122">
        <v>2</v>
      </c>
      <c r="H18" s="123">
        <v>20</v>
      </c>
      <c r="I18" s="122">
        <v>2</v>
      </c>
      <c r="J18" s="123">
        <v>20</v>
      </c>
      <c r="K18" s="354">
        <v>1</v>
      </c>
      <c r="L18" s="123">
        <v>10</v>
      </c>
      <c r="M18" s="348" t="s">
        <v>190</v>
      </c>
      <c r="N18" s="349" t="s">
        <v>414</v>
      </c>
      <c r="O18" s="122">
        <v>4</v>
      </c>
      <c r="P18" s="123">
        <v>50</v>
      </c>
      <c r="Q18" s="122">
        <v>2</v>
      </c>
      <c r="R18" s="123">
        <v>8.33</v>
      </c>
      <c r="S18" s="348" t="s">
        <v>414</v>
      </c>
      <c r="T18" s="350" t="s">
        <v>414</v>
      </c>
    </row>
    <row r="19" spans="1:20" s="140" customFormat="1" ht="15" customHeight="1" thickBot="1">
      <c r="A19" s="146" t="s">
        <v>422</v>
      </c>
      <c r="B19" s="147">
        <v>40</v>
      </c>
      <c r="C19" s="148">
        <v>12</v>
      </c>
      <c r="D19" s="149">
        <v>23.08</v>
      </c>
      <c r="E19" s="148">
        <v>3</v>
      </c>
      <c r="F19" s="149">
        <v>23.08</v>
      </c>
      <c r="G19" s="148">
        <v>4</v>
      </c>
      <c r="H19" s="149">
        <v>30.77</v>
      </c>
      <c r="I19" s="148">
        <v>3</v>
      </c>
      <c r="J19" s="149">
        <v>23.08</v>
      </c>
      <c r="K19" s="355">
        <v>2</v>
      </c>
      <c r="L19" s="149">
        <v>15.38</v>
      </c>
      <c r="M19" s="374" t="s">
        <v>414</v>
      </c>
      <c r="N19" s="375" t="s">
        <v>414</v>
      </c>
      <c r="O19" s="148">
        <v>8</v>
      </c>
      <c r="P19" s="149">
        <v>50</v>
      </c>
      <c r="Q19" s="148">
        <v>4</v>
      </c>
      <c r="R19" s="149">
        <v>16.67</v>
      </c>
      <c r="S19" s="374" t="s">
        <v>414</v>
      </c>
      <c r="T19" s="376" t="s">
        <v>414</v>
      </c>
    </row>
    <row r="20" spans="1:20" s="16" customFormat="1" ht="12.75" customHeight="1" thickBot="1">
      <c r="A20" s="305"/>
      <c r="B20" s="141"/>
      <c r="C20" s="142"/>
      <c r="D20" s="143"/>
      <c r="E20" s="142"/>
      <c r="F20" s="143"/>
      <c r="G20" s="142"/>
      <c r="H20" s="143"/>
      <c r="I20" s="142"/>
      <c r="J20" s="143"/>
      <c r="K20" s="142"/>
      <c r="L20" s="143"/>
      <c r="M20" s="144"/>
      <c r="N20" s="145"/>
      <c r="O20" s="142"/>
      <c r="P20" s="143"/>
      <c r="Q20" s="142"/>
      <c r="R20" s="143"/>
      <c r="S20" s="144"/>
      <c r="T20" s="145"/>
    </row>
    <row r="21" spans="1:20" s="22" customFormat="1" ht="15" customHeight="1">
      <c r="A21" s="21"/>
      <c r="B21" s="621" t="s">
        <v>93</v>
      </c>
      <c r="C21" s="623" t="s">
        <v>94</v>
      </c>
      <c r="D21" s="624"/>
      <c r="E21" s="615" t="s">
        <v>192</v>
      </c>
      <c r="F21" s="616"/>
      <c r="G21" s="616"/>
      <c r="H21" s="616"/>
      <c r="I21" s="617" t="s">
        <v>532</v>
      </c>
      <c r="J21" s="618"/>
      <c r="K21" s="631" t="s">
        <v>95</v>
      </c>
      <c r="L21" s="616"/>
      <c r="M21" s="616"/>
      <c r="N21" s="616"/>
      <c r="O21" s="616"/>
      <c r="P21" s="616"/>
      <c r="Q21" s="617" t="s">
        <v>96</v>
      </c>
      <c r="R21" s="617"/>
      <c r="S21" s="617"/>
      <c r="T21" s="617"/>
    </row>
    <row r="22" spans="1:20" s="22" customFormat="1" ht="15" customHeight="1">
      <c r="A22" s="55" t="s">
        <v>97</v>
      </c>
      <c r="B22" s="622"/>
      <c r="C22" s="499"/>
      <c r="D22" s="625"/>
      <c r="E22" s="626" t="s">
        <v>98</v>
      </c>
      <c r="F22" s="627"/>
      <c r="G22" s="626" t="s">
        <v>99</v>
      </c>
      <c r="H22" s="627"/>
      <c r="I22" s="626" t="s">
        <v>100</v>
      </c>
      <c r="J22" s="627"/>
      <c r="K22" s="628" t="s">
        <v>101</v>
      </c>
      <c r="L22" s="627"/>
      <c r="M22" s="626" t="s">
        <v>102</v>
      </c>
      <c r="N22" s="627"/>
      <c r="O22" s="626" t="s">
        <v>103</v>
      </c>
      <c r="P22" s="630"/>
      <c r="Q22" s="627"/>
      <c r="R22" s="626" t="s">
        <v>104</v>
      </c>
      <c r="S22" s="630"/>
      <c r="T22" s="630"/>
    </row>
    <row r="23" spans="1:20" s="22" customFormat="1" ht="15" customHeight="1">
      <c r="A23" s="23"/>
      <c r="B23" s="622"/>
      <c r="C23" s="619" t="s">
        <v>169</v>
      </c>
      <c r="D23" s="620"/>
      <c r="E23" s="619"/>
      <c r="F23" s="620"/>
      <c r="G23" s="619"/>
      <c r="H23" s="620"/>
      <c r="I23" s="619"/>
      <c r="J23" s="620"/>
      <c r="K23" s="629" t="s">
        <v>170</v>
      </c>
      <c r="L23" s="620"/>
      <c r="M23" s="619" t="s">
        <v>171</v>
      </c>
      <c r="N23" s="620"/>
      <c r="O23" s="619" t="s">
        <v>172</v>
      </c>
      <c r="P23" s="629"/>
      <c r="Q23" s="620"/>
      <c r="R23" s="619" t="s">
        <v>173</v>
      </c>
      <c r="S23" s="629"/>
      <c r="T23" s="629"/>
    </row>
    <row r="24" spans="1:20" s="22" customFormat="1" ht="24.75" customHeight="1">
      <c r="A24" s="23" t="s">
        <v>90</v>
      </c>
      <c r="B24" s="613" t="s">
        <v>410</v>
      </c>
      <c r="C24" s="57" t="s">
        <v>91</v>
      </c>
      <c r="D24" s="57" t="s">
        <v>92</v>
      </c>
      <c r="E24" s="57" t="s">
        <v>91</v>
      </c>
      <c r="F24" s="57" t="s">
        <v>92</v>
      </c>
      <c r="G24" s="58" t="s">
        <v>91</v>
      </c>
      <c r="H24" s="57" t="s">
        <v>92</v>
      </c>
      <c r="I24" s="58" t="s">
        <v>91</v>
      </c>
      <c r="J24" s="57" t="s">
        <v>92</v>
      </c>
      <c r="K24" s="57" t="s">
        <v>91</v>
      </c>
      <c r="L24" s="57" t="s">
        <v>92</v>
      </c>
      <c r="M24" s="57" t="s">
        <v>91</v>
      </c>
      <c r="N24" s="57" t="s">
        <v>92</v>
      </c>
      <c r="O24" s="633" t="s">
        <v>91</v>
      </c>
      <c r="P24" s="625"/>
      <c r="Q24" s="57" t="s">
        <v>92</v>
      </c>
      <c r="R24" s="633" t="s">
        <v>91</v>
      </c>
      <c r="S24" s="634"/>
      <c r="T24" s="151" t="s">
        <v>92</v>
      </c>
    </row>
    <row r="25" spans="1:20" s="22" customFormat="1" ht="34.5" customHeight="1" thickBot="1">
      <c r="A25" s="24"/>
      <c r="B25" s="614"/>
      <c r="C25" s="131" t="s">
        <v>411</v>
      </c>
      <c r="D25" s="131" t="s">
        <v>412</v>
      </c>
      <c r="E25" s="131" t="s">
        <v>411</v>
      </c>
      <c r="F25" s="131" t="s">
        <v>412</v>
      </c>
      <c r="G25" s="130" t="s">
        <v>411</v>
      </c>
      <c r="H25" s="131" t="s">
        <v>412</v>
      </c>
      <c r="I25" s="130" t="s">
        <v>411</v>
      </c>
      <c r="J25" s="131" t="s">
        <v>412</v>
      </c>
      <c r="K25" s="131" t="s">
        <v>411</v>
      </c>
      <c r="L25" s="131" t="s">
        <v>412</v>
      </c>
      <c r="M25" s="131" t="s">
        <v>411</v>
      </c>
      <c r="N25" s="131" t="s">
        <v>412</v>
      </c>
      <c r="O25" s="555" t="s">
        <v>411</v>
      </c>
      <c r="P25" s="652"/>
      <c r="Q25" s="131" t="s">
        <v>412</v>
      </c>
      <c r="R25" s="555" t="s">
        <v>411</v>
      </c>
      <c r="S25" s="632"/>
      <c r="T25" s="150" t="s">
        <v>412</v>
      </c>
    </row>
    <row r="26" spans="1:20" s="140" customFormat="1" ht="15" customHeight="1">
      <c r="A26" s="136" t="s">
        <v>423</v>
      </c>
      <c r="B26" s="137">
        <v>30</v>
      </c>
      <c r="C26" s="138">
        <v>3</v>
      </c>
      <c r="D26" s="139">
        <v>10</v>
      </c>
      <c r="E26" s="138">
        <v>1</v>
      </c>
      <c r="F26" s="139">
        <v>10</v>
      </c>
      <c r="G26" s="138">
        <v>1</v>
      </c>
      <c r="H26" s="139">
        <v>10</v>
      </c>
      <c r="I26" s="138">
        <v>1</v>
      </c>
      <c r="J26" s="139">
        <v>10</v>
      </c>
      <c r="K26" s="356" t="s">
        <v>190</v>
      </c>
      <c r="L26" s="349" t="s">
        <v>190</v>
      </c>
      <c r="M26" s="348" t="s">
        <v>190</v>
      </c>
      <c r="N26" s="349" t="s">
        <v>190</v>
      </c>
      <c r="O26" s="650">
        <v>3</v>
      </c>
      <c r="P26" s="651"/>
      <c r="Q26" s="139">
        <v>20</v>
      </c>
      <c r="R26" s="641" t="s">
        <v>414</v>
      </c>
      <c r="S26" s="642"/>
      <c r="T26" s="377" t="s">
        <v>414</v>
      </c>
    </row>
    <row r="27" spans="1:20" s="4" customFormat="1" ht="1.5" customHeight="1">
      <c r="A27" s="27"/>
      <c r="B27" s="119"/>
      <c r="C27" s="122"/>
      <c r="D27" s="123"/>
      <c r="E27" s="122"/>
      <c r="F27" s="123"/>
      <c r="G27" s="122"/>
      <c r="H27" s="123"/>
      <c r="I27" s="122"/>
      <c r="J27" s="123"/>
      <c r="K27" s="354"/>
      <c r="L27" s="123"/>
      <c r="M27" s="120"/>
      <c r="N27" s="120"/>
      <c r="O27" s="639"/>
      <c r="P27" s="649"/>
      <c r="Q27" s="120"/>
      <c r="R27" s="639"/>
      <c r="S27" s="640"/>
      <c r="T27" s="121"/>
    </row>
    <row r="28" spans="1:20" s="4" customFormat="1" ht="15" customHeight="1">
      <c r="A28" s="60" t="s">
        <v>424</v>
      </c>
      <c r="B28" s="126">
        <v>30</v>
      </c>
      <c r="C28" s="122">
        <v>1</v>
      </c>
      <c r="D28" s="123">
        <v>3.33</v>
      </c>
      <c r="E28" s="348" t="s">
        <v>190</v>
      </c>
      <c r="F28" s="348" t="s">
        <v>190</v>
      </c>
      <c r="G28" s="122">
        <v>1</v>
      </c>
      <c r="H28" s="123">
        <v>10</v>
      </c>
      <c r="I28" s="348" t="s">
        <v>190</v>
      </c>
      <c r="J28" s="348" t="s">
        <v>190</v>
      </c>
      <c r="K28" s="356" t="s">
        <v>190</v>
      </c>
      <c r="L28" s="349" t="s">
        <v>190</v>
      </c>
      <c r="M28" s="348" t="s">
        <v>190</v>
      </c>
      <c r="N28" s="349" t="s">
        <v>190</v>
      </c>
      <c r="O28" s="645">
        <v>1</v>
      </c>
      <c r="P28" s="646"/>
      <c r="Q28" s="123">
        <v>6.67</v>
      </c>
      <c r="R28" s="637" t="s">
        <v>414</v>
      </c>
      <c r="S28" s="638"/>
      <c r="T28" s="350" t="s">
        <v>414</v>
      </c>
    </row>
    <row r="29" spans="1:20" s="4" customFormat="1" ht="15" customHeight="1">
      <c r="A29" s="60" t="s">
        <v>425</v>
      </c>
      <c r="B29" s="126">
        <v>30</v>
      </c>
      <c r="C29" s="348" t="s">
        <v>190</v>
      </c>
      <c r="D29" s="348" t="s">
        <v>190</v>
      </c>
      <c r="E29" s="348" t="s">
        <v>190</v>
      </c>
      <c r="F29" s="348" t="s">
        <v>190</v>
      </c>
      <c r="G29" s="348" t="s">
        <v>190</v>
      </c>
      <c r="H29" s="348" t="s">
        <v>190</v>
      </c>
      <c r="I29" s="348" t="s">
        <v>190</v>
      </c>
      <c r="J29" s="348" t="s">
        <v>190</v>
      </c>
      <c r="K29" s="356" t="s">
        <v>190</v>
      </c>
      <c r="L29" s="349" t="s">
        <v>190</v>
      </c>
      <c r="M29" s="348" t="s">
        <v>190</v>
      </c>
      <c r="N29" s="349" t="s">
        <v>190</v>
      </c>
      <c r="O29" s="647" t="s">
        <v>190</v>
      </c>
      <c r="P29" s="648"/>
      <c r="Q29" s="349" t="s">
        <v>190</v>
      </c>
      <c r="R29" s="637" t="s">
        <v>414</v>
      </c>
      <c r="S29" s="638"/>
      <c r="T29" s="350" t="s">
        <v>414</v>
      </c>
    </row>
    <row r="30" spans="1:20" s="16" customFormat="1" ht="15" customHeight="1">
      <c r="A30" s="70" t="s">
        <v>426</v>
      </c>
      <c r="B30" s="126">
        <v>30</v>
      </c>
      <c r="C30" s="122">
        <v>2</v>
      </c>
      <c r="D30" s="123">
        <v>6.67</v>
      </c>
      <c r="E30" s="122">
        <v>1</v>
      </c>
      <c r="F30" s="123">
        <v>10</v>
      </c>
      <c r="G30" s="348" t="s">
        <v>190</v>
      </c>
      <c r="H30" s="348" t="s">
        <v>190</v>
      </c>
      <c r="I30" s="122">
        <v>1</v>
      </c>
      <c r="J30" s="123">
        <v>10</v>
      </c>
      <c r="K30" s="356" t="s">
        <v>190</v>
      </c>
      <c r="L30" s="349" t="s">
        <v>190</v>
      </c>
      <c r="M30" s="348" t="s">
        <v>190</v>
      </c>
      <c r="N30" s="349" t="s">
        <v>190</v>
      </c>
      <c r="O30" s="645">
        <v>2</v>
      </c>
      <c r="P30" s="646"/>
      <c r="Q30" s="123">
        <v>13.33</v>
      </c>
      <c r="R30" s="637" t="s">
        <v>414</v>
      </c>
      <c r="S30" s="638"/>
      <c r="T30" s="350" t="s">
        <v>414</v>
      </c>
    </row>
    <row r="31" spans="1:20" s="16" customFormat="1" ht="15" customHeight="1" thickBot="1">
      <c r="A31" s="63" t="s">
        <v>427</v>
      </c>
      <c r="B31" s="127">
        <v>30</v>
      </c>
      <c r="C31" s="124">
        <v>4</v>
      </c>
      <c r="D31" s="125">
        <v>13.33</v>
      </c>
      <c r="E31" s="124">
        <v>1</v>
      </c>
      <c r="F31" s="125">
        <v>10</v>
      </c>
      <c r="G31" s="124">
        <v>1</v>
      </c>
      <c r="H31" s="125">
        <v>10</v>
      </c>
      <c r="I31" s="124">
        <v>2</v>
      </c>
      <c r="J31" s="125">
        <v>20</v>
      </c>
      <c r="K31" s="357" t="s">
        <v>190</v>
      </c>
      <c r="L31" s="351" t="s">
        <v>190</v>
      </c>
      <c r="M31" s="351" t="s">
        <v>190</v>
      </c>
      <c r="N31" s="352" t="s">
        <v>190</v>
      </c>
      <c r="O31" s="643">
        <v>4</v>
      </c>
      <c r="P31" s="644"/>
      <c r="Q31" s="125">
        <v>26.67</v>
      </c>
      <c r="R31" s="635" t="s">
        <v>414</v>
      </c>
      <c r="S31" s="636"/>
      <c r="T31" s="376" t="s">
        <v>414</v>
      </c>
    </row>
    <row r="32" spans="1:20" s="392" customFormat="1" ht="11.25" customHeight="1">
      <c r="A32" s="390" t="s">
        <v>466</v>
      </c>
      <c r="B32" s="391"/>
      <c r="C32" s="391"/>
      <c r="D32" s="391"/>
      <c r="E32" s="391"/>
      <c r="F32" s="391"/>
      <c r="G32" s="391"/>
      <c r="H32" s="391"/>
      <c r="K32" s="396" t="s">
        <v>60</v>
      </c>
      <c r="L32" s="396"/>
      <c r="S32" s="391"/>
      <c r="T32" s="391"/>
    </row>
    <row r="33" spans="1:20" s="392" customFormat="1" ht="11.25" customHeight="1">
      <c r="A33" s="393" t="s">
        <v>0</v>
      </c>
      <c r="B33" s="394"/>
      <c r="C33" s="394"/>
      <c r="D33" s="394"/>
      <c r="E33" s="394"/>
      <c r="F33" s="394"/>
      <c r="G33" s="394"/>
      <c r="H33" s="394"/>
      <c r="I33" s="395"/>
      <c r="J33" s="395"/>
      <c r="K33" s="397" t="s">
        <v>61</v>
      </c>
      <c r="L33" s="396"/>
      <c r="S33" s="391"/>
      <c r="T33" s="391"/>
    </row>
    <row r="34" spans="1:20" s="392" customFormat="1" ht="11.25" customHeight="1">
      <c r="A34" s="393" t="s">
        <v>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7" t="s">
        <v>62</v>
      </c>
      <c r="L34" s="396"/>
      <c r="S34" s="391"/>
      <c r="T34" s="391"/>
    </row>
    <row r="35" spans="1:20" s="392" customFormat="1" ht="11.25" customHeight="1">
      <c r="A35" s="393" t="s">
        <v>63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7" t="s">
        <v>70</v>
      </c>
      <c r="L35" s="396"/>
      <c r="S35" s="391"/>
      <c r="T35" s="391"/>
    </row>
    <row r="36" spans="1:20" s="392" customFormat="1" ht="11.25" customHeight="1">
      <c r="A36" s="393" t="s">
        <v>64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7" t="s">
        <v>72</v>
      </c>
      <c r="L36" s="396"/>
      <c r="S36" s="391"/>
      <c r="T36" s="391"/>
    </row>
    <row r="37" spans="1:20" s="392" customFormat="1" ht="11.25" customHeight="1">
      <c r="A37" s="393" t="s">
        <v>65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7" t="s">
        <v>533</v>
      </c>
      <c r="L37" s="396"/>
      <c r="S37" s="391"/>
      <c r="T37" s="391"/>
    </row>
    <row r="38" spans="1:20" s="392" customFormat="1" ht="11.25" customHeight="1">
      <c r="A38" s="393" t="s">
        <v>66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7" t="s">
        <v>534</v>
      </c>
      <c r="L38" s="396"/>
      <c r="S38" s="391"/>
      <c r="T38" s="391"/>
    </row>
    <row r="39" spans="1:20" s="392" customFormat="1" ht="11.25" customHeight="1">
      <c r="A39" s="393" t="s">
        <v>2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7" t="s">
        <v>535</v>
      </c>
      <c r="L39" s="396"/>
      <c r="S39" s="391"/>
      <c r="T39" s="391"/>
    </row>
    <row r="40" spans="1:20" s="392" customFormat="1" ht="11.25" customHeight="1">
      <c r="A40" s="393" t="s">
        <v>67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7" t="s">
        <v>74</v>
      </c>
      <c r="L40" s="396"/>
      <c r="S40" s="391"/>
      <c r="T40" s="391"/>
    </row>
    <row r="41" spans="1:20" s="392" customFormat="1" ht="11.25" customHeight="1">
      <c r="A41" s="393" t="s">
        <v>68</v>
      </c>
      <c r="B41" s="395"/>
      <c r="C41" s="395"/>
      <c r="D41" s="395"/>
      <c r="E41" s="395"/>
      <c r="F41" s="395"/>
      <c r="G41" s="395"/>
      <c r="H41" s="395"/>
      <c r="I41" s="395"/>
      <c r="J41" s="395"/>
      <c r="K41" s="397" t="s">
        <v>73</v>
      </c>
      <c r="L41" s="396"/>
      <c r="S41" s="391"/>
      <c r="T41" s="391"/>
    </row>
    <row r="42" spans="1:20" s="386" customFormat="1" ht="11.25" customHeight="1">
      <c r="A42" s="393" t="s">
        <v>69</v>
      </c>
      <c r="K42" s="397" t="s">
        <v>75</v>
      </c>
      <c r="L42" s="128"/>
      <c r="S42" s="300"/>
      <c r="T42" s="300"/>
    </row>
    <row r="43" spans="11:20" ht="11.25" customHeight="1">
      <c r="K43" s="397" t="s">
        <v>71</v>
      </c>
      <c r="L43" s="128"/>
      <c r="S43" s="307"/>
      <c r="T43" s="307"/>
    </row>
    <row r="44" spans="11:20" ht="11.25" customHeight="1">
      <c r="K44" s="397" t="s">
        <v>77</v>
      </c>
      <c r="L44" s="128"/>
      <c r="S44" s="307"/>
      <c r="T44" s="307"/>
    </row>
    <row r="45" spans="11:20" ht="11.25" customHeight="1">
      <c r="K45" s="397" t="s">
        <v>76</v>
      </c>
      <c r="L45" s="128"/>
      <c r="S45" s="307"/>
      <c r="T45" s="307"/>
    </row>
  </sheetData>
  <mergeCells count="61">
    <mergeCell ref="O27:P27"/>
    <mergeCell ref="O26:P26"/>
    <mergeCell ref="O25:P25"/>
    <mergeCell ref="O24:P24"/>
    <mergeCell ref="O31:P31"/>
    <mergeCell ref="O30:P30"/>
    <mergeCell ref="O29:P29"/>
    <mergeCell ref="O28:P28"/>
    <mergeCell ref="R25:S25"/>
    <mergeCell ref="R24:S24"/>
    <mergeCell ref="R31:S31"/>
    <mergeCell ref="R30:S30"/>
    <mergeCell ref="R29:S29"/>
    <mergeCell ref="R27:S27"/>
    <mergeCell ref="R28:S28"/>
    <mergeCell ref="R26:S26"/>
    <mergeCell ref="A2:J2"/>
    <mergeCell ref="K2:T2"/>
    <mergeCell ref="B4:B6"/>
    <mergeCell ref="C4:D5"/>
    <mergeCell ref="E4:J4"/>
    <mergeCell ref="K4:L4"/>
    <mergeCell ref="M4:P4"/>
    <mergeCell ref="Q4:T4"/>
    <mergeCell ref="E5:F5"/>
    <mergeCell ref="G5:H5"/>
    <mergeCell ref="I5:J5"/>
    <mergeCell ref="K5:L5"/>
    <mergeCell ref="M5:N5"/>
    <mergeCell ref="O5:P5"/>
    <mergeCell ref="B7:B8"/>
    <mergeCell ref="Q5:R5"/>
    <mergeCell ref="S5:T5"/>
    <mergeCell ref="C6:D6"/>
    <mergeCell ref="E6:F6"/>
    <mergeCell ref="G6:H6"/>
    <mergeCell ref="I6:J6"/>
    <mergeCell ref="K6:L6"/>
    <mergeCell ref="M6:N6"/>
    <mergeCell ref="O6:P6"/>
    <mergeCell ref="S6:T6"/>
    <mergeCell ref="Q6:R6"/>
    <mergeCell ref="K21:P21"/>
    <mergeCell ref="O22:Q22"/>
    <mergeCell ref="Q21:T21"/>
    <mergeCell ref="M22:N22"/>
    <mergeCell ref="K23:L23"/>
    <mergeCell ref="I22:J23"/>
    <mergeCell ref="R22:T22"/>
    <mergeCell ref="R23:T23"/>
    <mergeCell ref="O23:Q23"/>
    <mergeCell ref="B24:B25"/>
    <mergeCell ref="E21:H21"/>
    <mergeCell ref="I21:J21"/>
    <mergeCell ref="M23:N23"/>
    <mergeCell ref="B21:B23"/>
    <mergeCell ref="C21:D22"/>
    <mergeCell ref="C23:D23"/>
    <mergeCell ref="E22:F23"/>
    <mergeCell ref="G22:H23"/>
    <mergeCell ref="K22:L22"/>
  </mergeCells>
  <printOptions/>
  <pageMargins left="1.141732283464567" right="1.141732283464567" top="1.5748031496062993" bottom="1.535433070866142" header="0.5118110236220472" footer="0.9055118110236221"/>
  <pageSetup firstPageNumber="38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125" style="270" customWidth="1"/>
    <col min="2" max="9" width="7.625" style="270" customWidth="1"/>
    <col min="10" max="16384" width="9.00390625" style="270" customWidth="1"/>
  </cols>
  <sheetData>
    <row r="1" spans="1:9" s="140" customFormat="1" ht="18" customHeight="1">
      <c r="A1" s="115" t="s">
        <v>152</v>
      </c>
      <c r="I1" s="237"/>
    </row>
    <row r="2" spans="1:9" s="238" customFormat="1" ht="37.5" customHeight="1">
      <c r="A2" s="586" t="s">
        <v>459</v>
      </c>
      <c r="B2" s="653"/>
      <c r="C2" s="653"/>
      <c r="D2" s="653"/>
      <c r="E2" s="653"/>
      <c r="F2" s="653"/>
      <c r="G2" s="653"/>
      <c r="H2" s="653"/>
      <c r="I2" s="653"/>
    </row>
    <row r="3" spans="1:9" s="140" customFormat="1" ht="24" customHeight="1" thickBot="1">
      <c r="A3" s="308"/>
      <c r="B3" s="308"/>
      <c r="C3" s="308"/>
      <c r="D3" s="308"/>
      <c r="E3" s="308"/>
      <c r="H3" s="588" t="s">
        <v>80</v>
      </c>
      <c r="I3" s="657"/>
    </row>
    <row r="4" spans="1:9" s="140" customFormat="1" ht="16.5" customHeight="1">
      <c r="A4" s="658" t="s">
        <v>394</v>
      </c>
      <c r="B4" s="666" t="s">
        <v>370</v>
      </c>
      <c r="C4" s="662"/>
      <c r="D4" s="662"/>
      <c r="E4" s="667"/>
      <c r="F4" s="661" t="s">
        <v>371</v>
      </c>
      <c r="G4" s="662"/>
      <c r="H4" s="662"/>
      <c r="I4" s="662"/>
    </row>
    <row r="5" spans="1:9" s="140" customFormat="1" ht="16.5" customHeight="1">
      <c r="A5" s="659"/>
      <c r="B5" s="668" t="s">
        <v>372</v>
      </c>
      <c r="C5" s="669"/>
      <c r="D5" s="669"/>
      <c r="E5" s="670"/>
      <c r="F5" s="654" t="s">
        <v>373</v>
      </c>
      <c r="G5" s="656"/>
      <c r="H5" s="656"/>
      <c r="I5" s="656"/>
    </row>
    <row r="6" spans="1:9" s="140" customFormat="1" ht="16.5" customHeight="1">
      <c r="A6" s="660"/>
      <c r="B6" s="671" t="s">
        <v>374</v>
      </c>
      <c r="C6" s="665"/>
      <c r="D6" s="665"/>
      <c r="E6" s="664"/>
      <c r="F6" s="663" t="s">
        <v>375</v>
      </c>
      <c r="G6" s="664"/>
      <c r="H6" s="663" t="s">
        <v>376</v>
      </c>
      <c r="I6" s="665"/>
    </row>
    <row r="7" spans="1:9" s="140" customFormat="1" ht="16.5" customHeight="1">
      <c r="A7" s="660"/>
      <c r="B7" s="672" t="s">
        <v>377</v>
      </c>
      <c r="C7" s="656"/>
      <c r="D7" s="656"/>
      <c r="E7" s="655"/>
      <c r="F7" s="654" t="s">
        <v>378</v>
      </c>
      <c r="G7" s="655"/>
      <c r="H7" s="654" t="s">
        <v>379</v>
      </c>
      <c r="I7" s="656"/>
    </row>
    <row r="8" spans="1:9" s="140" customFormat="1" ht="16.5" customHeight="1">
      <c r="A8" s="660"/>
      <c r="B8" s="671" t="s">
        <v>380</v>
      </c>
      <c r="C8" s="664"/>
      <c r="D8" s="663" t="s">
        <v>381</v>
      </c>
      <c r="E8" s="664"/>
      <c r="F8" s="309" t="s">
        <v>380</v>
      </c>
      <c r="G8" s="310" t="s">
        <v>381</v>
      </c>
      <c r="H8" s="309" t="s">
        <v>380</v>
      </c>
      <c r="I8" s="310" t="s">
        <v>381</v>
      </c>
    </row>
    <row r="9" spans="1:9" s="258" customFormat="1" ht="16.5" customHeight="1" thickBot="1">
      <c r="A9" s="308"/>
      <c r="B9" s="675" t="s">
        <v>382</v>
      </c>
      <c r="C9" s="674"/>
      <c r="D9" s="673" t="s">
        <v>383</v>
      </c>
      <c r="E9" s="674"/>
      <c r="F9" s="312" t="s">
        <v>382</v>
      </c>
      <c r="G9" s="311" t="s">
        <v>383</v>
      </c>
      <c r="H9" s="312" t="s">
        <v>382</v>
      </c>
      <c r="I9" s="311" t="s">
        <v>383</v>
      </c>
    </row>
    <row r="10" spans="1:9" s="140" customFormat="1" ht="19.5" customHeight="1">
      <c r="A10" s="249" t="s">
        <v>395</v>
      </c>
      <c r="B10" s="313"/>
      <c r="C10" s="251">
        <v>6541</v>
      </c>
      <c r="D10" s="343"/>
      <c r="E10" s="251">
        <v>329</v>
      </c>
      <c r="F10" s="314" t="s">
        <v>175</v>
      </c>
      <c r="G10" s="314" t="s">
        <v>175</v>
      </c>
      <c r="H10" s="253">
        <v>925</v>
      </c>
      <c r="I10" s="253">
        <v>764</v>
      </c>
    </row>
    <row r="11" spans="1:9" s="140" customFormat="1" ht="19.5" customHeight="1">
      <c r="A11" s="249" t="s">
        <v>396</v>
      </c>
      <c r="B11" s="313"/>
      <c r="C11" s="251">
        <v>4181</v>
      </c>
      <c r="D11" s="344"/>
      <c r="E11" s="251">
        <v>198</v>
      </c>
      <c r="F11" s="253">
        <v>1145</v>
      </c>
      <c r="G11" s="253">
        <v>84</v>
      </c>
      <c r="H11" s="253">
        <v>24896</v>
      </c>
      <c r="I11" s="253">
        <v>1270</v>
      </c>
    </row>
    <row r="12" spans="1:9" s="140" customFormat="1" ht="19.5" customHeight="1">
      <c r="A12" s="249" t="s">
        <v>397</v>
      </c>
      <c r="B12" s="313"/>
      <c r="C12" s="251">
        <v>32733</v>
      </c>
      <c r="D12" s="344"/>
      <c r="E12" s="251">
        <v>7484</v>
      </c>
      <c r="F12" s="253">
        <v>5501</v>
      </c>
      <c r="G12" s="253">
        <v>267</v>
      </c>
      <c r="H12" s="253">
        <v>4516</v>
      </c>
      <c r="I12" s="253">
        <v>192</v>
      </c>
    </row>
    <row r="13" spans="1:9" s="140" customFormat="1" ht="4.5" customHeight="1">
      <c r="A13" s="254"/>
      <c r="B13" s="313"/>
      <c r="C13" s="251"/>
      <c r="D13" s="344"/>
      <c r="E13" s="251"/>
      <c r="F13" s="253"/>
      <c r="G13" s="253"/>
      <c r="H13" s="253"/>
      <c r="I13" s="253"/>
    </row>
    <row r="14" spans="1:9" s="140" customFormat="1" ht="19.5" customHeight="1">
      <c r="A14" s="249" t="s">
        <v>398</v>
      </c>
      <c r="B14" s="313"/>
      <c r="C14" s="251">
        <f>SUM(C17:C31)</f>
        <v>24438</v>
      </c>
      <c r="D14" s="344"/>
      <c r="E14" s="251">
        <f>SUM(C17:C31)</f>
        <v>24438</v>
      </c>
      <c r="F14" s="336" t="s">
        <v>175</v>
      </c>
      <c r="G14" s="336" t="s">
        <v>175</v>
      </c>
      <c r="H14" s="253">
        <f>SUM(F21:F31)</f>
        <v>232547</v>
      </c>
      <c r="I14" s="253">
        <f>SUM(G21:G31)</f>
        <v>15508</v>
      </c>
    </row>
    <row r="15" spans="1:9" s="140" customFormat="1" ht="19.5" customHeight="1">
      <c r="A15" s="249" t="s">
        <v>399</v>
      </c>
      <c r="B15" s="313"/>
      <c r="C15" s="251">
        <f>SUM(C16:C31)</f>
        <v>31373</v>
      </c>
      <c r="D15" s="344"/>
      <c r="E15" s="251">
        <f>SUM(C16:C31)</f>
        <v>31373</v>
      </c>
      <c r="F15" s="252">
        <f>SUM(D16:D31)</f>
        <v>8421</v>
      </c>
      <c r="G15" s="252">
        <f>SUM(E21:E31)</f>
        <v>928</v>
      </c>
      <c r="H15" s="253">
        <f>SUM(F21:F31)</f>
        <v>232547</v>
      </c>
      <c r="I15" s="253">
        <f>SUM(G21:G31)</f>
        <v>15508</v>
      </c>
    </row>
    <row r="16" spans="1:9" s="140" customFormat="1" ht="19.5" customHeight="1">
      <c r="A16" s="249" t="s">
        <v>400</v>
      </c>
      <c r="B16" s="313"/>
      <c r="C16" s="251">
        <v>6935</v>
      </c>
      <c r="D16" s="344"/>
      <c r="E16" s="251">
        <v>366</v>
      </c>
      <c r="F16" s="252">
        <v>28</v>
      </c>
      <c r="G16" s="252">
        <v>16</v>
      </c>
      <c r="H16" s="253">
        <v>7515</v>
      </c>
      <c r="I16" s="253">
        <v>831</v>
      </c>
    </row>
    <row r="17" spans="1:9" s="140" customFormat="1" ht="4.5" customHeight="1">
      <c r="A17" s="254"/>
      <c r="B17" s="313"/>
      <c r="C17" s="251"/>
      <c r="D17" s="344"/>
      <c r="E17" s="251"/>
      <c r="F17" s="252"/>
      <c r="G17" s="252"/>
      <c r="H17" s="253"/>
      <c r="I17" s="253"/>
    </row>
    <row r="18" spans="1:9" s="140" customFormat="1" ht="19.5" customHeight="1">
      <c r="A18" s="249" t="s">
        <v>401</v>
      </c>
      <c r="B18" s="315"/>
      <c r="C18" s="345">
        <v>6607</v>
      </c>
      <c r="D18" s="344"/>
      <c r="E18" s="345">
        <v>323</v>
      </c>
      <c r="F18" s="336" t="s">
        <v>175</v>
      </c>
      <c r="G18" s="336" t="s">
        <v>175</v>
      </c>
      <c r="H18" s="329">
        <v>1725</v>
      </c>
      <c r="I18" s="330">
        <v>516</v>
      </c>
    </row>
    <row r="19" spans="1:9" s="140" customFormat="1" ht="19.5" customHeight="1">
      <c r="A19" s="249" t="s">
        <v>402</v>
      </c>
      <c r="B19" s="315"/>
      <c r="C19" s="345">
        <v>11290</v>
      </c>
      <c r="D19" s="344"/>
      <c r="E19" s="345">
        <v>452</v>
      </c>
      <c r="F19" s="336" t="s">
        <v>175</v>
      </c>
      <c r="G19" s="336" t="s">
        <v>175</v>
      </c>
      <c r="H19" s="329">
        <v>28379</v>
      </c>
      <c r="I19" s="330">
        <v>1909</v>
      </c>
    </row>
    <row r="20" spans="1:9" s="140" customFormat="1" ht="19.5" customHeight="1" thickBot="1">
      <c r="A20" s="316" t="s">
        <v>403</v>
      </c>
      <c r="B20" s="317"/>
      <c r="C20" s="346">
        <v>6468</v>
      </c>
      <c r="D20" s="347"/>
      <c r="E20" s="346">
        <v>457</v>
      </c>
      <c r="F20" s="341" t="s">
        <v>175</v>
      </c>
      <c r="G20" s="341" t="s">
        <v>175</v>
      </c>
      <c r="H20" s="339">
        <v>14783</v>
      </c>
      <c r="I20" s="340">
        <v>1428</v>
      </c>
    </row>
    <row r="21" spans="1:7" s="140" customFormat="1" ht="12.75" customHeight="1" thickBot="1">
      <c r="A21" s="327"/>
      <c r="B21" s="318"/>
      <c r="C21" s="318"/>
      <c r="D21" s="319"/>
      <c r="E21" s="319"/>
      <c r="F21" s="318"/>
      <c r="G21" s="318"/>
    </row>
    <row r="22" spans="1:9" s="140" customFormat="1" ht="16.5" customHeight="1">
      <c r="A22" s="676" t="s">
        <v>404</v>
      </c>
      <c r="B22" s="666" t="s">
        <v>384</v>
      </c>
      <c r="C22" s="662"/>
      <c r="D22" s="662"/>
      <c r="E22" s="667"/>
      <c r="F22" s="661" t="s">
        <v>385</v>
      </c>
      <c r="G22" s="662"/>
      <c r="H22" s="662"/>
      <c r="I22" s="662"/>
    </row>
    <row r="23" spans="1:9" s="140" customFormat="1" ht="16.5" customHeight="1">
      <c r="A23" s="659"/>
      <c r="B23" s="672" t="s">
        <v>386</v>
      </c>
      <c r="C23" s="656"/>
      <c r="D23" s="656"/>
      <c r="E23" s="655"/>
      <c r="F23" s="654" t="s">
        <v>373</v>
      </c>
      <c r="G23" s="656"/>
      <c r="H23" s="656"/>
      <c r="I23" s="656"/>
    </row>
    <row r="24" spans="1:9" s="140" customFormat="1" ht="16.5" customHeight="1">
      <c r="A24" s="660"/>
      <c r="B24" s="671" t="s">
        <v>387</v>
      </c>
      <c r="C24" s="665"/>
      <c r="D24" s="663" t="s">
        <v>388</v>
      </c>
      <c r="E24" s="665"/>
      <c r="F24" s="663" t="s">
        <v>387</v>
      </c>
      <c r="G24" s="664"/>
      <c r="H24" s="677" t="s">
        <v>388</v>
      </c>
      <c r="I24" s="669"/>
    </row>
    <row r="25" spans="1:9" s="140" customFormat="1" ht="16.5" customHeight="1">
      <c r="A25" s="660"/>
      <c r="B25" s="672" t="s">
        <v>389</v>
      </c>
      <c r="C25" s="656"/>
      <c r="D25" s="654" t="s">
        <v>390</v>
      </c>
      <c r="E25" s="656"/>
      <c r="F25" s="654" t="s">
        <v>389</v>
      </c>
      <c r="G25" s="655"/>
      <c r="H25" s="654" t="s">
        <v>390</v>
      </c>
      <c r="I25" s="656"/>
    </row>
    <row r="26" spans="1:9" s="140" customFormat="1" ht="16.5" customHeight="1">
      <c r="A26" s="660"/>
      <c r="B26" s="320" t="s">
        <v>380</v>
      </c>
      <c r="C26" s="310" t="s">
        <v>381</v>
      </c>
      <c r="D26" s="321" t="s">
        <v>391</v>
      </c>
      <c r="E26" s="321" t="s">
        <v>381</v>
      </c>
      <c r="F26" s="309" t="s">
        <v>380</v>
      </c>
      <c r="G26" s="310" t="s">
        <v>381</v>
      </c>
      <c r="H26" s="321" t="s">
        <v>391</v>
      </c>
      <c r="I26" s="310" t="s">
        <v>381</v>
      </c>
    </row>
    <row r="27" spans="1:9" s="258" customFormat="1" ht="16.5" customHeight="1" thickBot="1">
      <c r="A27" s="308"/>
      <c r="B27" s="322" t="s">
        <v>382</v>
      </c>
      <c r="C27" s="311" t="s">
        <v>383</v>
      </c>
      <c r="D27" s="312" t="s">
        <v>392</v>
      </c>
      <c r="E27" s="312" t="s">
        <v>383</v>
      </c>
      <c r="F27" s="312" t="s">
        <v>382</v>
      </c>
      <c r="G27" s="311" t="s">
        <v>383</v>
      </c>
      <c r="H27" s="312" t="s">
        <v>392</v>
      </c>
      <c r="I27" s="311" t="s">
        <v>383</v>
      </c>
    </row>
    <row r="28" spans="1:9" s="140" customFormat="1" ht="19.5" customHeight="1">
      <c r="A28" s="249" t="s">
        <v>405</v>
      </c>
      <c r="B28" s="328">
        <f aca="true" t="shared" si="0" ref="B28:I28">SUM(B30:B33)</f>
        <v>4817</v>
      </c>
      <c r="C28" s="329">
        <f t="shared" si="0"/>
        <v>55</v>
      </c>
      <c r="D28" s="329">
        <f t="shared" si="0"/>
        <v>5406</v>
      </c>
      <c r="E28" s="329">
        <f t="shared" si="0"/>
        <v>629</v>
      </c>
      <c r="F28" s="329">
        <f t="shared" si="0"/>
        <v>178454</v>
      </c>
      <c r="G28" s="330">
        <f t="shared" si="0"/>
        <v>11499</v>
      </c>
      <c r="H28" s="329">
        <f t="shared" si="0"/>
        <v>1762</v>
      </c>
      <c r="I28" s="330">
        <f t="shared" si="0"/>
        <v>187</v>
      </c>
    </row>
    <row r="29" spans="1:9" s="140" customFormat="1" ht="4.5" customHeight="1">
      <c r="A29" s="258"/>
      <c r="B29" s="331"/>
      <c r="C29" s="332"/>
      <c r="D29" s="332"/>
      <c r="E29" s="332"/>
      <c r="F29" s="332"/>
      <c r="G29" s="333"/>
      <c r="H29" s="332"/>
      <c r="I29" s="333"/>
    </row>
    <row r="30" spans="1:9" s="140" customFormat="1" ht="19.5" customHeight="1">
      <c r="A30" s="261" t="s">
        <v>406</v>
      </c>
      <c r="B30" s="328">
        <v>1067</v>
      </c>
      <c r="C30" s="329">
        <v>16</v>
      </c>
      <c r="D30" s="329">
        <v>1905</v>
      </c>
      <c r="E30" s="329">
        <v>137</v>
      </c>
      <c r="F30" s="329">
        <v>26930</v>
      </c>
      <c r="G30" s="330">
        <v>1856</v>
      </c>
      <c r="H30" s="329">
        <v>194</v>
      </c>
      <c r="I30" s="330">
        <v>14</v>
      </c>
    </row>
    <row r="31" spans="1:9" s="140" customFormat="1" ht="19.5" customHeight="1">
      <c r="A31" s="261" t="s">
        <v>407</v>
      </c>
      <c r="B31" s="328">
        <v>1202</v>
      </c>
      <c r="C31" s="329">
        <v>2</v>
      </c>
      <c r="D31" s="329">
        <v>1110</v>
      </c>
      <c r="E31" s="329">
        <v>162</v>
      </c>
      <c r="F31" s="329">
        <v>27163</v>
      </c>
      <c r="G31" s="330">
        <v>2153</v>
      </c>
      <c r="H31" s="329">
        <v>1568</v>
      </c>
      <c r="I31" s="330">
        <v>173</v>
      </c>
    </row>
    <row r="32" spans="1:9" s="140" customFormat="1" ht="19.5" customHeight="1">
      <c r="A32" s="261" t="s">
        <v>408</v>
      </c>
      <c r="B32" s="334">
        <v>1364</v>
      </c>
      <c r="C32" s="335">
        <v>13</v>
      </c>
      <c r="D32" s="329">
        <v>1638</v>
      </c>
      <c r="E32" s="329">
        <v>203</v>
      </c>
      <c r="F32" s="329">
        <v>64215</v>
      </c>
      <c r="G32" s="330">
        <v>4071</v>
      </c>
      <c r="H32" s="336" t="s">
        <v>175</v>
      </c>
      <c r="I32" s="337" t="s">
        <v>175</v>
      </c>
    </row>
    <row r="33" spans="1:9" s="140" customFormat="1" ht="19.5" customHeight="1" thickBot="1">
      <c r="A33" s="265" t="s">
        <v>393</v>
      </c>
      <c r="B33" s="338">
        <v>1184</v>
      </c>
      <c r="C33" s="339">
        <v>24</v>
      </c>
      <c r="D33" s="339">
        <v>753</v>
      </c>
      <c r="E33" s="339">
        <v>127</v>
      </c>
      <c r="F33" s="339">
        <v>60146</v>
      </c>
      <c r="G33" s="340">
        <v>3419</v>
      </c>
      <c r="H33" s="341" t="s">
        <v>175</v>
      </c>
      <c r="I33" s="342" t="s">
        <v>175</v>
      </c>
    </row>
    <row r="34" spans="1:5" s="326" customFormat="1" ht="13.5" customHeight="1">
      <c r="A34" s="323" t="s">
        <v>78</v>
      </c>
      <c r="B34" s="324"/>
      <c r="C34" s="324"/>
      <c r="D34" s="324"/>
      <c r="E34" s="325"/>
    </row>
    <row r="35" s="140" customFormat="1" ht="13.5" customHeight="1">
      <c r="A35" s="236" t="s">
        <v>409</v>
      </c>
    </row>
    <row r="36" s="140" customFormat="1" ht="13.5" customHeight="1">
      <c r="A36" s="433" t="s">
        <v>79</v>
      </c>
    </row>
    <row r="37" s="140" customFormat="1" ht="13.5" customHeight="1">
      <c r="A37" s="44" t="s">
        <v>3</v>
      </c>
    </row>
  </sheetData>
  <mergeCells count="30">
    <mergeCell ref="F25:G25"/>
    <mergeCell ref="H24:I24"/>
    <mergeCell ref="H25:I25"/>
    <mergeCell ref="F22:I22"/>
    <mergeCell ref="F23:I23"/>
    <mergeCell ref="F24:G24"/>
    <mergeCell ref="A22:A26"/>
    <mergeCell ref="B24:C24"/>
    <mergeCell ref="D24:E24"/>
    <mergeCell ref="B25:C25"/>
    <mergeCell ref="D25:E25"/>
    <mergeCell ref="B22:E22"/>
    <mergeCell ref="D9:E9"/>
    <mergeCell ref="B8:C8"/>
    <mergeCell ref="B9:C9"/>
    <mergeCell ref="B23:E23"/>
    <mergeCell ref="D8:E8"/>
    <mergeCell ref="B5:E5"/>
    <mergeCell ref="B6:E6"/>
    <mergeCell ref="B7:E7"/>
    <mergeCell ref="A2:I2"/>
    <mergeCell ref="F7:G7"/>
    <mergeCell ref="H7:I7"/>
    <mergeCell ref="H3:I3"/>
    <mergeCell ref="A4:A8"/>
    <mergeCell ref="F4:I4"/>
    <mergeCell ref="F5:I5"/>
    <mergeCell ref="F6:G6"/>
    <mergeCell ref="H6:I6"/>
    <mergeCell ref="B4:E4"/>
  </mergeCells>
  <printOptions horizontalCentered="1"/>
  <pageMargins left="1.1811023622047245" right="1.1811023622047245" top="1.5748031496062993" bottom="1.5748031496062993" header="0.5118110236220472" footer="0.9055118110236221"/>
  <pageSetup firstPageNumber="38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2011-10-20T08:41:49Z</cp:lastPrinted>
  <dcterms:created xsi:type="dcterms:W3CDTF">1999-07-17T03:52:56Z</dcterms:created>
  <dcterms:modified xsi:type="dcterms:W3CDTF">2011-10-20T08:41:56Z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338253134</vt:i4>
  </property>
  <property fmtid="{D5CDD505-2E9C-101B-9397-08002B2CF9AE}" pid="3" name="_EmailSubject">
    <vt:lpwstr>桃園縣統計要覽-環境保護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793417258</vt:i4>
  </property>
  <property fmtid="{D5CDD505-2E9C-101B-9397-08002B2CF9AE}" pid="7" name="_ReviewingToolsShownOnce">
    <vt:lpwstr/>
  </property>
</Properties>
</file>