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60" windowWidth="11880" windowHeight="6090" tabRatio="709" activeTab="0"/>
  </bookViews>
  <sheets>
    <sheet name="14-1、家庭平均每戶全年經常性收支" sheetId="1" r:id="rId1"/>
    <sheet name="14-1、家庭平均每戶全年經常性收支(續一)" sheetId="2" r:id="rId2"/>
    <sheet name="14-1、家庭平均每戶全年經常性收支(續二)" sheetId="3" r:id="rId3"/>
    <sheet name="14-1、家庭平均每戶全年經常性收支(續完)" sheetId="4" r:id="rId4"/>
    <sheet name="14-2、農家平均每戶全年所得及結構" sheetId="5" r:id="rId5"/>
    <sheet name="14-3、家庭現代化設備" sheetId="6" r:id="rId6"/>
    <sheet name="14-4、家庭收支平均每戶所得及消費型態" sheetId="7" r:id="rId7"/>
    <sheet name="14-4、家庭收支平均每戶所得及消費型態(續一)" sheetId="8" r:id="rId8"/>
    <sheet name="14-4、家庭收支平均每戶所得及消費型態(續二)" sheetId="9" r:id="rId9"/>
    <sheet name="14-4、家庭收支平均每戶所得及消費型態(續三)" sheetId="10" r:id="rId10"/>
    <sheet name="14-4、家庭收支平均每戶所得及消費型態(續完)" sheetId="11" r:id="rId11"/>
  </sheets>
  <definedNames/>
  <calcPr fullCalcOnLoad="1"/>
</workbook>
</file>

<file path=xl/sharedStrings.xml><?xml version="1.0" encoding="utf-8"?>
<sst xmlns="http://schemas.openxmlformats.org/spreadsheetml/2006/main" count="1241" uniqueCount="555">
  <si>
    <r>
      <t>14-3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Modern Household Equipments</t>
    </r>
  </si>
  <si>
    <r>
      <t xml:space="preserve">鋼琴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含電子琴</t>
    </r>
    <r>
      <rPr>
        <sz val="9"/>
        <rFont val="Arial Narrow"/>
        <family val="2"/>
      </rPr>
      <t>)(</t>
    </r>
    <r>
      <rPr>
        <sz val="9"/>
        <rFont val="華康粗圓體"/>
        <family val="3"/>
      </rPr>
      <t>架</t>
    </r>
    <r>
      <rPr>
        <sz val="9"/>
        <rFont val="Arial Narrow"/>
        <family val="2"/>
      </rPr>
      <t>)</t>
    </r>
  </si>
  <si>
    <t>Categories</t>
  </si>
  <si>
    <t>The Province</t>
  </si>
  <si>
    <t>Percentages</t>
  </si>
  <si>
    <t>The County</t>
  </si>
  <si>
    <t>(1)Current Receipts</t>
  </si>
  <si>
    <r>
      <t>90</t>
    </r>
    <r>
      <rPr>
        <sz val="8"/>
        <rFont val="華康粗圓體"/>
        <family val="3"/>
      </rPr>
      <t>　年　　</t>
    </r>
    <r>
      <rPr>
        <sz val="8"/>
        <rFont val="Arial Narrow"/>
        <family val="2"/>
      </rPr>
      <t>2001</t>
    </r>
  </si>
  <si>
    <r>
      <t>91</t>
    </r>
    <r>
      <rPr>
        <sz val="8"/>
        <rFont val="華康粗圓體"/>
        <family val="3"/>
      </rPr>
      <t>　年　　</t>
    </r>
    <r>
      <rPr>
        <sz val="8"/>
        <rFont val="Arial Narrow"/>
        <family val="2"/>
      </rPr>
      <t>2002</t>
    </r>
  </si>
  <si>
    <r>
      <t>家庭綜合性收入</t>
    </r>
    <r>
      <rPr>
        <sz val="8"/>
        <rFont val="Arial Narrow"/>
        <family val="2"/>
      </rPr>
      <t xml:space="preserve"> Comprehensive</t>
    </r>
  </si>
  <si>
    <r>
      <t xml:space="preserve">(2)   </t>
    </r>
    <r>
      <rPr>
        <sz val="9"/>
        <rFont val="華康粗圓體"/>
        <family val="3"/>
      </rPr>
      <t>經　常　性　支　出</t>
    </r>
  </si>
  <si>
    <t>(2)Current Expenditures</t>
  </si>
  <si>
    <r>
      <t>90</t>
    </r>
    <r>
      <rPr>
        <sz val="8"/>
        <rFont val="華康粗圓體"/>
        <family val="3"/>
      </rPr>
      <t>　年　　</t>
    </r>
    <r>
      <rPr>
        <sz val="8"/>
        <rFont val="Arial Narrow"/>
        <family val="2"/>
      </rPr>
      <t>2001</t>
    </r>
  </si>
  <si>
    <r>
      <t>91</t>
    </r>
    <r>
      <rPr>
        <sz val="8"/>
        <rFont val="華康粗圓體"/>
        <family val="3"/>
      </rPr>
      <t>　年　　</t>
    </r>
    <r>
      <rPr>
        <sz val="8"/>
        <rFont val="Arial Narrow"/>
        <family val="2"/>
      </rPr>
      <t>2002</t>
    </r>
  </si>
  <si>
    <r>
      <t>總計</t>
    </r>
    <r>
      <rPr>
        <sz val="8"/>
        <rFont val="Arial Narrow"/>
        <family val="2"/>
      </rPr>
      <t xml:space="preserve"> Grand Total</t>
    </r>
  </si>
  <si>
    <r>
      <t>消費支出合計</t>
    </r>
    <r>
      <rPr>
        <sz val="8"/>
        <rFont val="Arial Narrow"/>
        <family val="2"/>
      </rPr>
      <t xml:space="preserve"> Total of Consumption Expenditure</t>
    </r>
  </si>
  <si>
    <r>
      <t>食品費</t>
    </r>
    <r>
      <rPr>
        <sz val="8"/>
        <rFont val="Arial Narrow"/>
        <family val="2"/>
      </rPr>
      <t xml:space="preserve"> Food Items</t>
    </r>
  </si>
  <si>
    <r>
      <t>飲料費</t>
    </r>
    <r>
      <rPr>
        <sz val="8"/>
        <rFont val="Arial Narrow"/>
        <family val="2"/>
      </rPr>
      <t xml:space="preserve"> Beverages</t>
    </r>
  </si>
  <si>
    <r>
      <t>煙草費</t>
    </r>
    <r>
      <rPr>
        <sz val="8"/>
        <rFont val="Arial Narrow"/>
        <family val="2"/>
      </rPr>
      <t xml:space="preserve"> Cigarettes</t>
    </r>
  </si>
  <si>
    <r>
      <t>衣類及個人衣著</t>
    </r>
    <r>
      <rPr>
        <sz val="8"/>
        <rFont val="Arial Narrow"/>
        <family val="2"/>
      </rPr>
      <t xml:space="preserve"> Clothing</t>
    </r>
  </si>
  <si>
    <r>
      <t>房租水電費</t>
    </r>
    <r>
      <rPr>
        <sz val="8"/>
        <rFont val="Arial Narrow"/>
        <family val="2"/>
      </rPr>
      <t xml:space="preserve"> Rent and Utilities</t>
    </r>
  </si>
  <si>
    <r>
      <t>燃料及燈光</t>
    </r>
    <r>
      <rPr>
        <sz val="8"/>
        <rFont val="Arial Narrow"/>
        <family val="2"/>
      </rPr>
      <t xml:space="preserve"> Fuel and Lighting</t>
    </r>
  </si>
  <si>
    <r>
      <t>家具及家庭設備</t>
    </r>
    <r>
      <rPr>
        <sz val="8"/>
        <rFont val="Arial Narrow"/>
        <family val="2"/>
      </rPr>
      <t xml:space="preserve"> Furniture and Appliances</t>
    </r>
  </si>
  <si>
    <r>
      <t>家事管理及服務</t>
    </r>
    <r>
      <rPr>
        <sz val="8"/>
        <rFont val="Arial Narrow"/>
        <family val="2"/>
      </rPr>
      <t xml:space="preserve"> Home Management and Services</t>
    </r>
  </si>
  <si>
    <r>
      <t>保健及醫療藥品</t>
    </r>
    <r>
      <rPr>
        <sz val="8"/>
        <rFont val="Arial Narrow"/>
        <family val="2"/>
      </rPr>
      <t xml:space="preserve"> Health and Medical Care</t>
    </r>
  </si>
  <si>
    <r>
      <t>運輸交通及通訊</t>
    </r>
    <r>
      <rPr>
        <sz val="8"/>
        <rFont val="Arial Narrow"/>
        <family val="2"/>
      </rPr>
      <t xml:space="preserve"> Transportation, Communications and Telecommunications</t>
    </r>
  </si>
  <si>
    <r>
      <t>娛樂及消遣</t>
    </r>
    <r>
      <rPr>
        <sz val="8"/>
        <rFont val="Arial Narrow"/>
        <family val="2"/>
      </rPr>
      <t xml:space="preserve"> Recreation</t>
    </r>
  </si>
  <si>
    <r>
      <t>其他什項支出合計</t>
    </r>
    <r>
      <rPr>
        <sz val="8"/>
        <rFont val="Arial Narrow"/>
        <family val="2"/>
      </rPr>
      <t xml:space="preserve"> Miscellaneous</t>
    </r>
  </si>
  <si>
    <r>
      <t>非消費支出合計</t>
    </r>
    <r>
      <rPr>
        <sz val="8"/>
        <rFont val="Arial Narrow"/>
        <family val="2"/>
      </rPr>
      <t xml:space="preserve"> Total of Non-Consumption Expenditure</t>
    </r>
  </si>
  <si>
    <r>
      <t>利息支出</t>
    </r>
    <r>
      <rPr>
        <sz val="8"/>
        <rFont val="Arial Narrow"/>
        <family val="2"/>
      </rPr>
      <t xml:space="preserve"> Interest Payments</t>
    </r>
  </si>
  <si>
    <r>
      <t>賦稅支出</t>
    </r>
    <r>
      <rPr>
        <sz val="8"/>
        <rFont val="Arial Narrow"/>
        <family val="2"/>
      </rPr>
      <t xml:space="preserve"> Tax Payments</t>
    </r>
  </si>
  <si>
    <r>
      <t>捐贈及其他移轉支出</t>
    </r>
    <r>
      <rPr>
        <sz val="8"/>
        <rFont val="Arial Narrow"/>
        <family val="2"/>
      </rPr>
      <t xml:space="preserve"> Donations</t>
    </r>
  </si>
  <si>
    <r>
      <t>表</t>
    </r>
    <r>
      <rPr>
        <sz val="12"/>
        <rFont val="Arial"/>
        <family val="2"/>
      </rPr>
      <t>14-4</t>
    </r>
    <r>
      <rPr>
        <sz val="12"/>
        <rFont val="華康粗圓體"/>
        <family val="3"/>
      </rPr>
      <t>、家庭收支平均每戶所得及消費型態</t>
    </r>
  </si>
  <si>
    <r>
      <t>14-4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Average Household Income and Expenditure Per Household Income and Consumption Pattern</t>
    </r>
  </si>
  <si>
    <r>
      <t>92</t>
    </r>
    <r>
      <rPr>
        <sz val="8"/>
        <rFont val="華康粗圓體"/>
        <family val="3"/>
      </rPr>
      <t>　年　　</t>
    </r>
    <r>
      <rPr>
        <sz val="8"/>
        <rFont val="Arial Narrow"/>
        <family val="2"/>
      </rPr>
      <t>2003</t>
    </r>
  </si>
  <si>
    <r>
      <t>93</t>
    </r>
    <r>
      <rPr>
        <sz val="8"/>
        <rFont val="華康粗圓體"/>
        <family val="3"/>
      </rPr>
      <t>　年　　</t>
    </r>
    <r>
      <rPr>
        <sz val="8"/>
        <rFont val="Arial Narrow"/>
        <family val="2"/>
      </rPr>
      <t>2004</t>
    </r>
  </si>
  <si>
    <r>
      <t>92</t>
    </r>
    <r>
      <rPr>
        <sz val="8"/>
        <rFont val="華康粗圓體"/>
        <family val="3"/>
      </rPr>
      <t>　年　　</t>
    </r>
    <r>
      <rPr>
        <sz val="8"/>
        <rFont val="Arial Narrow"/>
        <family val="2"/>
      </rPr>
      <t>2003</t>
    </r>
  </si>
  <si>
    <r>
      <t>93</t>
    </r>
    <r>
      <rPr>
        <sz val="8"/>
        <rFont val="華康粗圓體"/>
        <family val="3"/>
      </rPr>
      <t>　年　　</t>
    </r>
    <r>
      <rPr>
        <sz val="8"/>
        <rFont val="Arial Narrow"/>
        <family val="2"/>
      </rPr>
      <t>2004</t>
    </r>
  </si>
  <si>
    <r>
      <t>14-4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Average Household Income and Expenditure Per Household Income and Consumption Pattern (Cont. 1)</t>
    </r>
  </si>
  <si>
    <r>
      <t xml:space="preserve">(1)   </t>
    </r>
    <r>
      <rPr>
        <sz val="9"/>
        <rFont val="華康粗圓體"/>
        <family val="3"/>
      </rPr>
      <t>經　常　性　收　入</t>
    </r>
  </si>
  <si>
    <r>
      <t>百分比</t>
    </r>
    <r>
      <rPr>
        <sz val="8"/>
        <rFont val="Arial Narrow"/>
        <family val="2"/>
      </rPr>
      <t xml:space="preserve">  (</t>
    </r>
    <r>
      <rPr>
        <sz val="8"/>
        <rFont val="華康粗圓體"/>
        <family val="3"/>
      </rPr>
      <t>％</t>
    </r>
    <r>
      <rPr>
        <sz val="8"/>
        <rFont val="Arial Narrow"/>
        <family val="2"/>
      </rPr>
      <t>)</t>
    </r>
  </si>
  <si>
    <r>
      <t>總計</t>
    </r>
    <r>
      <rPr>
        <sz val="8"/>
        <rFont val="Arial Narrow"/>
        <family val="2"/>
      </rPr>
      <t xml:space="preserve"> Grand Total</t>
    </r>
  </si>
  <si>
    <r>
      <t>94</t>
    </r>
    <r>
      <rPr>
        <sz val="8"/>
        <rFont val="華康粗圓體"/>
        <family val="3"/>
      </rPr>
      <t>　年　　</t>
    </r>
    <r>
      <rPr>
        <sz val="8"/>
        <rFont val="Arial Narrow"/>
        <family val="2"/>
      </rPr>
      <t>2005</t>
    </r>
  </si>
  <si>
    <r>
      <t>95</t>
    </r>
    <r>
      <rPr>
        <sz val="8"/>
        <rFont val="華康粗圓體"/>
        <family val="3"/>
      </rPr>
      <t>　年　　</t>
    </r>
    <r>
      <rPr>
        <sz val="8"/>
        <rFont val="Arial Narrow"/>
        <family val="2"/>
      </rPr>
      <t>2006</t>
    </r>
  </si>
  <si>
    <r>
      <t>14-4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Average Household Income and Expenditure Per Household Income and Consumption Pattern (Cont. 2)</t>
    </r>
  </si>
  <si>
    <r>
      <t>96</t>
    </r>
    <r>
      <rPr>
        <sz val="8"/>
        <rFont val="華康粗圓體"/>
        <family val="3"/>
      </rPr>
      <t>　年　　</t>
    </r>
    <r>
      <rPr>
        <sz val="8"/>
        <rFont val="Arial Narrow"/>
        <family val="2"/>
      </rPr>
      <t>2007</t>
    </r>
  </si>
  <si>
    <r>
      <t>97</t>
    </r>
    <r>
      <rPr>
        <sz val="8"/>
        <rFont val="華康粗圓體"/>
        <family val="3"/>
      </rPr>
      <t>　年　　</t>
    </r>
    <r>
      <rPr>
        <sz val="8"/>
        <rFont val="Arial Narrow"/>
        <family val="2"/>
      </rPr>
      <t>2008</t>
    </r>
  </si>
  <si>
    <r>
      <t>96</t>
    </r>
    <r>
      <rPr>
        <sz val="8"/>
        <rFont val="華康粗圓體"/>
        <family val="3"/>
      </rPr>
      <t>　年　　</t>
    </r>
    <r>
      <rPr>
        <sz val="8"/>
        <rFont val="Arial Narrow"/>
        <family val="2"/>
      </rPr>
      <t>2007</t>
    </r>
  </si>
  <si>
    <r>
      <t>97</t>
    </r>
    <r>
      <rPr>
        <sz val="8"/>
        <rFont val="華康粗圓體"/>
        <family val="3"/>
      </rPr>
      <t>　年　　</t>
    </r>
    <r>
      <rPr>
        <sz val="8"/>
        <rFont val="Arial Narrow"/>
        <family val="2"/>
      </rPr>
      <t>2008</t>
    </r>
  </si>
  <si>
    <r>
      <t>14-4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Average Household Income and Expenditure Per Household Income and Consumption Pattern (Cont. 3)</t>
    </r>
  </si>
  <si>
    <r>
      <t xml:space="preserve">(1)   </t>
    </r>
    <r>
      <rPr>
        <sz val="9"/>
        <rFont val="華康粗圓體"/>
        <family val="3"/>
      </rPr>
      <t>經　常　性　收　入</t>
    </r>
    <r>
      <rPr>
        <sz val="9"/>
        <rFont val="Arial Narrow"/>
        <family val="2"/>
      </rPr>
      <t xml:space="preserve">    (1)Current Receipts</t>
    </r>
  </si>
  <si>
    <r>
      <t>家具設備及家務維護</t>
    </r>
    <r>
      <rPr>
        <sz val="8"/>
        <rFont val="Arial Narrow"/>
        <family val="2"/>
      </rPr>
      <t xml:space="preserve"> Furnishings,household equipment and routine household maintenance</t>
    </r>
  </si>
  <si>
    <r>
      <t>醫療保健</t>
    </r>
    <r>
      <rPr>
        <sz val="8"/>
        <rFont val="Arial Narrow"/>
        <family val="2"/>
      </rPr>
      <t xml:space="preserve"> Health</t>
    </r>
  </si>
  <si>
    <r>
      <t>交通</t>
    </r>
    <r>
      <rPr>
        <sz val="8"/>
        <rFont val="Arial Narrow"/>
        <family val="2"/>
      </rPr>
      <t xml:space="preserve"> Transport</t>
    </r>
  </si>
  <si>
    <r>
      <t>通訊</t>
    </r>
    <r>
      <rPr>
        <sz val="8"/>
        <rFont val="Arial Narrow"/>
        <family val="2"/>
      </rPr>
      <t xml:space="preserve"> Communication</t>
    </r>
  </si>
  <si>
    <r>
      <t>休閒與文化</t>
    </r>
    <r>
      <rPr>
        <sz val="8"/>
        <rFont val="Arial Narrow"/>
        <family val="2"/>
      </rPr>
      <t xml:space="preserve"> Recreation and culture</t>
    </r>
  </si>
  <si>
    <r>
      <t>教育</t>
    </r>
    <r>
      <rPr>
        <sz val="8"/>
        <rFont val="Arial Narrow"/>
        <family val="2"/>
      </rPr>
      <t xml:space="preserve"> Education</t>
    </r>
  </si>
  <si>
    <r>
      <t>餐廳及旅館</t>
    </r>
    <r>
      <rPr>
        <sz val="8"/>
        <rFont val="Arial Narrow"/>
        <family val="2"/>
      </rPr>
      <t xml:space="preserve"> Restaurants and hotels</t>
    </r>
  </si>
  <si>
    <r>
      <t>什項消費</t>
    </r>
    <r>
      <rPr>
        <sz val="8"/>
        <rFont val="Arial Narrow"/>
        <family val="2"/>
      </rPr>
      <t xml:space="preserve"> Miscellaneous goods and services</t>
    </r>
  </si>
  <si>
    <t>資料來源：根據行政院主計處資料。</t>
  </si>
  <si>
    <r>
      <t>附　　註：</t>
    </r>
    <r>
      <rPr>
        <sz val="7.5"/>
        <rFont val="Arial Narrow"/>
        <family val="2"/>
      </rPr>
      <t>1.</t>
    </r>
    <r>
      <rPr>
        <sz val="7.5"/>
        <rFont val="華康中黑體"/>
        <family val="3"/>
      </rPr>
      <t>本縣部份係由本府主計室及鄉鎮市公所人員實地調查，經審查後報經行政院主計處審核電腦整理統計而產生者。</t>
    </r>
  </si>
  <si>
    <r>
      <t>　　　　　</t>
    </r>
    <r>
      <rPr>
        <sz val="7.5"/>
        <rFont val="Arial Narrow"/>
        <family val="2"/>
      </rPr>
      <t>2.</t>
    </r>
    <r>
      <rPr>
        <sz val="7.5"/>
        <rFont val="華康中黑體"/>
        <family val="3"/>
      </rPr>
      <t>表中數字總數與細數不符係因四捨五入關係。</t>
    </r>
  </si>
  <si>
    <r>
      <t>表</t>
    </r>
    <r>
      <rPr>
        <sz val="12"/>
        <rFont val="Arial"/>
        <family val="2"/>
      </rPr>
      <t>14-4</t>
    </r>
    <r>
      <rPr>
        <sz val="12"/>
        <rFont val="華康粗圓體"/>
        <family val="3"/>
      </rPr>
      <t>、家庭收支平均每戶所得及消費型態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續完</t>
    </r>
    <r>
      <rPr>
        <sz val="12"/>
        <rFont val="Arial"/>
        <family val="2"/>
      </rPr>
      <t xml:space="preserve">)
</t>
    </r>
    <r>
      <rPr>
        <sz val="8"/>
        <rFont val="Arial"/>
        <family val="2"/>
      </rPr>
      <t>14-4</t>
    </r>
    <r>
      <rPr>
        <sz val="8"/>
        <rFont val="華康粗圓體"/>
        <family val="3"/>
      </rPr>
      <t>、</t>
    </r>
    <r>
      <rPr>
        <sz val="8"/>
        <rFont val="Arial"/>
        <family val="2"/>
      </rPr>
      <t>Average Household Income and Expenditure Per Household Income and Consumption Pattern (Cont. End)</t>
    </r>
  </si>
  <si>
    <r>
      <t>消費支出合計</t>
    </r>
    <r>
      <rPr>
        <sz val="8"/>
        <rFont val="Arial Narrow"/>
        <family val="2"/>
      </rPr>
      <t xml:space="preserve">
Total of Consumption Expenditure</t>
    </r>
  </si>
  <si>
    <r>
      <t>食品及非酒精飲料</t>
    </r>
    <r>
      <rPr>
        <sz val="8"/>
        <rFont val="Arial Narrow"/>
        <family val="2"/>
      </rPr>
      <t xml:space="preserve">
Food and non-alcoholic beverages</t>
    </r>
  </si>
  <si>
    <r>
      <t>菸酒及檳榔</t>
    </r>
    <r>
      <rPr>
        <sz val="8"/>
        <rFont val="Arial Narrow"/>
        <family val="2"/>
      </rPr>
      <t xml:space="preserve">
Tobacco,alcoholic beverages and betel nuts</t>
    </r>
  </si>
  <si>
    <r>
      <t>衣著鞋襪及服飾用品</t>
    </r>
    <r>
      <rPr>
        <sz val="8"/>
        <rFont val="Arial Narrow"/>
        <family val="2"/>
      </rPr>
      <t xml:space="preserve"> Clothing and footwear</t>
    </r>
  </si>
  <si>
    <r>
      <t>住宅服務、水電瓦斯及其他燃料</t>
    </r>
    <r>
      <rPr>
        <sz val="8"/>
        <rFont val="Arial Narrow"/>
        <family val="2"/>
      </rPr>
      <t xml:space="preserve">
Housing,water,electricity,gas and other fuels</t>
    </r>
  </si>
  <si>
    <r>
      <t>非消費支出合計</t>
    </r>
    <r>
      <rPr>
        <sz val="8"/>
        <rFont val="Arial Narrow"/>
        <family val="2"/>
      </rPr>
      <t xml:space="preserve">
Total of Non-Consumption Expenditure</t>
    </r>
  </si>
  <si>
    <t>全　省</t>
  </si>
  <si>
    <t>本　縣</t>
  </si>
  <si>
    <t>家庭收支</t>
  </si>
  <si>
    <t>(1)</t>
  </si>
  <si>
    <t>(2)</t>
  </si>
  <si>
    <t>(3)</t>
  </si>
  <si>
    <t>合計</t>
  </si>
  <si>
    <t>農家</t>
  </si>
  <si>
    <t>非農家</t>
  </si>
  <si>
    <t>單位：新台幣元</t>
  </si>
  <si>
    <t>Household Income and Expenditure</t>
  </si>
  <si>
    <t>(4)</t>
  </si>
  <si>
    <t>主食品</t>
  </si>
  <si>
    <t>副食</t>
  </si>
  <si>
    <t>乳酪類</t>
  </si>
  <si>
    <t>水果</t>
  </si>
  <si>
    <t>(5)</t>
  </si>
  <si>
    <t>(6)</t>
  </si>
  <si>
    <t>(7)</t>
  </si>
  <si>
    <t>菸草</t>
  </si>
  <si>
    <t>衣著類</t>
  </si>
  <si>
    <t>鞋襪類</t>
  </si>
  <si>
    <t>水費</t>
  </si>
  <si>
    <t>電費</t>
  </si>
  <si>
    <t>設算</t>
  </si>
  <si>
    <r>
      <t>(</t>
    </r>
    <r>
      <rPr>
        <sz val="8.5"/>
        <rFont val="華康粗圓體"/>
        <family val="3"/>
      </rPr>
      <t>二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飲料費</t>
    </r>
  </si>
  <si>
    <r>
      <t>(</t>
    </r>
    <r>
      <rPr>
        <sz val="8.5"/>
        <rFont val="華康粗圓體"/>
        <family val="3"/>
      </rPr>
      <t>四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衣類及個人穿著</t>
    </r>
  </si>
  <si>
    <r>
      <t>(</t>
    </r>
    <r>
      <rPr>
        <sz val="8.5"/>
        <rFont val="華康粗圓體"/>
        <family val="3"/>
      </rPr>
      <t>五</t>
    </r>
    <r>
      <rPr>
        <sz val="8.5"/>
        <rFont val="Arial Narrow"/>
        <family val="2"/>
      </rPr>
      <t xml:space="preserve">) </t>
    </r>
    <r>
      <rPr>
        <sz val="8.5"/>
        <rFont val="華康粗圓體"/>
        <family val="3"/>
      </rPr>
      <t>房　　租　　及　　水　　費</t>
    </r>
  </si>
  <si>
    <r>
      <t>(</t>
    </r>
    <r>
      <rPr>
        <sz val="8.5"/>
        <rFont val="華康粗圓體"/>
        <family val="3"/>
      </rPr>
      <t>六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　燃　料　及　燈　光</t>
    </r>
  </si>
  <si>
    <r>
      <t>(</t>
    </r>
    <r>
      <rPr>
        <sz val="8.5"/>
        <rFont val="華康粗圓體"/>
        <family val="3"/>
      </rPr>
      <t>七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家具及家庭設備</t>
    </r>
  </si>
  <si>
    <r>
      <t>(</t>
    </r>
    <r>
      <rPr>
        <sz val="8.5"/>
        <rFont val="華康粗圓體"/>
        <family val="3"/>
      </rPr>
      <t>八</t>
    </r>
    <r>
      <rPr>
        <sz val="8.5"/>
        <rFont val="Arial Narrow"/>
        <family val="2"/>
      </rPr>
      <t>)</t>
    </r>
  </si>
  <si>
    <r>
      <t>(</t>
    </r>
    <r>
      <rPr>
        <sz val="8.5"/>
        <rFont val="華康粗圓體"/>
        <family val="3"/>
      </rPr>
      <t>九</t>
    </r>
    <r>
      <rPr>
        <sz val="8.5"/>
        <rFont val="Arial Narrow"/>
        <family val="2"/>
      </rPr>
      <t>)</t>
    </r>
  </si>
  <si>
    <r>
      <t>(</t>
    </r>
    <r>
      <rPr>
        <sz val="8.5"/>
        <rFont val="華康粗圓體"/>
        <family val="3"/>
      </rPr>
      <t>十</t>
    </r>
    <r>
      <rPr>
        <sz val="8.5"/>
        <rFont val="Arial Narrow"/>
        <family val="2"/>
      </rPr>
      <t>)</t>
    </r>
  </si>
  <si>
    <r>
      <t xml:space="preserve">(1) </t>
    </r>
    <r>
      <rPr>
        <sz val="8.5"/>
        <rFont val="華康粗圓體"/>
        <family val="3"/>
      </rPr>
      <t>房地租</t>
    </r>
  </si>
  <si>
    <r>
      <t>收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入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項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目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別</t>
    </r>
  </si>
  <si>
    <r>
      <t xml:space="preserve">(1)   </t>
    </r>
    <r>
      <rPr>
        <sz val="9"/>
        <rFont val="華康粗圓體"/>
        <family val="3"/>
      </rPr>
      <t>經　常　性　收　入</t>
    </r>
  </si>
  <si>
    <t>合計</t>
  </si>
  <si>
    <t>(1)Current Receipts</t>
  </si>
  <si>
    <t>Others</t>
  </si>
  <si>
    <t>－</t>
  </si>
  <si>
    <r>
      <t>(</t>
    </r>
    <r>
      <rPr>
        <sz val="9"/>
        <rFont val="華康粗圓體"/>
        <family val="3"/>
      </rPr>
      <t>一</t>
    </r>
    <r>
      <rPr>
        <sz val="9"/>
        <rFont val="Arial Narrow"/>
        <family val="2"/>
      </rPr>
      <t>)</t>
    </r>
  </si>
  <si>
    <r>
      <t>(</t>
    </r>
    <r>
      <rPr>
        <sz val="9"/>
        <rFont val="華康粗圓體"/>
        <family val="3"/>
      </rPr>
      <t>二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財產收入</t>
    </r>
  </si>
  <si>
    <r>
      <t>(</t>
    </r>
    <r>
      <rPr>
        <sz val="9"/>
        <rFont val="華康粗圓體"/>
        <family val="3"/>
      </rPr>
      <t>三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家庭綜合收入</t>
    </r>
  </si>
  <si>
    <r>
      <t>(</t>
    </r>
    <r>
      <rPr>
        <sz val="9"/>
        <rFont val="華康粗圓體"/>
        <family val="3"/>
      </rPr>
      <t>四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捐贈移轉收入</t>
    </r>
  </si>
  <si>
    <r>
      <t>(</t>
    </r>
    <r>
      <rPr>
        <sz val="9"/>
        <rFont val="華康粗圓體"/>
        <family val="3"/>
      </rPr>
      <t>五</t>
    </r>
    <r>
      <rPr>
        <sz val="9"/>
        <rFont val="Arial Narrow"/>
        <family val="2"/>
      </rPr>
      <t>)</t>
    </r>
  </si>
  <si>
    <t>Others</t>
  </si>
  <si>
    <t>Categories</t>
  </si>
  <si>
    <t>The Province</t>
  </si>
  <si>
    <t>Percentages</t>
  </si>
  <si>
    <t>The County</t>
  </si>
  <si>
    <r>
      <t>百分比</t>
    </r>
    <r>
      <rPr>
        <sz val="8"/>
        <rFont val="Arial Narrow"/>
        <family val="2"/>
      </rPr>
      <t xml:space="preserve">  (</t>
    </r>
    <r>
      <rPr>
        <sz val="8"/>
        <rFont val="華康粗圓體"/>
        <family val="3"/>
      </rPr>
      <t>％</t>
    </r>
    <r>
      <rPr>
        <sz val="8"/>
        <rFont val="Arial Narrow"/>
        <family val="2"/>
      </rPr>
      <t>)</t>
    </r>
  </si>
  <si>
    <r>
      <t>總計</t>
    </r>
    <r>
      <rPr>
        <sz val="8"/>
        <rFont val="Arial Narrow"/>
        <family val="2"/>
      </rPr>
      <t xml:space="preserve"> Grand Total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</si>
  <si>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2007</t>
    </r>
  </si>
  <si>
    <t>經常性
收入總計</t>
  </si>
  <si>
    <t>Property Income</t>
  </si>
  <si>
    <t>Entrepreneurial Income</t>
  </si>
  <si>
    <t>Current Transfer Receipts</t>
  </si>
  <si>
    <t>薪資收入</t>
  </si>
  <si>
    <t>(2)</t>
  </si>
  <si>
    <t>(3)</t>
  </si>
  <si>
    <t>(4)</t>
  </si>
  <si>
    <t>Current Receipts</t>
  </si>
  <si>
    <t>利息收入</t>
  </si>
  <si>
    <t>租金收入－其他財產所得及自有自用房屋設算租金收入</t>
  </si>
  <si>
    <t>投資收入</t>
  </si>
  <si>
    <t>農業淨
收　入</t>
  </si>
  <si>
    <t>營業淨
收　入</t>
  </si>
  <si>
    <t>執行業務
淨收入</t>
  </si>
  <si>
    <t>私人贈與收入</t>
  </si>
  <si>
    <t>政府補助收入</t>
  </si>
  <si>
    <t>企業補助收入</t>
  </si>
  <si>
    <t>國外移轉收入</t>
  </si>
  <si>
    <t>其他雜項收入</t>
  </si>
  <si>
    <t>Total Receipts</t>
  </si>
  <si>
    <t xml:space="preserve">Total </t>
  </si>
  <si>
    <t>Interest</t>
  </si>
  <si>
    <t>Investment Income</t>
  </si>
  <si>
    <t>Net Agricultural income</t>
  </si>
  <si>
    <t>Net Operation Surplus</t>
  </si>
  <si>
    <t>Net Professional Income</t>
  </si>
  <si>
    <t>From Individuals</t>
  </si>
  <si>
    <t>From Government</t>
  </si>
  <si>
    <t>From Enterprises</t>
  </si>
  <si>
    <t>From Abroad</t>
  </si>
  <si>
    <t>資料來源：行政院主計處家庭收支調查報告。</t>
  </si>
  <si>
    <t>附　　註：表中數字總數與細數不符係因四捨五入關係。</t>
  </si>
  <si>
    <t>Household Income and Expenditure</t>
  </si>
  <si>
    <r>
      <t>Unit</t>
    </r>
    <r>
      <rPr>
        <sz val="8.5"/>
        <rFont val="華康中黑體"/>
        <family val="3"/>
      </rPr>
      <t>：</t>
    </r>
    <r>
      <rPr>
        <sz val="8.5"/>
        <rFont val="Arial Narrow"/>
        <family val="2"/>
      </rPr>
      <t>NT$</t>
    </r>
  </si>
  <si>
    <r>
      <t xml:space="preserve">年　　　別
</t>
    </r>
    <r>
      <rPr>
        <sz val="9"/>
        <rFont val="Arial Narrow"/>
        <family val="2"/>
      </rPr>
      <t xml:space="preserve">Year </t>
    </r>
  </si>
  <si>
    <r>
      <t>平　均　每　戶　家　庭　全　年　經　常　收　入</t>
    </r>
    <r>
      <rPr>
        <sz val="9"/>
        <rFont val="Arial Narrow"/>
        <family val="2"/>
      </rPr>
      <t xml:space="preserve">   </t>
    </r>
  </si>
  <si>
    <r>
      <t>Average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 Current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 Receipts 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Per 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Household </t>
    </r>
  </si>
  <si>
    <r>
      <t xml:space="preserve"> </t>
    </r>
    <r>
      <rPr>
        <sz val="9"/>
        <rFont val="華康粗圓體"/>
        <family val="3"/>
      </rPr>
      <t>本縣</t>
    </r>
  </si>
  <si>
    <r>
      <t>民國</t>
    </r>
    <r>
      <rPr>
        <sz val="9"/>
        <rFont val="Arial Narrow"/>
        <family val="2"/>
      </rPr>
      <t>89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2000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</si>
  <si>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2003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</si>
  <si>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</si>
  <si>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2006</t>
    </r>
  </si>
  <si>
    <r>
      <t>表</t>
    </r>
    <r>
      <rPr>
        <sz val="12"/>
        <rFont val="Arial"/>
        <family val="2"/>
      </rPr>
      <t>14-1</t>
    </r>
    <r>
      <rPr>
        <sz val="12"/>
        <rFont val="華康粗圓體"/>
        <family val="3"/>
      </rPr>
      <t>、家庭平均每戶全年經常性收支</t>
    </r>
    <r>
      <rPr>
        <sz val="12"/>
        <rFont val="Arial"/>
        <family val="2"/>
      </rPr>
      <t xml:space="preserve">  </t>
    </r>
  </si>
  <si>
    <r>
      <t>14-1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Average Family Income and Expenditure Per Household </t>
    </r>
  </si>
  <si>
    <t>合　計</t>
  </si>
  <si>
    <t>農業所得</t>
  </si>
  <si>
    <t>非農業所得</t>
  </si>
  <si>
    <t>Year</t>
  </si>
  <si>
    <t>Total</t>
  </si>
  <si>
    <t>Agricultural income</t>
  </si>
  <si>
    <t>Non-agricultural income</t>
  </si>
  <si>
    <t>資料來源：行政院主計處家庭收支調查報告。</t>
  </si>
  <si>
    <r>
      <t>Unit</t>
    </r>
    <r>
      <rPr>
        <sz val="8"/>
        <rFont val="華康中黑體"/>
        <family val="3"/>
      </rPr>
      <t>：</t>
    </r>
    <r>
      <rPr>
        <sz val="8"/>
        <rFont val="Arial Narrow"/>
        <family val="2"/>
      </rPr>
      <t>NT$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</si>
  <si>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2008</t>
    </r>
  </si>
  <si>
    <t>－</t>
  </si>
  <si>
    <r>
      <t>94</t>
    </r>
    <r>
      <rPr>
        <sz val="8"/>
        <rFont val="華康粗圓體"/>
        <family val="3"/>
      </rPr>
      <t>　年　　</t>
    </r>
    <r>
      <rPr>
        <sz val="8"/>
        <rFont val="Arial Narrow"/>
        <family val="2"/>
      </rPr>
      <t>2005</t>
    </r>
  </si>
  <si>
    <r>
      <t>95</t>
    </r>
    <r>
      <rPr>
        <sz val="8"/>
        <rFont val="華康粗圓體"/>
        <family val="3"/>
      </rPr>
      <t>　年　　</t>
    </r>
    <r>
      <rPr>
        <sz val="8"/>
        <rFont val="Arial Narrow"/>
        <family val="2"/>
      </rPr>
      <t>2006</t>
    </r>
  </si>
  <si>
    <t>Milk,Cheese and Eggs</t>
  </si>
  <si>
    <t>糖及其
他食品</t>
  </si>
  <si>
    <t>非酒精性飲料</t>
  </si>
  <si>
    <t>菸草及
檳榔</t>
  </si>
  <si>
    <t>酒精性
飲料</t>
  </si>
  <si>
    <t>Imputed Rent Income</t>
  </si>
  <si>
    <t>(3)</t>
  </si>
  <si>
    <t>(5)</t>
  </si>
  <si>
    <t>(6)</t>
  </si>
  <si>
    <t>(7)</t>
  </si>
  <si>
    <t>(8)</t>
  </si>
  <si>
    <t>(9)</t>
  </si>
  <si>
    <t>水費及垃
圾清潔費</t>
  </si>
  <si>
    <t>家具設備
及修理</t>
  </si>
  <si>
    <r>
      <t>Unit</t>
    </r>
    <r>
      <rPr>
        <sz val="8"/>
        <rFont val="華康中黑體"/>
        <family val="3"/>
      </rPr>
      <t>：</t>
    </r>
    <r>
      <rPr>
        <sz val="8"/>
        <rFont val="Arial Narrow"/>
        <family val="2"/>
      </rPr>
      <t>NT$</t>
    </r>
  </si>
  <si>
    <r>
      <t>98</t>
    </r>
    <r>
      <rPr>
        <sz val="8"/>
        <rFont val="華康粗圓體"/>
        <family val="3"/>
      </rPr>
      <t>　年　　</t>
    </r>
    <r>
      <rPr>
        <sz val="8"/>
        <rFont val="Arial Narrow"/>
        <family val="2"/>
      </rPr>
      <t>2009</t>
    </r>
  </si>
  <si>
    <r>
      <t>百分比</t>
    </r>
    <r>
      <rPr>
        <sz val="8"/>
        <rFont val="Arial Narrow"/>
        <family val="2"/>
      </rPr>
      <t xml:space="preserve">  (</t>
    </r>
    <r>
      <rPr>
        <sz val="8"/>
        <rFont val="華康粗圓體"/>
        <family val="3"/>
      </rPr>
      <t>％</t>
    </r>
    <r>
      <rPr>
        <sz val="8"/>
        <rFont val="Arial Narrow"/>
        <family val="2"/>
      </rPr>
      <t>)</t>
    </r>
  </si>
  <si>
    <t>Categories</t>
  </si>
  <si>
    <t>The Province</t>
  </si>
  <si>
    <t>Percentages</t>
  </si>
  <si>
    <t>The County</t>
  </si>
  <si>
    <r>
      <t>總計</t>
    </r>
    <r>
      <rPr>
        <sz val="8"/>
        <rFont val="Arial Narrow"/>
        <family val="2"/>
      </rPr>
      <t xml:space="preserve"> Grand Total</t>
    </r>
  </si>
  <si>
    <r>
      <t>薪資收入</t>
    </r>
    <r>
      <rPr>
        <sz val="8"/>
        <rFont val="Arial Narrow"/>
        <family val="2"/>
      </rPr>
      <t xml:space="preserve"> Salary</t>
    </r>
  </si>
  <si>
    <r>
      <t>財產收入</t>
    </r>
    <r>
      <rPr>
        <sz val="8"/>
        <rFont val="Arial Narrow"/>
        <family val="2"/>
      </rPr>
      <t xml:space="preserve"> Property</t>
    </r>
  </si>
  <si>
    <t>產業主所得</t>
  </si>
  <si>
    <r>
      <t>捐贈移轉收入</t>
    </r>
    <r>
      <rPr>
        <sz val="8"/>
        <rFont val="Arial Narrow"/>
        <family val="2"/>
      </rPr>
      <t xml:space="preserve"> Donations</t>
    </r>
  </si>
  <si>
    <r>
      <t>其他雜項收入</t>
    </r>
    <r>
      <rPr>
        <sz val="8"/>
        <rFont val="Arial Narrow"/>
        <family val="2"/>
      </rPr>
      <t xml:space="preserve"> Miscellaneous</t>
    </r>
  </si>
  <si>
    <r>
      <t xml:space="preserve">(2)   </t>
    </r>
    <r>
      <rPr>
        <sz val="9"/>
        <rFont val="華康粗圓體"/>
        <family val="3"/>
      </rPr>
      <t>經　常　性　支　出</t>
    </r>
    <r>
      <rPr>
        <sz val="9"/>
        <rFont val="Arial Narrow"/>
        <family val="2"/>
      </rPr>
      <t xml:space="preserve">    (2)Current Expenditures</t>
    </r>
  </si>
  <si>
    <r>
      <t>支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入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項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目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別</t>
    </r>
  </si>
  <si>
    <r>
      <t>98</t>
    </r>
    <r>
      <rPr>
        <sz val="8"/>
        <rFont val="華康粗圓體"/>
        <family val="3"/>
      </rPr>
      <t>　年　　</t>
    </r>
    <r>
      <rPr>
        <sz val="8"/>
        <rFont val="Arial Narrow"/>
        <family val="2"/>
      </rPr>
      <t>2009</t>
    </r>
  </si>
  <si>
    <r>
      <t>百分比</t>
    </r>
    <r>
      <rPr>
        <sz val="8"/>
        <rFont val="Arial Narrow"/>
        <family val="2"/>
      </rPr>
      <t xml:space="preserve">  (</t>
    </r>
    <r>
      <rPr>
        <sz val="8"/>
        <rFont val="華康粗圓體"/>
        <family val="3"/>
      </rPr>
      <t>％</t>
    </r>
    <r>
      <rPr>
        <sz val="8"/>
        <rFont val="Arial Narrow"/>
        <family val="2"/>
      </rPr>
      <t>)</t>
    </r>
  </si>
  <si>
    <t>Categories</t>
  </si>
  <si>
    <t>The Province</t>
  </si>
  <si>
    <t>Percentages</t>
  </si>
  <si>
    <t>The County</t>
  </si>
  <si>
    <t>交通</t>
  </si>
  <si>
    <t>通訊</t>
  </si>
  <si>
    <t>Education and Culture</t>
  </si>
  <si>
    <t>Recreation and Culture</t>
  </si>
  <si>
    <t>(4)</t>
  </si>
  <si>
    <t>婚生壽慶
喪祭宴費</t>
  </si>
  <si>
    <t>Non-Alcoholic Beverages</t>
  </si>
  <si>
    <t>Apparel</t>
  </si>
  <si>
    <t>Marriages, Birthday and Funerals</t>
  </si>
  <si>
    <t>Owner-Occupied Imputed Rent</t>
  </si>
  <si>
    <r>
      <t>民國</t>
    </r>
    <r>
      <rPr>
        <sz val="9"/>
        <color indexed="8"/>
        <rFont val="Arial Narrow"/>
        <family val="2"/>
      </rPr>
      <t>98</t>
    </r>
    <r>
      <rPr>
        <sz val="9"/>
        <color indexed="8"/>
        <rFont val="華康粗圓體"/>
        <family val="3"/>
      </rPr>
      <t xml:space="preserve">年
</t>
    </r>
    <r>
      <rPr>
        <sz val="9"/>
        <color indexed="8"/>
        <rFont val="Arial Narrow"/>
        <family val="2"/>
      </rPr>
      <t>2009</t>
    </r>
  </si>
  <si>
    <r>
      <t xml:space="preserve"> </t>
    </r>
    <r>
      <rPr>
        <sz val="9"/>
        <color indexed="8"/>
        <rFont val="華康粗圓體"/>
        <family val="3"/>
      </rPr>
      <t>本縣</t>
    </r>
  </si>
  <si>
    <r>
      <t>民國</t>
    </r>
    <r>
      <rPr>
        <sz val="8.5"/>
        <color indexed="8"/>
        <rFont val="Arial Narrow"/>
        <family val="2"/>
      </rPr>
      <t>98</t>
    </r>
    <r>
      <rPr>
        <sz val="8.5"/>
        <color indexed="8"/>
        <rFont val="華康粗圓體"/>
        <family val="3"/>
      </rPr>
      <t xml:space="preserve">年
</t>
    </r>
    <r>
      <rPr>
        <sz val="8.5"/>
        <color indexed="8"/>
        <rFont val="Arial Narrow"/>
        <family val="2"/>
      </rPr>
      <t>2009</t>
    </r>
  </si>
  <si>
    <r>
      <t xml:space="preserve"> </t>
    </r>
    <r>
      <rPr>
        <sz val="8.5"/>
        <color indexed="8"/>
        <rFont val="華康粗圓體"/>
        <family val="3"/>
      </rPr>
      <t>本縣</t>
    </r>
  </si>
  <si>
    <t>自用住宅
設算租金</t>
  </si>
  <si>
    <t>利息
收入</t>
  </si>
  <si>
    <t>其他財
產所得</t>
  </si>
  <si>
    <t>others</t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</si>
  <si>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2001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</si>
  <si>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2002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</si>
  <si>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2004</t>
    </r>
  </si>
  <si>
    <r>
      <t>(</t>
    </r>
    <r>
      <rPr>
        <sz val="9"/>
        <rFont val="華康粗圓體"/>
        <family val="3"/>
      </rPr>
      <t>二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家庭綜合收入</t>
    </r>
  </si>
  <si>
    <r>
      <t>(</t>
    </r>
    <r>
      <rPr>
        <sz val="9"/>
        <rFont val="華康粗圓體"/>
        <family val="3"/>
      </rPr>
      <t>三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財產收入</t>
    </r>
  </si>
  <si>
    <r>
      <t>(</t>
    </r>
    <r>
      <rPr>
        <sz val="9"/>
        <rFont val="華康粗圓體"/>
        <family val="3"/>
      </rPr>
      <t>四</t>
    </r>
    <r>
      <rPr>
        <sz val="9"/>
        <rFont val="Arial Narrow"/>
        <family val="2"/>
      </rPr>
      <t>)</t>
    </r>
  </si>
  <si>
    <r>
      <t>(</t>
    </r>
    <r>
      <rPr>
        <sz val="9"/>
        <rFont val="華康粗圓體"/>
        <family val="3"/>
      </rPr>
      <t>五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捐贈移轉收入</t>
    </r>
  </si>
  <si>
    <r>
      <t>(</t>
    </r>
    <r>
      <rPr>
        <sz val="9"/>
        <rFont val="華康粗圓體"/>
        <family val="3"/>
      </rPr>
      <t>六</t>
    </r>
    <r>
      <rPr>
        <sz val="9"/>
        <rFont val="Arial Narrow"/>
        <family val="2"/>
      </rPr>
      <t>)</t>
    </r>
  </si>
  <si>
    <t>Current Receipts</t>
  </si>
  <si>
    <t>Total Receipts</t>
  </si>
  <si>
    <t xml:space="preserve">Total </t>
  </si>
  <si>
    <t>Interest</t>
  </si>
  <si>
    <t>Others (Actual rent income etc.)</t>
  </si>
  <si>
    <t>Investment Income</t>
  </si>
  <si>
    <t>From Individuals</t>
  </si>
  <si>
    <t>From Government</t>
  </si>
  <si>
    <t>From Enterprises</t>
  </si>
  <si>
    <t>From Abroad</t>
  </si>
  <si>
    <t>平　均　每　戶　家　庭　全　年　經　常　支　出</t>
  </si>
  <si>
    <t>乳　酪
及蛋類</t>
  </si>
  <si>
    <t>一～十二
消費支出</t>
  </si>
  <si>
    <t>類</t>
  </si>
  <si>
    <t>Food</t>
  </si>
  <si>
    <t>Beverage</t>
  </si>
  <si>
    <t>Clothing and Footwear</t>
  </si>
  <si>
    <t>Current Expenditures</t>
  </si>
  <si>
    <t>Consumption Expenditures</t>
  </si>
  <si>
    <t>其他食品</t>
  </si>
  <si>
    <t>在　外
伙食費</t>
  </si>
  <si>
    <t>非酒精性</t>
  </si>
  <si>
    <t>酒精性</t>
  </si>
  <si>
    <t>Total</t>
  </si>
  <si>
    <t>Staple Food</t>
  </si>
  <si>
    <t>Non-Staple Foods</t>
  </si>
  <si>
    <t>Milk and Cheese</t>
  </si>
  <si>
    <t>Fruits</t>
  </si>
  <si>
    <t>Board</t>
  </si>
  <si>
    <t>Non-Alcoholic</t>
  </si>
  <si>
    <t>Alcoholic</t>
  </si>
  <si>
    <t>Tobacco</t>
  </si>
  <si>
    <t>apparel</t>
  </si>
  <si>
    <t>shoes and Hosiery</t>
  </si>
  <si>
    <t>Food and Non-Alcoholic Beverages</t>
  </si>
  <si>
    <t>Tobacco,Alcoholic Beverages and Betel Nuts</t>
  </si>
  <si>
    <t>Housing,Water,Electricity,Gas and Other Fuels</t>
  </si>
  <si>
    <t>(1)</t>
  </si>
  <si>
    <t>(2)</t>
  </si>
  <si>
    <t>自有房屋及其他自用營建物之房地租設算</t>
  </si>
  <si>
    <t>Sugar and Others</t>
  </si>
  <si>
    <t>Tobacco and Betel Nut</t>
  </si>
  <si>
    <t>Alcoholic Beverages</t>
  </si>
  <si>
    <t>Shoes and Hosiery</t>
  </si>
  <si>
    <t>Actual Rent</t>
  </si>
  <si>
    <r>
      <t>Average</t>
    </r>
    <r>
      <rPr>
        <sz val="8.5"/>
        <rFont val="華康粗圓體"/>
        <family val="3"/>
      </rPr>
      <t>　</t>
    </r>
    <r>
      <rPr>
        <sz val="8.5"/>
        <rFont val="Arial Narrow"/>
        <family val="2"/>
      </rPr>
      <t xml:space="preserve"> Current</t>
    </r>
    <r>
      <rPr>
        <sz val="8.5"/>
        <rFont val="華康粗圓體"/>
        <family val="3"/>
      </rPr>
      <t>　</t>
    </r>
    <r>
      <rPr>
        <sz val="8.5"/>
        <rFont val="Arial Narrow"/>
        <family val="2"/>
      </rPr>
      <t xml:space="preserve"> Expenditure </t>
    </r>
    <r>
      <rPr>
        <sz val="8.5"/>
        <rFont val="華康粗圓體"/>
        <family val="3"/>
      </rPr>
      <t>　</t>
    </r>
    <r>
      <rPr>
        <sz val="8.5"/>
        <rFont val="Arial Narrow"/>
        <family val="2"/>
      </rPr>
      <t>Per</t>
    </r>
    <r>
      <rPr>
        <sz val="8.5"/>
        <rFont val="華康粗圓體"/>
        <family val="3"/>
      </rPr>
      <t>　</t>
    </r>
    <r>
      <rPr>
        <sz val="8.5"/>
        <rFont val="Arial Narrow"/>
        <family val="2"/>
      </rPr>
      <t xml:space="preserve"> Household</t>
    </r>
    <r>
      <rPr>
        <sz val="8.5"/>
        <rFont val="華康粗圓體"/>
        <family val="3"/>
      </rPr>
      <t>　　</t>
    </r>
  </si>
  <si>
    <r>
      <t xml:space="preserve">年　　　別
</t>
    </r>
    <r>
      <rPr>
        <sz val="8.5"/>
        <rFont val="Arial Narrow"/>
        <family val="2"/>
      </rPr>
      <t>Year</t>
    </r>
  </si>
  <si>
    <r>
      <t>一～十五
經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</rPr>
      <t>常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</rPr>
      <t>性
支出總計</t>
    </r>
  </si>
  <si>
    <r>
      <t>(</t>
    </r>
    <r>
      <rPr>
        <sz val="8.5"/>
        <rFont val="華康粗圓體"/>
        <family val="3"/>
      </rPr>
      <t>一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　　　　　食　　　　　　　品</t>
    </r>
  </si>
  <si>
    <r>
      <t>民國</t>
    </r>
    <r>
      <rPr>
        <sz val="8.5"/>
        <rFont val="Arial Narrow"/>
        <family val="2"/>
      </rPr>
      <t>89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2000</t>
    </r>
  </si>
  <si>
    <r>
      <t xml:space="preserve"> </t>
    </r>
    <r>
      <rPr>
        <sz val="8.5"/>
        <rFont val="華康粗圓體"/>
        <family val="3"/>
      </rPr>
      <t>本縣</t>
    </r>
  </si>
  <si>
    <r>
      <t>民國</t>
    </r>
    <r>
      <rPr>
        <sz val="8.5"/>
        <rFont val="Arial Narrow"/>
        <family val="2"/>
      </rPr>
      <t>90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2001</t>
    </r>
  </si>
  <si>
    <r>
      <t>民國</t>
    </r>
    <r>
      <rPr>
        <sz val="8.5"/>
        <rFont val="Arial Narrow"/>
        <family val="2"/>
      </rPr>
      <t>91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2002</t>
    </r>
  </si>
  <si>
    <r>
      <t>民國</t>
    </r>
    <r>
      <rPr>
        <sz val="8.5"/>
        <rFont val="Arial Narrow"/>
        <family val="2"/>
      </rPr>
      <t>92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2003</t>
    </r>
  </si>
  <si>
    <r>
      <t>民國</t>
    </r>
    <r>
      <rPr>
        <sz val="8.5"/>
        <rFont val="Arial Narrow"/>
        <family val="2"/>
      </rPr>
      <t>93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2004</t>
    </r>
  </si>
  <si>
    <r>
      <t>民國</t>
    </r>
    <r>
      <rPr>
        <sz val="8.5"/>
        <rFont val="Arial Narrow"/>
        <family val="2"/>
      </rPr>
      <t>94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2005</t>
    </r>
  </si>
  <si>
    <r>
      <t>民國</t>
    </r>
    <r>
      <rPr>
        <sz val="8.5"/>
        <rFont val="Arial Narrow"/>
        <family val="2"/>
      </rPr>
      <t>95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2006</t>
    </r>
  </si>
  <si>
    <r>
      <t>民國</t>
    </r>
    <r>
      <rPr>
        <sz val="8.5"/>
        <rFont val="Arial Narrow"/>
        <family val="2"/>
      </rPr>
      <t>96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2007</t>
    </r>
  </si>
  <si>
    <r>
      <t>民國</t>
    </r>
    <r>
      <rPr>
        <sz val="8.5"/>
        <rFont val="Arial Narrow"/>
        <family val="2"/>
      </rPr>
      <t>97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2008</t>
    </r>
  </si>
  <si>
    <r>
      <t>(</t>
    </r>
    <r>
      <rPr>
        <sz val="8.5"/>
        <rFont val="華康粗圓體"/>
        <family val="3"/>
      </rPr>
      <t>一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食品及非酒精飲料</t>
    </r>
  </si>
  <si>
    <r>
      <t>(</t>
    </r>
    <r>
      <rPr>
        <sz val="8.5"/>
        <rFont val="華康粗圓體"/>
        <family val="3"/>
      </rPr>
      <t>二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菸酒及檳榔</t>
    </r>
  </si>
  <si>
    <r>
      <t>(</t>
    </r>
    <r>
      <rPr>
        <sz val="8.5"/>
        <rFont val="華康粗圓體"/>
        <family val="3"/>
      </rPr>
      <t>三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衣著及服飾用品</t>
    </r>
  </si>
  <si>
    <r>
      <t>(</t>
    </r>
    <r>
      <rPr>
        <sz val="8.5"/>
        <rFont val="華康粗圓體"/>
        <family val="3"/>
      </rPr>
      <t>四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住宅服務、水電瓦斯及其他燃料</t>
    </r>
  </si>
  <si>
    <r>
      <t>(</t>
    </r>
    <r>
      <rPr>
        <sz val="8.5"/>
        <rFont val="華康粗圓體"/>
        <family val="3"/>
      </rPr>
      <t>三</t>
    </r>
    <r>
      <rPr>
        <sz val="8.5"/>
        <rFont val="Arial Narrow"/>
        <family val="2"/>
      </rPr>
      <t>)</t>
    </r>
  </si>
  <si>
    <t>房地
租實付</t>
  </si>
  <si>
    <r>
      <t>14-1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Average Family Income and Expenditure Per Household (Cont. 1)</t>
    </r>
  </si>
  <si>
    <t>Household Equipment  and Routine Household Maintenance</t>
  </si>
  <si>
    <t>Furnishings,</t>
  </si>
  <si>
    <t>設備及家務維護</t>
  </si>
  <si>
    <t>氣體
燃料</t>
  </si>
  <si>
    <t>其他
燃料</t>
  </si>
  <si>
    <t>家庭其他用具</t>
  </si>
  <si>
    <t>Water Charge</t>
  </si>
  <si>
    <t>Taxtile furnishings</t>
  </si>
  <si>
    <t>Durable Equipment</t>
  </si>
  <si>
    <t>Household Equipment</t>
  </si>
  <si>
    <t>Household Operations</t>
  </si>
  <si>
    <t>Recreation Service</t>
  </si>
  <si>
    <t>自用住宅、居家設備及其他營建物保險費</t>
  </si>
  <si>
    <t>家庭佣人及
其他服務</t>
  </si>
  <si>
    <r>
      <t>Average</t>
    </r>
    <r>
      <rPr>
        <sz val="8.5"/>
        <rFont val="華康粗圓體"/>
        <family val="3"/>
      </rPr>
      <t>　</t>
    </r>
    <r>
      <rPr>
        <sz val="8.5"/>
        <rFont val="Arial Narrow"/>
        <family val="2"/>
      </rPr>
      <t xml:space="preserve"> Current</t>
    </r>
    <r>
      <rPr>
        <sz val="8.5"/>
        <rFont val="華康粗圓體"/>
        <family val="3"/>
      </rPr>
      <t>　</t>
    </r>
    <r>
      <rPr>
        <sz val="8.5"/>
        <rFont val="Arial Narrow"/>
        <family val="2"/>
      </rPr>
      <t xml:space="preserve"> Expenditure </t>
    </r>
    <r>
      <rPr>
        <sz val="8.5"/>
        <rFont val="華康粗圓體"/>
        <family val="3"/>
      </rPr>
      <t>　</t>
    </r>
    <r>
      <rPr>
        <sz val="8.5"/>
        <rFont val="Arial Narrow"/>
        <family val="2"/>
      </rPr>
      <t>Per</t>
    </r>
    <r>
      <rPr>
        <sz val="8.5"/>
        <rFont val="華康粗圓體"/>
        <family val="3"/>
      </rPr>
      <t>　</t>
    </r>
    <r>
      <rPr>
        <sz val="8.5"/>
        <rFont val="Arial Narrow"/>
        <family val="2"/>
      </rPr>
      <t xml:space="preserve"> Household</t>
    </r>
  </si>
  <si>
    <r>
      <t xml:space="preserve">年　　　別
</t>
    </r>
    <r>
      <rPr>
        <sz val="8.5"/>
        <rFont val="Arial Narrow"/>
        <family val="2"/>
      </rPr>
      <t>Year</t>
    </r>
  </si>
  <si>
    <r>
      <t>(</t>
    </r>
    <r>
      <rPr>
        <sz val="8.5"/>
        <rFont val="華康粗圓體"/>
        <family val="3"/>
      </rPr>
      <t>五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家具</t>
    </r>
  </si>
  <si>
    <r>
      <t>(</t>
    </r>
    <r>
      <rPr>
        <sz val="8.5"/>
        <rFont val="華康粗圓體"/>
        <family val="3"/>
      </rPr>
      <t>六</t>
    </r>
    <r>
      <rPr>
        <sz val="8.5"/>
        <rFont val="Arial Narrow"/>
        <family val="2"/>
      </rPr>
      <t>)</t>
    </r>
  </si>
  <si>
    <r>
      <t>(</t>
    </r>
    <r>
      <rPr>
        <sz val="8.5"/>
        <rFont val="華康粗圓體"/>
        <family val="3"/>
      </rPr>
      <t>七</t>
    </r>
    <r>
      <rPr>
        <sz val="8.5"/>
        <rFont val="Arial Narrow"/>
        <family val="2"/>
      </rPr>
      <t>)</t>
    </r>
  </si>
  <si>
    <r>
      <t>(</t>
    </r>
    <r>
      <rPr>
        <sz val="8.5"/>
        <rFont val="華康粗圓體"/>
        <family val="3"/>
      </rPr>
      <t>八</t>
    </r>
    <r>
      <rPr>
        <sz val="8.5"/>
        <rFont val="Arial Narrow"/>
        <family val="2"/>
      </rPr>
      <t>)</t>
    </r>
  </si>
  <si>
    <r>
      <t>(</t>
    </r>
    <r>
      <rPr>
        <sz val="8.5"/>
        <rFont val="華康粗圓體"/>
        <family val="3"/>
      </rPr>
      <t>九</t>
    </r>
    <r>
      <rPr>
        <sz val="8.5"/>
        <rFont val="Arial Narrow"/>
        <family val="2"/>
      </rPr>
      <t xml:space="preserve">) </t>
    </r>
    <r>
      <rPr>
        <sz val="8.5"/>
        <rFont val="華康粗圓體"/>
        <family val="3"/>
      </rPr>
      <t>休閒與文化</t>
    </r>
  </si>
  <si>
    <r>
      <t>民國</t>
    </r>
    <r>
      <rPr>
        <sz val="8.5"/>
        <color indexed="8"/>
        <rFont val="Arial Narrow"/>
        <family val="2"/>
      </rPr>
      <t>98</t>
    </r>
    <r>
      <rPr>
        <sz val="8.5"/>
        <color indexed="8"/>
        <rFont val="華康粗圓體"/>
        <family val="3"/>
      </rPr>
      <t xml:space="preserve">年
</t>
    </r>
    <r>
      <rPr>
        <sz val="8.5"/>
        <color indexed="8"/>
        <rFont val="Arial Narrow"/>
        <family val="2"/>
      </rPr>
      <t>2009</t>
    </r>
  </si>
  <si>
    <t>－</t>
  </si>
  <si>
    <r>
      <t>14-1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Average Family Income and Expenditure Per Household (Cont. 2)</t>
    </r>
  </si>
  <si>
    <t>保健及
醫療藥品</t>
  </si>
  <si>
    <t>Issued and Lease</t>
  </si>
  <si>
    <t>Insurance</t>
  </si>
  <si>
    <t>Electric Rate</t>
  </si>
  <si>
    <t>Gas</t>
  </si>
  <si>
    <t>Others</t>
  </si>
  <si>
    <t>Total</t>
  </si>
  <si>
    <t xml:space="preserve">Furniture </t>
  </si>
  <si>
    <t>Nondurable Goods</t>
  </si>
  <si>
    <t>Health Care and Medical</t>
  </si>
  <si>
    <t>Transport</t>
  </si>
  <si>
    <t>Package holidays</t>
  </si>
  <si>
    <t>平　均　每　戶　家　庭　全　年　經　常　支　出</t>
  </si>
  <si>
    <r>
      <t>Average</t>
    </r>
    <r>
      <rPr>
        <sz val="8.5"/>
        <rFont val="華康粗圓體"/>
        <family val="3"/>
      </rPr>
      <t>　</t>
    </r>
    <r>
      <rPr>
        <sz val="8.5"/>
        <rFont val="Arial Narrow"/>
        <family val="2"/>
      </rPr>
      <t xml:space="preserve"> Current</t>
    </r>
    <r>
      <rPr>
        <sz val="8.5"/>
        <rFont val="華康粗圓體"/>
        <family val="3"/>
      </rPr>
      <t>　</t>
    </r>
    <r>
      <rPr>
        <sz val="8.5"/>
        <rFont val="Arial Narrow"/>
        <family val="2"/>
      </rPr>
      <t xml:space="preserve"> Expenditure </t>
    </r>
    <r>
      <rPr>
        <sz val="8.5"/>
        <rFont val="華康粗圓體"/>
        <family val="3"/>
      </rPr>
      <t>　</t>
    </r>
    <r>
      <rPr>
        <sz val="8.5"/>
        <rFont val="Arial Narrow"/>
        <family val="2"/>
      </rPr>
      <t>Per</t>
    </r>
    <r>
      <rPr>
        <sz val="8.5"/>
        <rFont val="華康粗圓體"/>
        <family val="3"/>
      </rPr>
      <t>　</t>
    </r>
    <r>
      <rPr>
        <sz val="8.5"/>
        <rFont val="Arial Narrow"/>
        <family val="2"/>
      </rPr>
      <t xml:space="preserve"> Household</t>
    </r>
  </si>
  <si>
    <r>
      <t xml:space="preserve">年　　　別
</t>
    </r>
    <r>
      <rPr>
        <sz val="8.5"/>
        <rFont val="Arial Narrow"/>
        <family val="2"/>
      </rPr>
      <t>Year</t>
    </r>
  </si>
  <si>
    <r>
      <t>(</t>
    </r>
    <r>
      <rPr>
        <sz val="8.5"/>
        <rFont val="華康粗圓體"/>
        <family val="3"/>
      </rPr>
      <t>十一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娛樂消遣及</t>
    </r>
  </si>
  <si>
    <t>Rent and Water Charges</t>
  </si>
  <si>
    <t>Fuel and Light</t>
  </si>
  <si>
    <t>Furniture and Family Facilities</t>
  </si>
  <si>
    <t>Recreation</t>
  </si>
  <si>
    <t>家事管理及服務</t>
  </si>
  <si>
    <t>保健及
醫療藥品</t>
  </si>
  <si>
    <t>交通運輸
與通訊</t>
  </si>
  <si>
    <t>合計</t>
  </si>
  <si>
    <t>Rent</t>
  </si>
  <si>
    <t>住宅裝修費及保險費</t>
  </si>
  <si>
    <t>氣體
燃料</t>
  </si>
  <si>
    <t>其他
燃料</t>
  </si>
  <si>
    <t>家具
設備</t>
  </si>
  <si>
    <t>家用紡織類用品</t>
  </si>
  <si>
    <t>廳廚房浴室耐久設備</t>
  </si>
  <si>
    <t>家庭其他用具</t>
  </si>
  <si>
    <t>旅遊
費用</t>
  </si>
  <si>
    <t>娛樂消遣服務</t>
  </si>
  <si>
    <t>Total</t>
  </si>
  <si>
    <t>實付</t>
  </si>
  <si>
    <t>House Repairing and Installation</t>
  </si>
  <si>
    <t>Water Charge</t>
  </si>
  <si>
    <t>Electric Rate</t>
  </si>
  <si>
    <t>Gas</t>
  </si>
  <si>
    <t>Others</t>
  </si>
  <si>
    <t xml:space="preserve">Furniture </t>
  </si>
  <si>
    <t>Taxtile furnishings</t>
  </si>
  <si>
    <t>Durable Equipment</t>
  </si>
  <si>
    <t>Household Equipment</t>
  </si>
  <si>
    <t>Household Operations</t>
  </si>
  <si>
    <t>Health Care and Medical</t>
  </si>
  <si>
    <t>Traveling</t>
  </si>
  <si>
    <t>Imputed Rent</t>
  </si>
  <si>
    <t>借用或配住房屋之房地租設算</t>
  </si>
  <si>
    <t>住宅裝修
及服務</t>
  </si>
  <si>
    <t>House Repairing and Installation</t>
  </si>
  <si>
    <t>家用紡織類用品及修補</t>
  </si>
  <si>
    <t>廳廚房浴室耐久設備</t>
  </si>
  <si>
    <t>家庭非
耐久物
品支出</t>
  </si>
  <si>
    <t>Communications</t>
  </si>
  <si>
    <t>Transport and Communications</t>
  </si>
  <si>
    <r>
      <t>套裝旅遊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不含自助旅遊</t>
    </r>
    <r>
      <rPr>
        <sz val="8"/>
        <rFont val="Arial Narrow"/>
        <family val="2"/>
      </rPr>
      <t>)</t>
    </r>
  </si>
  <si>
    <t>娛樂消遣及文化服務</t>
  </si>
  <si>
    <t>Recreational and  Cultureal Service</t>
  </si>
  <si>
    <t>平　均　每　戶　家　庭　全　年　經　常　支　出</t>
  </si>
  <si>
    <t>　　教育文化支出</t>
  </si>
  <si>
    <t>十三～十五非消費支出　</t>
  </si>
  <si>
    <t>儲蓄</t>
  </si>
  <si>
    <t>Miscellaneous</t>
  </si>
  <si>
    <t>Taxes</t>
  </si>
  <si>
    <t>Gifts and Other Transfer Expenditures</t>
  </si>
  <si>
    <t>(5)</t>
  </si>
  <si>
    <t>(1)</t>
  </si>
  <si>
    <t>書報雜誌文具</t>
  </si>
  <si>
    <t>消遣康樂器材及其附屬品　</t>
  </si>
  <si>
    <t>教育文化與研究費支出　　</t>
  </si>
  <si>
    <t>不屬前述各類之其他財貨</t>
  </si>
  <si>
    <t>人身保養及整潔</t>
  </si>
  <si>
    <t>理髮
沐浴</t>
  </si>
  <si>
    <t>餐館舞廳等場所食品飲料菸酒</t>
  </si>
  <si>
    <t>利息
支出</t>
  </si>
  <si>
    <t>合計</t>
  </si>
  <si>
    <t>所得稅</t>
  </si>
  <si>
    <t>其他
賦稅</t>
  </si>
  <si>
    <t>對私人</t>
  </si>
  <si>
    <t>對政府</t>
  </si>
  <si>
    <t>對企業</t>
  </si>
  <si>
    <t>對國外</t>
  </si>
  <si>
    <r>
      <t>Unit</t>
    </r>
    <r>
      <rPr>
        <sz val="8"/>
        <rFont val="華康中黑體"/>
        <family val="3"/>
      </rPr>
      <t>：</t>
    </r>
    <r>
      <rPr>
        <sz val="8"/>
        <rFont val="Arial Narrow"/>
        <family val="2"/>
      </rPr>
      <t>NT$</t>
    </r>
  </si>
  <si>
    <r>
      <t>Average</t>
    </r>
    <r>
      <rPr>
        <sz val="7.5"/>
        <rFont val="華康粗圓體"/>
        <family val="3"/>
      </rPr>
      <t>　</t>
    </r>
    <r>
      <rPr>
        <sz val="7.5"/>
        <rFont val="Arial Narrow"/>
        <family val="2"/>
      </rPr>
      <t xml:space="preserve"> Current</t>
    </r>
    <r>
      <rPr>
        <sz val="7.5"/>
        <rFont val="華康粗圓體"/>
        <family val="3"/>
      </rPr>
      <t>　</t>
    </r>
    <r>
      <rPr>
        <sz val="7.5"/>
        <rFont val="Arial Narrow"/>
        <family val="2"/>
      </rPr>
      <t xml:space="preserve"> Expenditure </t>
    </r>
    <r>
      <rPr>
        <sz val="7.5"/>
        <rFont val="華康粗圓體"/>
        <family val="3"/>
      </rPr>
      <t>　</t>
    </r>
    <r>
      <rPr>
        <sz val="7.5"/>
        <rFont val="Arial Narrow"/>
        <family val="2"/>
      </rPr>
      <t>Per</t>
    </r>
    <r>
      <rPr>
        <sz val="7.5"/>
        <rFont val="華康粗圓體"/>
        <family val="3"/>
      </rPr>
      <t>　</t>
    </r>
    <r>
      <rPr>
        <sz val="7.5"/>
        <rFont val="Arial Narrow"/>
        <family val="2"/>
      </rPr>
      <t xml:space="preserve"> Household</t>
    </r>
  </si>
  <si>
    <r>
      <t xml:space="preserve">年　　　別
</t>
    </r>
    <r>
      <rPr>
        <sz val="7.5"/>
        <rFont val="Arial Narrow"/>
        <family val="2"/>
      </rPr>
      <t>Year</t>
    </r>
  </si>
  <si>
    <r>
      <t>(</t>
    </r>
    <r>
      <rPr>
        <sz val="7.5"/>
        <rFont val="華康粗圓體"/>
        <family val="3"/>
      </rPr>
      <t>十二</t>
    </r>
    <r>
      <rPr>
        <sz val="7.5"/>
        <rFont val="Arial Narrow"/>
        <family val="2"/>
      </rPr>
      <t>)</t>
    </r>
    <r>
      <rPr>
        <sz val="7.5"/>
        <rFont val="華康粗圓體"/>
        <family val="3"/>
      </rPr>
      <t>其他雜項支出</t>
    </r>
  </si>
  <si>
    <r>
      <t>(</t>
    </r>
    <r>
      <rPr>
        <sz val="8"/>
        <rFont val="華康粗圓體"/>
        <family val="3"/>
      </rPr>
      <t>十三</t>
    </r>
    <r>
      <rPr>
        <sz val="8"/>
        <rFont val="Arial Narrow"/>
        <family val="2"/>
      </rPr>
      <t>)</t>
    </r>
  </si>
  <si>
    <r>
      <t>(</t>
    </r>
    <r>
      <rPr>
        <sz val="7.5"/>
        <rFont val="華康粗圓體"/>
        <family val="3"/>
      </rPr>
      <t>十四</t>
    </r>
    <r>
      <rPr>
        <sz val="7.5"/>
        <rFont val="Arial Narrow"/>
        <family val="2"/>
      </rPr>
      <t>)</t>
    </r>
    <r>
      <rPr>
        <sz val="7.5"/>
        <rFont val="華康粗圓體"/>
        <family val="3"/>
      </rPr>
      <t>賦稅支出</t>
    </r>
  </si>
  <si>
    <r>
      <t>(</t>
    </r>
    <r>
      <rPr>
        <sz val="7.5"/>
        <rFont val="華康粗圓體"/>
        <family val="3"/>
      </rPr>
      <t>十五</t>
    </r>
    <r>
      <rPr>
        <sz val="7.5"/>
        <rFont val="Arial Narrow"/>
        <family val="2"/>
      </rPr>
      <t>)</t>
    </r>
    <r>
      <rPr>
        <sz val="7.5"/>
        <rFont val="華康粗圓體"/>
        <family val="3"/>
      </rPr>
      <t>捐贈及其他移轉支出</t>
    </r>
  </si>
  <si>
    <r>
      <t>婚生壽慶喪祭費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不包括食品費</t>
    </r>
    <r>
      <rPr>
        <sz val="7.5"/>
        <rFont val="Arial Narrow"/>
        <family val="2"/>
      </rPr>
      <t>)</t>
    </r>
  </si>
  <si>
    <r>
      <t>其他雜項費用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含金融服務</t>
    </r>
    <r>
      <rPr>
        <sz val="7.5"/>
        <rFont val="Arial Narrow"/>
        <family val="2"/>
      </rPr>
      <t>)</t>
    </r>
  </si>
  <si>
    <t>Books and Stationery</t>
  </si>
  <si>
    <t>Recreation Facilities</t>
  </si>
  <si>
    <t>Education and Research</t>
  </si>
  <si>
    <t>Total</t>
  </si>
  <si>
    <t>Others Goods</t>
  </si>
  <si>
    <t>Personal
Case</t>
  </si>
  <si>
    <t>Barber and Bath Shop Service</t>
  </si>
  <si>
    <t>Restaurant, Dance Hall…</t>
  </si>
  <si>
    <t>Marriage Birthday and Funeral</t>
  </si>
  <si>
    <t>Others</t>
  </si>
  <si>
    <t>Nonconsum-ption Expenditures</t>
  </si>
  <si>
    <t>Interest</t>
  </si>
  <si>
    <t>Income Tax</t>
  </si>
  <si>
    <t>To Private</t>
  </si>
  <si>
    <t>To Government</t>
  </si>
  <si>
    <t>To Enterprises</t>
  </si>
  <si>
    <t>To Abroad</t>
  </si>
  <si>
    <t>Saving</t>
  </si>
  <si>
    <r>
      <t>民國</t>
    </r>
    <r>
      <rPr>
        <sz val="7.5"/>
        <rFont val="Arial Narrow"/>
        <family val="2"/>
      </rPr>
      <t>89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2000</t>
    </r>
  </si>
  <si>
    <r>
      <t xml:space="preserve"> </t>
    </r>
    <r>
      <rPr>
        <sz val="7.5"/>
        <rFont val="華康粗圓體"/>
        <family val="3"/>
      </rPr>
      <t>本縣</t>
    </r>
  </si>
  <si>
    <r>
      <t>民國</t>
    </r>
    <r>
      <rPr>
        <sz val="7.5"/>
        <rFont val="Arial Narrow"/>
        <family val="2"/>
      </rPr>
      <t>90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2001</t>
    </r>
  </si>
  <si>
    <r>
      <t>民國</t>
    </r>
    <r>
      <rPr>
        <sz val="7.5"/>
        <rFont val="Arial Narrow"/>
        <family val="2"/>
      </rPr>
      <t>91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2002</t>
    </r>
  </si>
  <si>
    <r>
      <t>民國</t>
    </r>
    <r>
      <rPr>
        <sz val="7.5"/>
        <rFont val="Arial Narrow"/>
        <family val="2"/>
      </rPr>
      <t>92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2003</t>
    </r>
  </si>
  <si>
    <r>
      <t>民國</t>
    </r>
    <r>
      <rPr>
        <sz val="7.5"/>
        <rFont val="Arial Narrow"/>
        <family val="2"/>
      </rPr>
      <t>93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2004</t>
    </r>
  </si>
  <si>
    <r>
      <t>民國</t>
    </r>
    <r>
      <rPr>
        <sz val="7.5"/>
        <rFont val="Arial Narrow"/>
        <family val="2"/>
      </rPr>
      <t>94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2005</t>
    </r>
  </si>
  <si>
    <r>
      <t>民國</t>
    </r>
    <r>
      <rPr>
        <sz val="7.5"/>
        <rFont val="Arial Narrow"/>
        <family val="2"/>
      </rPr>
      <t>95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2006</t>
    </r>
  </si>
  <si>
    <r>
      <t>民國</t>
    </r>
    <r>
      <rPr>
        <sz val="7.5"/>
        <rFont val="Arial Narrow"/>
        <family val="2"/>
      </rPr>
      <t>96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2007</t>
    </r>
  </si>
  <si>
    <r>
      <t>民國</t>
    </r>
    <r>
      <rPr>
        <sz val="7.5"/>
        <rFont val="Arial Narrow"/>
        <family val="2"/>
      </rPr>
      <t>97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2008</t>
    </r>
  </si>
  <si>
    <t>平　均　每　戶　家　庭　全　年　經　常　支　出</t>
  </si>
  <si>
    <r>
      <t>Average</t>
    </r>
    <r>
      <rPr>
        <sz val="7.5"/>
        <rFont val="華康粗圓體"/>
        <family val="3"/>
      </rPr>
      <t>　</t>
    </r>
    <r>
      <rPr>
        <sz val="7.5"/>
        <rFont val="Arial Narrow"/>
        <family val="2"/>
      </rPr>
      <t xml:space="preserve"> Current</t>
    </r>
    <r>
      <rPr>
        <sz val="7.5"/>
        <rFont val="華康粗圓體"/>
        <family val="3"/>
      </rPr>
      <t>　</t>
    </r>
    <r>
      <rPr>
        <sz val="7.5"/>
        <rFont val="Arial Narrow"/>
        <family val="2"/>
      </rPr>
      <t xml:space="preserve"> Expenditure </t>
    </r>
    <r>
      <rPr>
        <sz val="7.5"/>
        <rFont val="華康粗圓體"/>
        <family val="3"/>
      </rPr>
      <t>　</t>
    </r>
    <r>
      <rPr>
        <sz val="7.5"/>
        <rFont val="Arial Narrow"/>
        <family val="2"/>
      </rPr>
      <t>Per</t>
    </r>
    <r>
      <rPr>
        <sz val="7.5"/>
        <rFont val="華康粗圓體"/>
        <family val="3"/>
      </rPr>
      <t>　</t>
    </r>
    <r>
      <rPr>
        <sz val="7.5"/>
        <rFont val="Arial Narrow"/>
        <family val="2"/>
      </rPr>
      <t xml:space="preserve"> Household</t>
    </r>
  </si>
  <si>
    <r>
      <t xml:space="preserve">年　　　別
</t>
    </r>
    <r>
      <rPr>
        <sz val="7.5"/>
        <rFont val="Arial Narrow"/>
        <family val="2"/>
      </rPr>
      <t>Year</t>
    </r>
  </si>
  <si>
    <r>
      <t>(</t>
    </r>
    <r>
      <rPr>
        <sz val="7.5"/>
        <rFont val="華康粗圓體"/>
        <family val="3"/>
      </rPr>
      <t>九</t>
    </r>
    <r>
      <rPr>
        <sz val="7.5"/>
        <rFont val="Arial Narrow"/>
        <family val="2"/>
      </rPr>
      <t>)</t>
    </r>
    <r>
      <rPr>
        <sz val="7.5"/>
        <rFont val="華康粗圓體"/>
        <family val="3"/>
      </rPr>
      <t>休閒與文化</t>
    </r>
  </si>
  <si>
    <r>
      <t>(</t>
    </r>
    <r>
      <rPr>
        <sz val="7.5"/>
        <rFont val="華康粗圓體"/>
        <family val="3"/>
      </rPr>
      <t>十</t>
    </r>
    <r>
      <rPr>
        <sz val="7.5"/>
        <rFont val="Arial Narrow"/>
        <family val="2"/>
      </rPr>
      <t>)</t>
    </r>
  </si>
  <si>
    <r>
      <t>(</t>
    </r>
    <r>
      <rPr>
        <sz val="7.5"/>
        <rFont val="華康粗圓體"/>
        <family val="3"/>
      </rPr>
      <t>十一</t>
    </r>
    <r>
      <rPr>
        <sz val="7.5"/>
        <rFont val="Arial Narrow"/>
        <family val="2"/>
      </rPr>
      <t>)</t>
    </r>
  </si>
  <si>
    <r>
      <t>(</t>
    </r>
    <r>
      <rPr>
        <sz val="7.5"/>
        <rFont val="華康粗圓體"/>
        <family val="3"/>
      </rPr>
      <t>十二</t>
    </r>
    <r>
      <rPr>
        <sz val="7.5"/>
        <rFont val="Arial Narrow"/>
        <family val="2"/>
      </rPr>
      <t>)</t>
    </r>
    <r>
      <rPr>
        <sz val="7.5"/>
        <rFont val="華康粗圓體"/>
        <family val="3"/>
      </rPr>
      <t>其他雜項支出</t>
    </r>
  </si>
  <si>
    <t>十三～十五非消費支出　</t>
  </si>
  <si>
    <r>
      <t>(</t>
    </r>
    <r>
      <rPr>
        <sz val="8"/>
        <rFont val="華康粗圓體"/>
        <family val="3"/>
      </rPr>
      <t>十三</t>
    </r>
    <r>
      <rPr>
        <sz val="8"/>
        <rFont val="Arial Narrow"/>
        <family val="2"/>
      </rPr>
      <t>)</t>
    </r>
  </si>
  <si>
    <r>
      <t>(</t>
    </r>
    <r>
      <rPr>
        <sz val="7.5"/>
        <rFont val="華康粗圓體"/>
        <family val="3"/>
      </rPr>
      <t>十四</t>
    </r>
    <r>
      <rPr>
        <sz val="7.5"/>
        <rFont val="Arial Narrow"/>
        <family val="2"/>
      </rPr>
      <t>)</t>
    </r>
    <r>
      <rPr>
        <sz val="7.5"/>
        <rFont val="華康粗圓體"/>
        <family val="3"/>
      </rPr>
      <t>賦稅支出</t>
    </r>
  </si>
  <si>
    <r>
      <t>(</t>
    </r>
    <r>
      <rPr>
        <sz val="7.5"/>
        <rFont val="華康粗圓體"/>
        <family val="3"/>
      </rPr>
      <t>十五</t>
    </r>
    <r>
      <rPr>
        <sz val="7.5"/>
        <rFont val="Arial Narrow"/>
        <family val="2"/>
      </rPr>
      <t>)</t>
    </r>
    <r>
      <rPr>
        <sz val="7.5"/>
        <rFont val="華康粗圓體"/>
        <family val="3"/>
      </rPr>
      <t>捐贈及其他移轉支出</t>
    </r>
  </si>
  <si>
    <t>儲蓄</t>
  </si>
  <si>
    <t>Recreation and Culture</t>
  </si>
  <si>
    <t>Miscellaneous</t>
  </si>
  <si>
    <t>Taxes</t>
  </si>
  <si>
    <t>Gifts and Other Transfer Expenditures</t>
  </si>
  <si>
    <t>(4)</t>
  </si>
  <si>
    <t>教育</t>
  </si>
  <si>
    <t>餐廳及
旅館</t>
  </si>
  <si>
    <t>(1)</t>
  </si>
  <si>
    <t>(4)</t>
  </si>
  <si>
    <t>(5)</t>
  </si>
  <si>
    <t>(3)</t>
  </si>
  <si>
    <t>書報雜誌文具</t>
  </si>
  <si>
    <t>消遣康樂器材及其附屬品　</t>
  </si>
  <si>
    <t>合計</t>
  </si>
  <si>
    <t>不屬前述各類之其他財貨</t>
  </si>
  <si>
    <t>人身保養及整潔</t>
  </si>
  <si>
    <t>理髮
沐浴</t>
  </si>
  <si>
    <r>
      <t>婚生壽慶喪祭費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不包括食品費</t>
    </r>
    <r>
      <rPr>
        <sz val="7.5"/>
        <rFont val="Arial Narrow"/>
        <family val="2"/>
      </rPr>
      <t>)</t>
    </r>
  </si>
  <si>
    <r>
      <t>其他雜項費用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含金融服務</t>
    </r>
    <r>
      <rPr>
        <sz val="7.5"/>
        <rFont val="Arial Narrow"/>
        <family val="2"/>
      </rPr>
      <t>)</t>
    </r>
  </si>
  <si>
    <t>利息
支出</t>
  </si>
  <si>
    <t>合計</t>
  </si>
  <si>
    <t>所得稅</t>
  </si>
  <si>
    <t>其他
賦稅</t>
  </si>
  <si>
    <t>對私人</t>
  </si>
  <si>
    <t>對政府</t>
  </si>
  <si>
    <t>對企業</t>
  </si>
  <si>
    <t>對國外</t>
  </si>
  <si>
    <t>Education</t>
  </si>
  <si>
    <t>Restaurans and Hotels</t>
  </si>
  <si>
    <r>
      <t>民國</t>
    </r>
    <r>
      <rPr>
        <sz val="7.5"/>
        <color indexed="8"/>
        <rFont val="Arial Narrow"/>
        <family val="2"/>
      </rPr>
      <t>98</t>
    </r>
    <r>
      <rPr>
        <sz val="7.5"/>
        <color indexed="8"/>
        <rFont val="華康粗圓體"/>
        <family val="3"/>
      </rPr>
      <t xml:space="preserve">年
</t>
    </r>
    <r>
      <rPr>
        <sz val="7.5"/>
        <color indexed="8"/>
        <rFont val="Arial Narrow"/>
        <family val="2"/>
      </rPr>
      <t>2009</t>
    </r>
  </si>
  <si>
    <r>
      <t xml:space="preserve"> </t>
    </r>
    <r>
      <rPr>
        <sz val="7.5"/>
        <color indexed="8"/>
        <rFont val="華康粗圓體"/>
        <family val="3"/>
      </rPr>
      <t>本縣</t>
    </r>
  </si>
  <si>
    <t>－</t>
  </si>
  <si>
    <t>附註：表中數字總數與細數不符係因四捨五入關係。</t>
  </si>
  <si>
    <r>
      <t>14-1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Average Family Income and Expenditure Per Household (Cont. End)</t>
    </r>
  </si>
  <si>
    <r>
      <t>民國</t>
    </r>
    <r>
      <rPr>
        <sz val="9"/>
        <rFont val="Arial Narrow"/>
        <family val="2"/>
      </rPr>
      <t>89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2000</t>
    </r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</si>
  <si>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2001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</si>
  <si>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</si>
  <si>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</si>
  <si>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</si>
  <si>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</si>
  <si>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</si>
  <si>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</si>
  <si>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2008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</si>
  <si>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2009</t>
    </r>
  </si>
  <si>
    <r>
      <t>表</t>
    </r>
    <r>
      <rPr>
        <sz val="12"/>
        <rFont val="Arial"/>
        <family val="2"/>
      </rPr>
      <t>14-2</t>
    </r>
    <r>
      <rPr>
        <sz val="12"/>
        <rFont val="華康粗圓體"/>
        <family val="3"/>
      </rPr>
      <t xml:space="preserve">、農家平均每戶全年所得及結構
</t>
    </r>
    <r>
      <rPr>
        <sz val="12"/>
        <rFont val="Arial"/>
        <family val="2"/>
      </rPr>
      <t>14-2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Average Family Income Structures of Farmers</t>
    </r>
  </si>
  <si>
    <t>年　　　別</t>
  </si>
  <si>
    <r>
      <t xml:space="preserve">金　　額　（元）
</t>
    </r>
    <r>
      <rPr>
        <sz val="9"/>
        <rFont val="Arial Narrow"/>
        <family val="2"/>
      </rPr>
      <t xml:space="preserve">Amount(N.T.$) </t>
    </r>
  </si>
  <si>
    <r>
      <t>結　構　比　</t>
    </r>
    <r>
      <rPr>
        <sz val="9"/>
        <rFont val="Arial Narrow"/>
        <family val="2"/>
      </rPr>
      <t>(%)
Per cent</t>
    </r>
  </si>
  <si>
    <t>年底別及農家、非農家分</t>
  </si>
  <si>
    <r>
      <t xml:space="preserve">彩色電視機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架</t>
    </r>
    <r>
      <rPr>
        <sz val="9"/>
        <rFont val="Arial Narrow"/>
        <family val="2"/>
      </rPr>
      <t>)</t>
    </r>
  </si>
  <si>
    <r>
      <t xml:space="preserve">錄放影機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架</t>
    </r>
    <r>
      <rPr>
        <sz val="9"/>
        <rFont val="Arial Narrow"/>
        <family val="2"/>
      </rPr>
      <t>)</t>
    </r>
  </si>
  <si>
    <r>
      <t xml:space="preserve">有線電視頻道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含小耳朵</t>
    </r>
    <r>
      <rPr>
        <sz val="9"/>
        <rFont val="Arial Narrow"/>
        <family val="2"/>
      </rPr>
      <t>)(</t>
    </r>
    <r>
      <rPr>
        <sz val="9"/>
        <rFont val="華康粗圓體"/>
        <family val="3"/>
      </rPr>
      <t>座</t>
    </r>
    <r>
      <rPr>
        <sz val="9"/>
        <rFont val="Arial Narrow"/>
        <family val="2"/>
      </rPr>
      <t>)</t>
    </r>
  </si>
  <si>
    <r>
      <t xml:space="preserve">洗衣機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台</t>
    </r>
    <r>
      <rPr>
        <sz val="9"/>
        <rFont val="Arial Narrow"/>
        <family val="2"/>
      </rPr>
      <t>)</t>
    </r>
  </si>
  <si>
    <r>
      <t xml:space="preserve">電　話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架</t>
    </r>
    <r>
      <rPr>
        <sz val="9"/>
        <rFont val="Arial Narrow"/>
        <family val="2"/>
      </rPr>
      <t>)</t>
    </r>
  </si>
  <si>
    <r>
      <t xml:space="preserve">冷暖氣機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座</t>
    </r>
    <r>
      <rPr>
        <sz val="9"/>
        <rFont val="Arial Narrow"/>
        <family val="2"/>
      </rPr>
      <t>)</t>
    </r>
  </si>
  <si>
    <r>
      <t xml:space="preserve">個人家用電腦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架</t>
    </r>
    <r>
      <rPr>
        <sz val="9"/>
        <rFont val="Arial Narrow"/>
        <family val="2"/>
      </rPr>
      <t>)</t>
    </r>
  </si>
  <si>
    <r>
      <t xml:space="preserve">機　車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輛</t>
    </r>
    <r>
      <rPr>
        <sz val="9"/>
        <rFont val="Arial Narrow"/>
        <family val="2"/>
      </rPr>
      <t>)</t>
    </r>
  </si>
  <si>
    <r>
      <t xml:space="preserve">汽　車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輛</t>
    </r>
    <r>
      <rPr>
        <sz val="9"/>
        <rFont val="Arial Narrow"/>
        <family val="2"/>
      </rPr>
      <t>)</t>
    </r>
  </si>
  <si>
    <r>
      <t xml:space="preserve">報　紙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份</t>
    </r>
    <r>
      <rPr>
        <sz val="9"/>
        <rFont val="Arial Narrow"/>
        <family val="2"/>
      </rPr>
      <t>)</t>
    </r>
  </si>
  <si>
    <r>
      <t xml:space="preserve">書刊雜誌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份</t>
    </r>
    <r>
      <rPr>
        <sz val="9"/>
        <rFont val="Arial Narrow"/>
        <family val="2"/>
      </rPr>
      <t>)</t>
    </r>
  </si>
  <si>
    <t>Color TV Sets</t>
  </si>
  <si>
    <t>Video Tape Recorder</t>
  </si>
  <si>
    <t>Cable TV</t>
  </si>
  <si>
    <t>Washing Machine</t>
  </si>
  <si>
    <t>Telephone</t>
  </si>
  <si>
    <t>Air Conditioner</t>
  </si>
  <si>
    <t>Piano</t>
  </si>
  <si>
    <t>Personal Computer</t>
  </si>
  <si>
    <t>Motor Bicycle</t>
  </si>
  <si>
    <t>Sedan Vehicle</t>
  </si>
  <si>
    <t>Newspaper</t>
  </si>
  <si>
    <t>Magazine</t>
  </si>
  <si>
    <r>
      <t>民國</t>
    </r>
    <r>
      <rPr>
        <sz val="9"/>
        <rFont val="Arial Narrow"/>
        <family val="2"/>
      </rPr>
      <t>89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2000</t>
    </r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</si>
  <si>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2001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</si>
  <si>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</si>
  <si>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</si>
  <si>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</si>
  <si>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</si>
  <si>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</si>
  <si>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</si>
  <si>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2008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</si>
  <si>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2009</t>
    </r>
  </si>
  <si>
    <t>－</t>
  </si>
  <si>
    <t>附註：表中數字總數與細數不符係因四捨五入關係。</t>
  </si>
  <si>
    <r>
      <t>表</t>
    </r>
    <r>
      <rPr>
        <sz val="12"/>
        <rFont val="Arial"/>
        <family val="2"/>
      </rPr>
      <t>14-1</t>
    </r>
    <r>
      <rPr>
        <sz val="12"/>
        <rFont val="華康粗圓體"/>
        <family val="3"/>
      </rPr>
      <t>、家庭平均每戶全年經常性收支</t>
    </r>
    <r>
      <rPr>
        <sz val="12"/>
        <rFont val="Arial"/>
        <family val="2"/>
      </rPr>
      <t xml:space="preserve"> (</t>
    </r>
    <r>
      <rPr>
        <sz val="12"/>
        <rFont val="華康粗圓體"/>
        <family val="3"/>
      </rPr>
      <t>續一</t>
    </r>
    <r>
      <rPr>
        <sz val="12"/>
        <rFont val="Arial"/>
        <family val="2"/>
      </rPr>
      <t xml:space="preserve">)  </t>
    </r>
  </si>
  <si>
    <r>
      <t>表</t>
    </r>
    <r>
      <rPr>
        <sz val="12"/>
        <rFont val="Arial"/>
        <family val="2"/>
      </rPr>
      <t>14-1</t>
    </r>
    <r>
      <rPr>
        <sz val="12"/>
        <rFont val="華康粗圓體"/>
        <family val="3"/>
      </rPr>
      <t>、家庭平均每戶全年經常性收支</t>
    </r>
    <r>
      <rPr>
        <sz val="12"/>
        <rFont val="Arial"/>
        <family val="2"/>
      </rPr>
      <t xml:space="preserve"> (</t>
    </r>
    <r>
      <rPr>
        <sz val="12"/>
        <rFont val="華康粗圓體"/>
        <family val="3"/>
      </rPr>
      <t>續二</t>
    </r>
    <r>
      <rPr>
        <sz val="12"/>
        <rFont val="Arial"/>
        <family val="2"/>
      </rPr>
      <t>)</t>
    </r>
  </si>
  <si>
    <r>
      <t>表</t>
    </r>
    <r>
      <rPr>
        <sz val="12"/>
        <rFont val="Arial"/>
        <family val="2"/>
      </rPr>
      <t>14-1</t>
    </r>
    <r>
      <rPr>
        <sz val="12"/>
        <rFont val="華康粗圓體"/>
        <family val="3"/>
      </rPr>
      <t>、家庭平均每戶全年經常性收支</t>
    </r>
    <r>
      <rPr>
        <sz val="12"/>
        <rFont val="Arial"/>
        <family val="2"/>
      </rPr>
      <t xml:space="preserve"> (</t>
    </r>
    <r>
      <rPr>
        <sz val="12"/>
        <rFont val="華康粗圓體"/>
        <family val="3"/>
      </rPr>
      <t>續完</t>
    </r>
    <r>
      <rPr>
        <sz val="12"/>
        <rFont val="Arial"/>
        <family val="2"/>
      </rPr>
      <t>)</t>
    </r>
  </si>
  <si>
    <r>
      <t>表</t>
    </r>
    <r>
      <rPr>
        <sz val="12"/>
        <rFont val="Arial"/>
        <family val="2"/>
      </rPr>
      <t>14-3</t>
    </r>
    <r>
      <rPr>
        <sz val="12"/>
        <rFont val="華康粗圓體"/>
        <family val="3"/>
      </rPr>
      <t>、家庭現代化設備</t>
    </r>
  </si>
  <si>
    <r>
      <t>表</t>
    </r>
    <r>
      <rPr>
        <sz val="12"/>
        <rFont val="Arial"/>
        <family val="2"/>
      </rPr>
      <t>14-4</t>
    </r>
    <r>
      <rPr>
        <sz val="12"/>
        <rFont val="華康粗圓體"/>
        <family val="3"/>
      </rPr>
      <t>、家庭收支平均每戶所得及消費型態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續一</t>
    </r>
    <r>
      <rPr>
        <sz val="12"/>
        <rFont val="Arial"/>
        <family val="2"/>
      </rPr>
      <t>)</t>
    </r>
  </si>
  <si>
    <r>
      <t>表</t>
    </r>
    <r>
      <rPr>
        <sz val="12"/>
        <rFont val="Arial"/>
        <family val="2"/>
      </rPr>
      <t>14-4</t>
    </r>
    <r>
      <rPr>
        <sz val="12"/>
        <rFont val="華康粗圓體"/>
        <family val="3"/>
      </rPr>
      <t>、家庭收支平均每戶所得及消費型態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續二</t>
    </r>
    <r>
      <rPr>
        <sz val="12"/>
        <rFont val="Arial"/>
        <family val="2"/>
      </rPr>
      <t>)</t>
    </r>
  </si>
  <si>
    <r>
      <t>表</t>
    </r>
    <r>
      <rPr>
        <sz val="12"/>
        <rFont val="Arial"/>
        <family val="2"/>
      </rPr>
      <t>14-4</t>
    </r>
    <r>
      <rPr>
        <sz val="12"/>
        <rFont val="華康粗圓體"/>
        <family val="3"/>
      </rPr>
      <t>、家庭收支平均每戶所得及消費型態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續三</t>
    </r>
    <r>
      <rPr>
        <sz val="12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</si>
</sst>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#,##0;[Red]#,##0"/>
    <numFmt numFmtId="180" formatCode="0.0"/>
    <numFmt numFmtId="181" formatCode="0_);[Red]\(0\)"/>
    <numFmt numFmtId="182" formatCode="0.0000;[Red]0.0000"/>
    <numFmt numFmtId="183" formatCode="#,##0.00;[Red]#,##0.00"/>
    <numFmt numFmtId="184" formatCode="#,##0_);\(#,##0\)"/>
    <numFmt numFmtId="185" formatCode="#,##0.00_);\(#,##0.00\)"/>
    <numFmt numFmtId="186" formatCode="000"/>
    <numFmt numFmtId="187" formatCode="#,##0_ ;[Red]\-#,##0\ "/>
    <numFmt numFmtId="188" formatCode="#,##0_ "/>
    <numFmt numFmtId="189" formatCode="#,##0.0000;[Red]#,##0.0000"/>
    <numFmt numFmtId="190" formatCode="_-* #,##0.0000_-;\-* #,##0.0000_-;_-* &quot;-&quot;_-;_-@_-"/>
    <numFmt numFmtId="191" formatCode="#,##0.0000_ "/>
    <numFmt numFmtId="192" formatCode="_-* #,##0.0_-;\-* #,##0.0_-;_-* &quot;-&quot;_-;_-@_-"/>
    <numFmt numFmtId="193" formatCode="_(* #,##0_);_(* \(#,##0\);_(* &quot;-&quot;_);_(@_)"/>
    <numFmt numFmtId="194" formatCode="#,##0.0000"/>
    <numFmt numFmtId="195" formatCode="_(* #,##0.000000_);_(* \(#,##0.000000\);_(* &quot;-&quot;??_);_(@_)"/>
    <numFmt numFmtId="196" formatCode="_(* #,##0.00_);_(* \(#,##0.00\);_(* &quot;-&quot;??_);_(@_)"/>
    <numFmt numFmtId="197" formatCode="_(* \ ##0\ ##0\ ##0_);_(* \(#,##0\);_(* &quot;-&quot;??_);_(@_)"/>
    <numFmt numFmtId="198" formatCode="\ #,##0;\-\ #,##0;\ &quot;-&quot;"/>
    <numFmt numFmtId="199" formatCode="#,##0.00_ "/>
    <numFmt numFmtId="200" formatCode="0.00_);[Red]\(0.00\)"/>
    <numFmt numFmtId="201" formatCode="#,##0.000000_ "/>
    <numFmt numFmtId="202" formatCode="#,##0.000000;[Red]#,##0.000000"/>
    <numFmt numFmtId="203" formatCode="_-* #,##0_-;\-* #,##0_-;_-* &quot;-&quot;??_-;_-@_-"/>
    <numFmt numFmtId="204" formatCode="_-* #,##0.000000_-;\-* #,##0.000000_-;_-* &quot;-&quot;??_-;_-@_-"/>
    <numFmt numFmtId="205" formatCode="#,##0.00000_ "/>
    <numFmt numFmtId="206" formatCode="_-* #\ ##0.00_-;\-* #,##0.00_-;_-* &quot;-&quot;_-;_-@_-"/>
    <numFmt numFmtId="207" formatCode="_-* #\ ###\ ##0_-;\-* #\ ##0_-;_-* &quot;-&quot;_-;_-@_-"/>
    <numFmt numFmtId="208" formatCode="0.00_ "/>
    <numFmt numFmtId="209" formatCode="#,##0.00_);[Red]\(#,##0.00\)"/>
    <numFmt numFmtId="210" formatCode="#,##0_);[Red]\(#,##0\)"/>
    <numFmt numFmtId="211" formatCode="#,##0.0000_);[Red]\(#,##0.0000\)"/>
    <numFmt numFmtId="212" formatCode="0_ "/>
    <numFmt numFmtId="213" formatCode="0_);\(0\)"/>
    <numFmt numFmtId="214" formatCode="#,##0.0;[Red]#,##0.0"/>
    <numFmt numFmtId="215" formatCode="_-* #\ ###\ ##0_-;\-* #,##0_-;_-* &quot;-&quot;_-;_-@_-"/>
    <numFmt numFmtId="216" formatCode="#,##0.000;[Red]#,##0.000"/>
    <numFmt numFmtId="217" formatCode="#\ ###\ ##0"/>
    <numFmt numFmtId="218" formatCode="#,##0;\-#,##0;&quot;-&quot;"/>
    <numFmt numFmtId="219" formatCode="#,##0.0_ "/>
    <numFmt numFmtId="220" formatCode="#,##0.000_ "/>
  </numFmts>
  <fonts count="39">
    <font>
      <sz val="12"/>
      <name val="新細明體"/>
      <family val="1"/>
    </font>
    <font>
      <sz val="12"/>
      <name val="華康粗圓體"/>
      <family val="3"/>
    </font>
    <font>
      <sz val="9"/>
      <name val="新細明體"/>
      <family val="1"/>
    </font>
    <font>
      <sz val="9"/>
      <name val="Arial Narrow"/>
      <family val="2"/>
    </font>
    <font>
      <sz val="9"/>
      <name val="細明體"/>
      <family val="3"/>
    </font>
    <font>
      <sz val="12"/>
      <name val="Arial"/>
      <family val="2"/>
    </font>
    <font>
      <sz val="10"/>
      <name val="Times New Roman"/>
      <family val="1"/>
    </font>
    <font>
      <b/>
      <sz val="12"/>
      <name val="Times"/>
      <family val="1"/>
    </font>
    <font>
      <sz val="7.5"/>
      <name val="Times New Roman"/>
      <family val="1"/>
    </font>
    <font>
      <sz val="9"/>
      <name val="華康粗圓體"/>
      <family val="3"/>
    </font>
    <font>
      <sz val="8.5"/>
      <name val="Arial Narrow"/>
      <family val="2"/>
    </font>
    <font>
      <sz val="8"/>
      <name val="Arial Narrow"/>
      <family val="2"/>
    </font>
    <font>
      <sz val="9"/>
      <name val="Arial"/>
      <family val="2"/>
    </font>
    <font>
      <sz val="7.5"/>
      <name val="Arial Narrow"/>
      <family val="2"/>
    </font>
    <font>
      <sz val="8"/>
      <name val="華康粗圓體"/>
      <family val="3"/>
    </font>
    <font>
      <sz val="7"/>
      <name val="Arial Narrow"/>
      <family val="2"/>
    </font>
    <font>
      <sz val="8.5"/>
      <name val="華康粗圓體"/>
      <family val="3"/>
    </font>
    <font>
      <sz val="7.5"/>
      <name val="華康粗圓體"/>
      <family val="3"/>
    </font>
    <font>
      <sz val="12"/>
      <name val="Arial Narrow"/>
      <family val="2"/>
    </font>
    <font>
      <sz val="9"/>
      <name val="華康中黑體"/>
      <family val="3"/>
    </font>
    <font>
      <sz val="8.5"/>
      <name val="華康中黑體"/>
      <family val="3"/>
    </font>
    <font>
      <sz val="8"/>
      <name val="華康中黑體"/>
      <family val="3"/>
    </font>
    <font>
      <u val="single"/>
      <sz val="14.4"/>
      <color indexed="12"/>
      <name val="新細明體"/>
      <family val="1"/>
    </font>
    <font>
      <u val="single"/>
      <sz val="14.4"/>
      <color indexed="36"/>
      <name val="新細明體"/>
      <family val="1"/>
    </font>
    <font>
      <b/>
      <sz val="12"/>
      <name val="Arial Narrow"/>
      <family val="2"/>
    </font>
    <font>
      <sz val="9"/>
      <color indexed="8"/>
      <name val="Arial Narrow"/>
      <family val="2"/>
    </font>
    <font>
      <sz val="8"/>
      <name val="Arial"/>
      <family val="2"/>
    </font>
    <font>
      <sz val="7.5"/>
      <name val="華康中黑體"/>
      <family val="3"/>
    </font>
    <font>
      <sz val="9"/>
      <color indexed="8"/>
      <name val="華康粗圓體"/>
      <family val="3"/>
    </font>
    <font>
      <sz val="8.5"/>
      <color indexed="8"/>
      <name val="Arial Narrow"/>
      <family val="2"/>
    </font>
    <font>
      <sz val="8.5"/>
      <color indexed="8"/>
      <name val="華康粗圓體"/>
      <family val="3"/>
    </font>
    <font>
      <sz val="8"/>
      <color indexed="8"/>
      <name val="Arial Narrow"/>
      <family val="2"/>
    </font>
    <font>
      <sz val="7.5"/>
      <color indexed="8"/>
      <name val="華康粗圓體"/>
      <family val="3"/>
    </font>
    <font>
      <sz val="7.5"/>
      <color indexed="8"/>
      <name val="Arial Narrow"/>
      <family val="2"/>
    </font>
    <font>
      <sz val="8"/>
      <color indexed="8"/>
      <name val="華康中黑體"/>
      <family val="3"/>
    </font>
    <font>
      <sz val="9"/>
      <color indexed="9"/>
      <name val="Arial Narrow"/>
      <family val="2"/>
    </font>
    <font>
      <b/>
      <sz val="10"/>
      <name val="Arial Narrow"/>
      <family val="2"/>
    </font>
    <font>
      <sz val="5.5"/>
      <name val="Arial Narrow"/>
      <family val="2"/>
    </font>
    <font>
      <sz val="8"/>
      <color indexed="8"/>
      <name val="華康粗圓體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ont="0" applyBorder="0" applyAlignment="0"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1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574">
    <xf numFmtId="0" fontId="0" fillId="0" borderId="0" xfId="0" applyAlignment="1">
      <alignment/>
    </xf>
    <xf numFmtId="3" fontId="3" fillId="0" borderId="2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distributed"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vertical="center"/>
    </xf>
    <xf numFmtId="3" fontId="10" fillId="0" borderId="2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vertical="center"/>
    </xf>
    <xf numFmtId="3" fontId="10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Continuous" vertical="center"/>
    </xf>
    <xf numFmtId="3" fontId="10" fillId="0" borderId="1" xfId="0" applyNumberFormat="1" applyFont="1" applyBorder="1" applyAlignment="1">
      <alignment horizontal="centerContinuous" vertical="center"/>
    </xf>
    <xf numFmtId="3" fontId="10" fillId="0" borderId="5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 quotePrefix="1">
      <alignment horizontal="center" vertical="center"/>
    </xf>
    <xf numFmtId="3" fontId="10" fillId="0" borderId="0" xfId="0" applyNumberFormat="1" applyFont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left" vertical="center"/>
    </xf>
    <xf numFmtId="3" fontId="10" fillId="0" borderId="0" xfId="0" applyNumberFormat="1" applyFont="1" applyAlignment="1">
      <alignment horizontal="distributed" vertical="center"/>
    </xf>
    <xf numFmtId="3" fontId="10" fillId="0" borderId="4" xfId="0" applyNumberFormat="1" applyFont="1" applyBorder="1" applyAlignment="1">
      <alignment horizontal="left" vertical="center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 quotePrefix="1">
      <alignment horizontal="center" vertical="center"/>
    </xf>
    <xf numFmtId="3" fontId="10" fillId="0" borderId="0" xfId="0" applyNumberFormat="1" applyFont="1" applyBorder="1" applyAlignment="1">
      <alignment horizontal="distributed"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left" vertical="center"/>
    </xf>
    <xf numFmtId="3" fontId="11" fillId="0" borderId="3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10" fillId="0" borderId="7" xfId="0" applyNumberFormat="1" applyFont="1" applyBorder="1" applyAlignment="1">
      <alignment horizontal="centerContinuous" vertical="center"/>
    </xf>
    <xf numFmtId="3" fontId="10" fillId="0" borderId="8" xfId="0" applyNumberFormat="1" applyFont="1" applyBorder="1" applyAlignment="1">
      <alignment horizontal="centerContinuous" vertical="center"/>
    </xf>
    <xf numFmtId="3" fontId="11" fillId="0" borderId="9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left" vertical="center"/>
    </xf>
    <xf numFmtId="3" fontId="10" fillId="0" borderId="5" xfId="0" applyNumberFormat="1" applyFont="1" applyBorder="1" applyAlignment="1">
      <alignment horizontal="centerContinuous" vertical="center"/>
    </xf>
    <xf numFmtId="3" fontId="10" fillId="0" borderId="10" xfId="0" applyNumberFormat="1" applyFont="1" applyBorder="1" applyAlignment="1">
      <alignment horizontal="centerContinuous" vertical="center"/>
    </xf>
    <xf numFmtId="3" fontId="10" fillId="0" borderId="11" xfId="0" applyNumberFormat="1" applyFont="1" applyBorder="1" applyAlignment="1">
      <alignment horizontal="centerContinuous" vertical="center"/>
    </xf>
    <xf numFmtId="3" fontId="10" fillId="0" borderId="12" xfId="0" applyNumberFormat="1" applyFont="1" applyBorder="1" applyAlignment="1">
      <alignment horizontal="centerContinuous" vertical="center"/>
    </xf>
    <xf numFmtId="3" fontId="12" fillId="0" borderId="0" xfId="0" applyNumberFormat="1" applyFont="1" applyAlignment="1">
      <alignment vertical="center"/>
    </xf>
    <xf numFmtId="3" fontId="10" fillId="0" borderId="2" xfId="0" applyNumberFormat="1" applyFont="1" applyBorder="1" applyAlignment="1">
      <alignment horizontal="right" vertical="center"/>
    </xf>
    <xf numFmtId="3" fontId="10" fillId="0" borderId="13" xfId="0" applyNumberFormat="1" applyFont="1" applyBorder="1" applyAlignment="1" quotePrefix="1">
      <alignment horizontal="centerContinuous" vertical="center"/>
    </xf>
    <xf numFmtId="3" fontId="10" fillId="0" borderId="14" xfId="0" applyNumberFormat="1" applyFont="1" applyBorder="1" applyAlignment="1" quotePrefix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vertical="center"/>
    </xf>
    <xf numFmtId="3" fontId="11" fillId="0" borderId="0" xfId="0" applyNumberFormat="1" applyFont="1" applyAlignment="1">
      <alignment horizontal="center" vertical="center"/>
    </xf>
    <xf numFmtId="3" fontId="11" fillId="0" borderId="14" xfId="0" applyNumberFormat="1" applyFont="1" applyBorder="1" applyAlignment="1" quotePrefix="1">
      <alignment horizontal="center" vertical="center"/>
    </xf>
    <xf numFmtId="3" fontId="11" fillId="0" borderId="1" xfId="0" applyNumberFormat="1" applyFont="1" applyBorder="1" applyAlignment="1" quotePrefix="1">
      <alignment horizontal="center" vertical="center"/>
    </xf>
    <xf numFmtId="3" fontId="11" fillId="0" borderId="6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3" fontId="11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horizontal="distributed" vertical="center"/>
    </xf>
    <xf numFmtId="3" fontId="15" fillId="0" borderId="3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Continuous" vertical="center"/>
    </xf>
    <xf numFmtId="3" fontId="13" fillId="0" borderId="8" xfId="0" applyNumberFormat="1" applyFont="1" applyBorder="1" applyAlignment="1">
      <alignment horizontal="centerContinuous" vertical="center"/>
    </xf>
    <xf numFmtId="3" fontId="13" fillId="0" borderId="12" xfId="0" applyNumberFormat="1" applyFont="1" applyBorder="1" applyAlignment="1">
      <alignment horizontal="centerContinuous" vertical="center"/>
    </xf>
    <xf numFmtId="3" fontId="13" fillId="0" borderId="0" xfId="0" applyNumberFormat="1" applyFont="1" applyAlignment="1">
      <alignment horizontal="left" vertical="center"/>
    </xf>
    <xf numFmtId="3" fontId="13" fillId="0" borderId="0" xfId="0" applyNumberFormat="1" applyFont="1" applyAlignment="1">
      <alignment vertical="center"/>
    </xf>
    <xf numFmtId="3" fontId="13" fillId="0" borderId="0" xfId="0" applyNumberFormat="1" applyFont="1" applyAlignment="1">
      <alignment horizontal="distributed" vertical="center"/>
    </xf>
    <xf numFmtId="3" fontId="13" fillId="0" borderId="4" xfId="0" applyNumberFormat="1" applyFont="1" applyBorder="1" applyAlignment="1">
      <alignment horizontal="left" vertical="center"/>
    </xf>
    <xf numFmtId="3" fontId="13" fillId="0" borderId="0" xfId="0" applyNumberFormat="1" applyFont="1" applyBorder="1" applyAlignment="1">
      <alignment horizontal="distributed" vertical="center"/>
    </xf>
    <xf numFmtId="3" fontId="13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 wrapText="1"/>
    </xf>
    <xf numFmtId="188" fontId="3" fillId="0" borderId="0" xfId="0" applyNumberFormat="1" applyFont="1" applyBorder="1" applyAlignment="1">
      <alignment vertical="center"/>
    </xf>
    <xf numFmtId="3" fontId="11" fillId="0" borderId="17" xfId="0" applyNumberFormat="1" applyFont="1" applyBorder="1" applyAlignment="1" quotePrefix="1">
      <alignment horizontal="center" vertical="center"/>
    </xf>
    <xf numFmtId="3" fontId="11" fillId="0" borderId="18" xfId="0" applyNumberFormat="1" applyFont="1" applyBorder="1" applyAlignment="1" quotePrefix="1">
      <alignment horizontal="center" vertical="center"/>
    </xf>
    <xf numFmtId="3" fontId="11" fillId="0" borderId="0" xfId="0" applyNumberFormat="1" applyFont="1" applyBorder="1" applyAlignment="1">
      <alignment horizontal="centerContinuous" vertical="center"/>
    </xf>
    <xf numFmtId="3" fontId="11" fillId="0" borderId="4" xfId="0" applyNumberFormat="1" applyFont="1" applyBorder="1" applyAlignment="1">
      <alignment horizontal="centerContinuous" vertical="center"/>
    </xf>
    <xf numFmtId="3" fontId="11" fillId="0" borderId="2" xfId="0" applyNumberFormat="1" applyFont="1" applyBorder="1" applyAlignment="1">
      <alignment horizontal="centerContinuous" vertical="center"/>
    </xf>
    <xf numFmtId="3" fontId="11" fillId="0" borderId="6" xfId="0" applyNumberFormat="1" applyFont="1" applyBorder="1" applyAlignment="1">
      <alignment horizontal="centerContinuous" vertical="center"/>
    </xf>
    <xf numFmtId="188" fontId="11" fillId="0" borderId="3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 quotePrefix="1">
      <alignment horizontal="distributed" vertical="center"/>
    </xf>
    <xf numFmtId="3" fontId="11" fillId="0" borderId="4" xfId="0" applyNumberFormat="1" applyFont="1" applyBorder="1" applyAlignment="1" quotePrefix="1">
      <alignment horizontal="distributed" vertical="center"/>
    </xf>
    <xf numFmtId="3" fontId="11" fillId="0" borderId="2" xfId="0" applyNumberFormat="1" applyFont="1" applyBorder="1" applyAlignment="1" quotePrefix="1">
      <alignment horizontal="distributed" vertical="center"/>
    </xf>
    <xf numFmtId="3" fontId="11" fillId="0" borderId="6" xfId="0" applyNumberFormat="1" applyFont="1" applyBorder="1" applyAlignment="1" quotePrefix="1">
      <alignment horizontal="distributed" vertical="center"/>
    </xf>
    <xf numFmtId="3" fontId="11" fillId="0" borderId="17" xfId="0" applyNumberFormat="1" applyFont="1" applyBorder="1" applyAlignment="1">
      <alignment horizontal="centerContinuous" vertical="center"/>
    </xf>
    <xf numFmtId="3" fontId="11" fillId="0" borderId="18" xfId="0" applyNumberFormat="1" applyFont="1" applyBorder="1" applyAlignment="1">
      <alignment horizontal="centerContinuous" vertical="center"/>
    </xf>
    <xf numFmtId="199" fontId="11" fillId="0" borderId="3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distributed" vertical="center"/>
    </xf>
    <xf numFmtId="188" fontId="3" fillId="0" borderId="0" xfId="0" applyNumberFormat="1" applyFont="1" applyAlignment="1">
      <alignment vertical="center"/>
    </xf>
    <xf numFmtId="199" fontId="3" fillId="0" borderId="0" xfId="0" applyNumberFormat="1" applyFont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left" vertical="center" wrapText="1"/>
    </xf>
    <xf numFmtId="3" fontId="11" fillId="0" borderId="0" xfId="0" applyNumberFormat="1" applyFont="1" applyBorder="1" applyAlignment="1" quotePrefix="1">
      <alignment horizontal="left" vertical="center" wrapText="1"/>
    </xf>
    <xf numFmtId="3" fontId="5" fillId="0" borderId="0" xfId="0" applyNumberFormat="1" applyFont="1" applyAlignment="1">
      <alignment vertical="center" wrapText="1"/>
    </xf>
    <xf numFmtId="188" fontId="10" fillId="0" borderId="0" xfId="0" applyNumberFormat="1" applyFont="1" applyBorder="1" applyAlignment="1">
      <alignment horizontal="left" vertical="center"/>
    </xf>
    <xf numFmtId="199" fontId="10" fillId="0" borderId="0" xfId="0" applyNumberFormat="1" applyFont="1" applyBorder="1" applyAlignment="1">
      <alignment horizontal="centerContinuous" vertical="center"/>
    </xf>
    <xf numFmtId="188" fontId="10" fillId="0" borderId="0" xfId="0" applyNumberFormat="1" applyFont="1" applyBorder="1" applyAlignment="1">
      <alignment horizontal="centerContinuous" vertical="center"/>
    </xf>
    <xf numFmtId="3" fontId="3" fillId="0" borderId="0" xfId="0" applyNumberFormat="1" applyFont="1" applyBorder="1" applyAlignment="1" quotePrefix="1">
      <alignment horizontal="center" vertical="center"/>
    </xf>
    <xf numFmtId="199" fontId="3" fillId="0" borderId="0" xfId="0" applyNumberFormat="1" applyFont="1" applyBorder="1" applyAlignment="1">
      <alignment vertical="center"/>
    </xf>
    <xf numFmtId="199" fontId="11" fillId="0" borderId="9" xfId="0" applyNumberFormat="1" applyFont="1" applyBorder="1" applyAlignment="1">
      <alignment horizontal="center" vertical="center"/>
    </xf>
    <xf numFmtId="188" fontId="11" fillId="0" borderId="19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center" vertical="center" wrapText="1"/>
    </xf>
    <xf numFmtId="179" fontId="10" fillId="0" borderId="1" xfId="0" applyNumberFormat="1" applyFont="1" applyBorder="1" applyAlignment="1" quotePrefix="1">
      <alignment horizontal="right" vertical="center"/>
    </xf>
    <xf numFmtId="179" fontId="10" fillId="0" borderId="1" xfId="0" applyNumberFormat="1" applyFont="1" applyBorder="1" applyAlignment="1">
      <alignment horizontal="right" vertical="center"/>
    </xf>
    <xf numFmtId="179" fontId="10" fillId="0" borderId="0" xfId="0" applyNumberFormat="1" applyFont="1" applyBorder="1" applyAlignment="1">
      <alignment horizontal="right" vertical="center"/>
    </xf>
    <xf numFmtId="179" fontId="10" fillId="0" borderId="1" xfId="0" applyNumberFormat="1" applyFont="1" applyFill="1" applyBorder="1" applyAlignment="1">
      <alignment horizontal="right" vertical="center"/>
    </xf>
    <xf numFmtId="3" fontId="16" fillId="0" borderId="1" xfId="0" applyNumberFormat="1" applyFont="1" applyBorder="1" applyAlignment="1">
      <alignment horizontal="center" vertical="center" wrapText="1"/>
    </xf>
    <xf numFmtId="3" fontId="16" fillId="0" borderId="4" xfId="0" applyNumberFormat="1" applyFont="1" applyBorder="1" applyAlignment="1">
      <alignment horizontal="left" vertical="center"/>
    </xf>
    <xf numFmtId="179" fontId="16" fillId="0" borderId="1" xfId="0" applyNumberFormat="1" applyFont="1" applyBorder="1" applyAlignment="1">
      <alignment horizontal="right" vertical="center"/>
    </xf>
    <xf numFmtId="3" fontId="16" fillId="0" borderId="0" xfId="0" applyNumberFormat="1" applyFont="1" applyBorder="1" applyAlignment="1">
      <alignment horizontal="left" vertical="center"/>
    </xf>
    <xf numFmtId="3" fontId="16" fillId="0" borderId="20" xfId="0" applyNumberFormat="1" applyFont="1" applyBorder="1" applyAlignment="1">
      <alignment horizontal="center" vertical="center" wrapText="1"/>
    </xf>
    <xf numFmtId="179" fontId="10" fillId="0" borderId="1" xfId="0" applyNumberFormat="1" applyFont="1" applyFill="1" applyBorder="1" applyAlignment="1" quotePrefix="1">
      <alignment horizontal="right" vertical="center"/>
    </xf>
    <xf numFmtId="179" fontId="10" fillId="0" borderId="14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3" fontId="17" fillId="0" borderId="14" xfId="0" applyNumberFormat="1" applyFont="1" applyBorder="1" applyAlignment="1">
      <alignment horizontal="center" vertical="center" wrapText="1"/>
    </xf>
    <xf numFmtId="3" fontId="17" fillId="0" borderId="4" xfId="0" applyNumberFormat="1" applyFont="1" applyBorder="1" applyAlignment="1">
      <alignment horizontal="left" vertical="center"/>
    </xf>
    <xf numFmtId="3" fontId="9" fillId="0" borderId="1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 wrapText="1"/>
    </xf>
    <xf numFmtId="188" fontId="14" fillId="0" borderId="21" xfId="0" applyNumberFormat="1" applyFont="1" applyBorder="1" applyAlignment="1">
      <alignment horizontal="center" vertical="center"/>
    </xf>
    <xf numFmtId="199" fontId="14" fillId="0" borderId="1" xfId="0" applyNumberFormat="1" applyFont="1" applyBorder="1" applyAlignment="1" quotePrefix="1">
      <alignment horizontal="center" vertical="center"/>
    </xf>
    <xf numFmtId="188" fontId="14" fillId="0" borderId="1" xfId="0" applyNumberFormat="1" applyFont="1" applyBorder="1" applyAlignment="1">
      <alignment horizontal="center" vertical="center"/>
    </xf>
    <xf numFmtId="199" fontId="14" fillId="0" borderId="20" xfId="0" applyNumberFormat="1" applyFont="1" applyBorder="1" applyAlignment="1" quotePrefix="1">
      <alignment horizontal="center" vertical="center"/>
    </xf>
    <xf numFmtId="188" fontId="14" fillId="0" borderId="8" xfId="0" applyNumberFormat="1" applyFont="1" applyBorder="1" applyAlignment="1">
      <alignment horizontal="center" vertical="center"/>
    </xf>
    <xf numFmtId="199" fontId="14" fillId="0" borderId="8" xfId="0" applyNumberFormat="1" applyFont="1" applyBorder="1" applyAlignment="1" quotePrefix="1">
      <alignment horizontal="center" vertical="center"/>
    </xf>
    <xf numFmtId="3" fontId="14" fillId="0" borderId="0" xfId="0" applyNumberFormat="1" applyFont="1" applyBorder="1" applyAlignment="1">
      <alignment horizontal="left" vertical="center" wrapText="1"/>
    </xf>
    <xf numFmtId="3" fontId="14" fillId="0" borderId="2" xfId="0" applyNumberFormat="1" applyFont="1" applyBorder="1" applyAlignment="1">
      <alignment horizontal="left" vertical="center" wrapText="1"/>
    </xf>
    <xf numFmtId="179" fontId="10" fillId="0" borderId="21" xfId="0" applyNumberFormat="1" applyFont="1" applyBorder="1" applyAlignment="1">
      <alignment horizontal="right" vertical="center"/>
    </xf>
    <xf numFmtId="179" fontId="10" fillId="0" borderId="14" xfId="0" applyNumberFormat="1" applyFont="1" applyFill="1" applyBorder="1" applyAlignment="1">
      <alignment horizontal="right" vertical="center"/>
    </xf>
    <xf numFmtId="179" fontId="10" fillId="0" borderId="22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 quotePrefix="1">
      <alignment horizontal="center" vertical="center"/>
    </xf>
    <xf numFmtId="3" fontId="10" fillId="0" borderId="20" xfId="0" applyNumberFormat="1" applyFont="1" applyBorder="1" applyAlignment="1" quotePrefix="1">
      <alignment horizontal="center" vertical="center"/>
    </xf>
    <xf numFmtId="179" fontId="10" fillId="0" borderId="14" xfId="0" applyNumberFormat="1" applyFont="1" applyBorder="1" applyAlignment="1" quotePrefix="1">
      <alignment horizontal="right" vertical="center"/>
    </xf>
    <xf numFmtId="179" fontId="11" fillId="0" borderId="1" xfId="0" applyNumberFormat="1" applyFont="1" applyBorder="1" applyAlignment="1" quotePrefix="1">
      <alignment horizontal="right" vertical="center"/>
    </xf>
    <xf numFmtId="179" fontId="14" fillId="0" borderId="1" xfId="0" applyNumberFormat="1" applyFont="1" applyBorder="1" applyAlignment="1">
      <alignment horizontal="right" vertical="center"/>
    </xf>
    <xf numFmtId="179" fontId="11" fillId="0" borderId="1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0" xfId="0" applyNumberFormat="1" applyFont="1" applyFill="1" applyBorder="1" applyAlignment="1">
      <alignment horizontal="right" vertical="center"/>
    </xf>
    <xf numFmtId="179" fontId="3" fillId="0" borderId="1" xfId="0" applyNumberFormat="1" applyFont="1" applyBorder="1" applyAlignment="1">
      <alignment vertical="center"/>
    </xf>
    <xf numFmtId="183" fontId="3" fillId="0" borderId="1" xfId="0" applyNumberFormat="1" applyFont="1" applyBorder="1" applyAlignment="1">
      <alignment horizontal="right" vertical="center"/>
    </xf>
    <xf numFmtId="183" fontId="3" fillId="0" borderId="22" xfId="0" applyNumberFormat="1" applyFont="1" applyBorder="1" applyAlignment="1">
      <alignment horizontal="right" vertical="center"/>
    </xf>
    <xf numFmtId="3" fontId="10" fillId="0" borderId="9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distributed" vertical="center"/>
    </xf>
    <xf numFmtId="3" fontId="3" fillId="0" borderId="0" xfId="0" applyNumberFormat="1" applyFont="1" applyBorder="1" applyAlignment="1">
      <alignment horizontal="left" vertical="center"/>
    </xf>
    <xf numFmtId="179" fontId="11" fillId="0" borderId="22" xfId="0" applyNumberFormat="1" applyFont="1" applyFill="1" applyBorder="1" applyAlignment="1">
      <alignment horizontal="right" vertical="center"/>
    </xf>
    <xf numFmtId="179" fontId="11" fillId="0" borderId="14" xfId="0" applyNumberFormat="1" applyFont="1" applyBorder="1" applyAlignment="1">
      <alignment horizontal="right" vertical="center"/>
    </xf>
    <xf numFmtId="179" fontId="11" fillId="0" borderId="21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center" vertical="center" wrapText="1"/>
    </xf>
    <xf numFmtId="3" fontId="3" fillId="0" borderId="13" xfId="0" applyNumberFormat="1" applyFont="1" applyBorder="1" applyAlignment="1">
      <alignment horizontal="centerContinuous" vertical="center"/>
    </xf>
    <xf numFmtId="3" fontId="3" fillId="0" borderId="7" xfId="0" applyNumberFormat="1" applyFont="1" applyBorder="1" applyAlignment="1">
      <alignment horizontal="centerContinuous" vertical="center"/>
    </xf>
    <xf numFmtId="3" fontId="3" fillId="0" borderId="8" xfId="0" applyNumberFormat="1" applyFont="1" applyBorder="1" applyAlignment="1">
      <alignment horizontal="centerContinuous" vertical="center"/>
    </xf>
    <xf numFmtId="3" fontId="3" fillId="0" borderId="0" xfId="0" applyNumberFormat="1" applyFont="1" applyBorder="1" applyAlignment="1">
      <alignment horizontal="centerContinuous" vertical="center"/>
    </xf>
    <xf numFmtId="3" fontId="3" fillId="0" borderId="1" xfId="0" applyNumberFormat="1" applyFont="1" applyBorder="1" applyAlignment="1">
      <alignment horizontal="centerContinuous" vertical="center"/>
    </xf>
    <xf numFmtId="3" fontId="3" fillId="0" borderId="14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left" vertical="center"/>
    </xf>
    <xf numFmtId="179" fontId="3" fillId="0" borderId="1" xfId="0" applyNumberFormat="1" applyFont="1" applyBorder="1" applyAlignment="1">
      <alignment horizontal="right" vertical="center"/>
    </xf>
    <xf numFmtId="179" fontId="3" fillId="0" borderId="14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left" vertical="center"/>
    </xf>
    <xf numFmtId="3" fontId="3" fillId="0" borderId="4" xfId="0" applyNumberFormat="1" applyFont="1" applyBorder="1" applyAlignment="1">
      <alignment horizontal="left" vertical="center"/>
    </xf>
    <xf numFmtId="179" fontId="9" fillId="0" borderId="1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center" vertical="center"/>
    </xf>
    <xf numFmtId="179" fontId="3" fillId="0" borderId="21" xfId="0" applyNumberFormat="1" applyFont="1" applyBorder="1" applyAlignment="1">
      <alignment horizontal="right" vertical="center"/>
    </xf>
    <xf numFmtId="179" fontId="3" fillId="0" borderId="22" xfId="0" applyNumberFormat="1" applyFont="1" applyBorder="1" applyAlignment="1">
      <alignment horizontal="right" vertical="center"/>
    </xf>
    <xf numFmtId="179" fontId="9" fillId="0" borderId="0" xfId="0" applyNumberFormat="1" applyFont="1" applyBorder="1" applyAlignment="1">
      <alignment horizontal="right" vertical="center"/>
    </xf>
    <xf numFmtId="3" fontId="15" fillId="0" borderId="9" xfId="0" applyNumberFormat="1" applyFont="1" applyBorder="1" applyAlignment="1">
      <alignment horizontal="center" vertical="center" wrapText="1"/>
    </xf>
    <xf numFmtId="179" fontId="11" fillId="0" borderId="14" xfId="0" applyNumberFormat="1" applyFont="1" applyBorder="1" applyAlignment="1" quotePrefix="1">
      <alignment horizontal="right" vertical="center"/>
    </xf>
    <xf numFmtId="188" fontId="3" fillId="0" borderId="21" xfId="0" applyNumberFormat="1" applyFont="1" applyBorder="1" applyAlignment="1">
      <alignment vertical="center"/>
    </xf>
    <xf numFmtId="199" fontId="3" fillId="0" borderId="1" xfId="0" applyNumberFormat="1" applyFont="1" applyBorder="1" applyAlignment="1">
      <alignment vertical="center"/>
    </xf>
    <xf numFmtId="188" fontId="3" fillId="0" borderId="1" xfId="0" applyNumberFormat="1" applyFont="1" applyBorder="1" applyAlignment="1">
      <alignment vertical="center"/>
    </xf>
    <xf numFmtId="199" fontId="3" fillId="0" borderId="14" xfId="0" applyNumberFormat="1" applyFont="1" applyBorder="1" applyAlignment="1">
      <alignment vertical="center"/>
    </xf>
    <xf numFmtId="188" fontId="3" fillId="0" borderId="19" xfId="0" applyNumberFormat="1" applyFont="1" applyBorder="1" applyAlignment="1">
      <alignment vertical="center"/>
    </xf>
    <xf numFmtId="199" fontId="3" fillId="0" borderId="9" xfId="0" applyNumberFormat="1" applyFont="1" applyBorder="1" applyAlignment="1">
      <alignment vertical="center"/>
    </xf>
    <xf numFmtId="188" fontId="3" fillId="0" borderId="9" xfId="0" applyNumberFormat="1" applyFont="1" applyBorder="1" applyAlignment="1">
      <alignment vertical="center"/>
    </xf>
    <xf numFmtId="188" fontId="3" fillId="0" borderId="3" xfId="0" applyNumberFormat="1" applyFont="1" applyBorder="1" applyAlignment="1">
      <alignment vertical="center"/>
    </xf>
    <xf numFmtId="199" fontId="3" fillId="0" borderId="3" xfId="0" applyNumberFormat="1" applyFont="1" applyBorder="1" applyAlignment="1">
      <alignment vertical="center"/>
    </xf>
    <xf numFmtId="188" fontId="3" fillId="0" borderId="21" xfId="0" applyNumberFormat="1" applyFont="1" applyFill="1" applyBorder="1" applyAlignment="1">
      <alignment vertical="center"/>
    </xf>
    <xf numFmtId="188" fontId="3" fillId="0" borderId="1" xfId="0" applyNumberFormat="1" applyFont="1" applyFill="1" applyBorder="1" applyAlignment="1">
      <alignment vertical="center"/>
    </xf>
    <xf numFmtId="3" fontId="19" fillId="0" borderId="0" xfId="0" applyNumberFormat="1" applyFont="1" applyAlignment="1">
      <alignment horizontal="left" vertical="center"/>
    </xf>
    <xf numFmtId="3" fontId="19" fillId="0" borderId="0" xfId="0" applyNumberFormat="1" applyFont="1" applyAlignment="1">
      <alignment vertical="center"/>
    </xf>
    <xf numFmtId="3" fontId="20" fillId="0" borderId="2" xfId="0" applyNumberFormat="1" applyFont="1" applyBorder="1" applyAlignment="1">
      <alignment horizontal="right" vertical="center"/>
    </xf>
    <xf numFmtId="3" fontId="21" fillId="0" borderId="2" xfId="0" applyNumberFormat="1" applyFont="1" applyBorder="1" applyAlignment="1">
      <alignment horizontal="right" vertical="center"/>
    </xf>
    <xf numFmtId="199" fontId="21" fillId="0" borderId="0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 wrapText="1"/>
    </xf>
    <xf numFmtId="179" fontId="10" fillId="0" borderId="14" xfId="0" applyNumberFormat="1" applyFont="1" applyFill="1" applyBorder="1" applyAlignment="1" quotePrefix="1">
      <alignment horizontal="right" vertical="center"/>
    </xf>
    <xf numFmtId="3" fontId="13" fillId="0" borderId="0" xfId="0" applyNumberFormat="1" applyFont="1" applyBorder="1" applyAlignment="1">
      <alignment horizontal="left" vertical="center"/>
    </xf>
    <xf numFmtId="179" fontId="3" fillId="0" borderId="21" xfId="0" applyNumberFormat="1" applyFont="1" applyBorder="1" applyAlignment="1">
      <alignment vertical="center"/>
    </xf>
    <xf numFmtId="179" fontId="3" fillId="0" borderId="14" xfId="0" applyNumberFormat="1" applyFont="1" applyBorder="1" applyAlignment="1">
      <alignment vertical="center"/>
    </xf>
    <xf numFmtId="183" fontId="3" fillId="0" borderId="14" xfId="0" applyNumberFormat="1" applyFont="1" applyBorder="1" applyAlignment="1">
      <alignment horizontal="right" vertical="center"/>
    </xf>
    <xf numFmtId="220" fontId="3" fillId="0" borderId="9" xfId="0" applyNumberFormat="1" applyFont="1" applyBorder="1" applyAlignment="1">
      <alignment vertical="center"/>
    </xf>
    <xf numFmtId="179" fontId="3" fillId="0" borderId="1" xfId="0" applyNumberFormat="1" applyFont="1" applyBorder="1" applyAlignment="1" quotePrefix="1">
      <alignment horizontal="right" vertical="center"/>
    </xf>
    <xf numFmtId="3" fontId="11" fillId="0" borderId="20" xfId="0" applyNumberFormat="1" applyFont="1" applyBorder="1" applyAlignment="1" quotePrefix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right" vertical="center"/>
    </xf>
    <xf numFmtId="179" fontId="3" fillId="0" borderId="14" xfId="0" applyNumberFormat="1" applyFont="1" applyBorder="1" applyAlignment="1" quotePrefix="1">
      <alignment horizontal="right" vertical="center"/>
    </xf>
    <xf numFmtId="179" fontId="9" fillId="0" borderId="1" xfId="0" applyNumberFormat="1" applyFont="1" applyBorder="1" applyAlignment="1" quotePrefix="1">
      <alignment horizontal="right" vertical="center"/>
    </xf>
    <xf numFmtId="179" fontId="14" fillId="0" borderId="1" xfId="0" applyNumberFormat="1" applyFont="1" applyBorder="1" applyAlignment="1" quotePrefix="1">
      <alignment horizontal="right" vertical="center"/>
    </xf>
    <xf numFmtId="3" fontId="24" fillId="0" borderId="0" xfId="0" applyNumberFormat="1" applyFont="1" applyAlignment="1">
      <alignment vertical="center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/>
    </xf>
    <xf numFmtId="220" fontId="3" fillId="0" borderId="3" xfId="0" applyNumberFormat="1" applyFont="1" applyBorder="1" applyAlignment="1">
      <alignment vertical="center"/>
    </xf>
    <xf numFmtId="179" fontId="25" fillId="0" borderId="21" xfId="0" applyNumberFormat="1" applyFont="1" applyBorder="1" applyAlignment="1">
      <alignment horizontal="right" vertical="center"/>
    </xf>
    <xf numFmtId="179" fontId="25" fillId="0" borderId="19" xfId="0" applyNumberFormat="1" applyFont="1" applyBorder="1" applyAlignment="1">
      <alignment horizontal="right" vertical="center"/>
    </xf>
    <xf numFmtId="179" fontId="25" fillId="0" borderId="14" xfId="0" applyNumberFormat="1" applyFont="1" applyBorder="1" applyAlignment="1">
      <alignment horizontal="right" vertical="center"/>
    </xf>
    <xf numFmtId="179" fontId="25" fillId="0" borderId="1" xfId="0" applyNumberFormat="1" applyFont="1" applyBorder="1" applyAlignment="1">
      <alignment horizontal="right" vertical="center"/>
    </xf>
    <xf numFmtId="179" fontId="25" fillId="0" borderId="3" xfId="0" applyNumberFormat="1" applyFont="1" applyBorder="1" applyAlignment="1">
      <alignment horizontal="right" vertical="center"/>
    </xf>
    <xf numFmtId="179" fontId="25" fillId="0" borderId="9" xfId="0" applyNumberFormat="1" applyFont="1" applyBorder="1" applyAlignment="1">
      <alignment horizontal="right" vertical="center"/>
    </xf>
    <xf numFmtId="179" fontId="25" fillId="0" borderId="22" xfId="0" applyNumberFormat="1" applyFont="1" applyBorder="1" applyAlignment="1">
      <alignment horizontal="right" vertical="center"/>
    </xf>
    <xf numFmtId="179" fontId="25" fillId="0" borderId="2" xfId="0" applyNumberFormat="1" applyFont="1" applyBorder="1" applyAlignment="1">
      <alignment horizontal="right" vertical="center"/>
    </xf>
    <xf numFmtId="3" fontId="16" fillId="0" borderId="6" xfId="0" applyNumberFormat="1" applyFont="1" applyBorder="1" applyAlignment="1">
      <alignment horizontal="left" vertical="center"/>
    </xf>
    <xf numFmtId="179" fontId="10" fillId="0" borderId="9" xfId="0" applyNumberFormat="1" applyFont="1" applyBorder="1" applyAlignment="1">
      <alignment horizontal="right" vertical="center"/>
    </xf>
    <xf numFmtId="179" fontId="10" fillId="0" borderId="2" xfId="0" applyNumberFormat="1" applyFont="1" applyBorder="1" applyAlignment="1">
      <alignment horizontal="right" vertical="center"/>
    </xf>
    <xf numFmtId="3" fontId="10" fillId="0" borderId="2" xfId="0" applyNumberFormat="1" applyFont="1" applyBorder="1" applyAlignment="1" quotePrefix="1">
      <alignment horizontal="center" vertical="center"/>
    </xf>
    <xf numFmtId="3" fontId="10" fillId="0" borderId="23" xfId="0" applyNumberFormat="1" applyFont="1" applyBorder="1" applyAlignment="1" quotePrefix="1">
      <alignment horizontal="center" vertical="center"/>
    </xf>
    <xf numFmtId="3" fontId="10" fillId="0" borderId="23" xfId="0" applyNumberFormat="1" applyFont="1" applyBorder="1" applyAlignment="1">
      <alignment vertical="center"/>
    </xf>
    <xf numFmtId="3" fontId="10" fillId="0" borderId="23" xfId="0" applyNumberFormat="1" applyFont="1" applyBorder="1" applyAlignment="1">
      <alignment horizontal="left" vertical="center"/>
    </xf>
    <xf numFmtId="3" fontId="10" fillId="0" borderId="5" xfId="0" applyNumberFormat="1" applyFont="1" applyBorder="1" applyAlignment="1">
      <alignment horizontal="left" vertical="center"/>
    </xf>
    <xf numFmtId="3" fontId="10" fillId="0" borderId="0" xfId="0" applyNumberFormat="1" applyFont="1" applyAlignment="1" quotePrefix="1">
      <alignment vertical="center"/>
    </xf>
    <xf numFmtId="3" fontId="10" fillId="0" borderId="4" xfId="0" applyNumberFormat="1" applyFont="1" applyBorder="1" applyAlignment="1" quotePrefix="1">
      <alignment vertical="center"/>
    </xf>
    <xf numFmtId="3" fontId="10" fillId="0" borderId="2" xfId="0" applyNumberFormat="1" applyFont="1" applyBorder="1" applyAlignment="1">
      <alignment horizontal="left" vertical="center"/>
    </xf>
    <xf numFmtId="179" fontId="10" fillId="0" borderId="16" xfId="0" applyNumberFormat="1" applyFont="1" applyBorder="1" applyAlignment="1">
      <alignment horizontal="right" vertical="center"/>
    </xf>
    <xf numFmtId="3" fontId="10" fillId="0" borderId="13" xfId="0" applyNumberFormat="1" applyFont="1" applyBorder="1" applyAlignment="1" quotePrefix="1">
      <alignment horizontal="center" vertical="center"/>
    </xf>
    <xf numFmtId="179" fontId="3" fillId="0" borderId="0" xfId="0" applyNumberFormat="1" applyFont="1" applyBorder="1" applyAlignment="1" quotePrefix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3" fontId="9" fillId="0" borderId="6" xfId="0" applyNumberFormat="1" applyFont="1" applyBorder="1" applyAlignment="1">
      <alignment horizontal="left" vertical="center"/>
    </xf>
    <xf numFmtId="179" fontId="3" fillId="0" borderId="3" xfId="0" applyNumberFormat="1" applyFont="1" applyBorder="1" applyAlignment="1">
      <alignment horizontal="right" vertical="center"/>
    </xf>
    <xf numFmtId="179" fontId="3" fillId="0" borderId="9" xfId="0" applyNumberFormat="1" applyFont="1" applyBorder="1" applyAlignment="1">
      <alignment horizontal="right" vertical="center"/>
    </xf>
    <xf numFmtId="179" fontId="3" fillId="0" borderId="3" xfId="0" applyNumberFormat="1" applyFont="1" applyBorder="1" applyAlignment="1" quotePrefix="1">
      <alignment horizontal="right" vertical="center"/>
    </xf>
    <xf numFmtId="179" fontId="3" fillId="0" borderId="3" xfId="0" applyNumberFormat="1" applyFont="1" applyFill="1" applyBorder="1" applyAlignment="1">
      <alignment horizontal="right" vertical="center"/>
    </xf>
    <xf numFmtId="179" fontId="3" fillId="0" borderId="2" xfId="0" applyNumberFormat="1" applyFont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179" fontId="10" fillId="0" borderId="19" xfId="0" applyNumberFormat="1" applyFont="1" applyBorder="1" applyAlignment="1">
      <alignment horizontal="right" vertical="center"/>
    </xf>
    <xf numFmtId="179" fontId="10" fillId="0" borderId="9" xfId="0" applyNumberFormat="1" applyFont="1" applyFill="1" applyBorder="1" applyAlignment="1">
      <alignment horizontal="right" vertical="center"/>
    </xf>
    <xf numFmtId="3" fontId="9" fillId="0" borderId="6" xfId="0" applyNumberFormat="1" applyFont="1" applyBorder="1" applyAlignment="1">
      <alignment horizontal="center" vertical="center" wrapText="1"/>
    </xf>
    <xf numFmtId="179" fontId="3" fillId="0" borderId="19" xfId="0" applyNumberFormat="1" applyFont="1" applyBorder="1" applyAlignment="1">
      <alignment vertical="center"/>
    </xf>
    <xf numFmtId="179" fontId="3" fillId="0" borderId="9" xfId="0" applyNumberFormat="1" applyFont="1" applyBorder="1" applyAlignment="1">
      <alignment vertical="center"/>
    </xf>
    <xf numFmtId="183" fontId="3" fillId="0" borderId="9" xfId="0" applyNumberFormat="1" applyFont="1" applyBorder="1" applyAlignment="1">
      <alignment horizontal="right" vertical="center"/>
    </xf>
    <xf numFmtId="183" fontId="3" fillId="0" borderId="16" xfId="0" applyNumberFormat="1" applyFont="1" applyBorder="1" applyAlignment="1">
      <alignment horizontal="right" vertical="center"/>
    </xf>
    <xf numFmtId="3" fontId="21" fillId="0" borderId="0" xfId="0" applyNumberFormat="1" applyFont="1" applyBorder="1" applyAlignment="1">
      <alignment horizontal="left" vertical="center"/>
    </xf>
    <xf numFmtId="199" fontId="11" fillId="0" borderId="0" xfId="0" applyNumberFormat="1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center" vertical="center"/>
    </xf>
    <xf numFmtId="188" fontId="11" fillId="0" borderId="0" xfId="0" applyNumberFormat="1" applyFont="1" applyBorder="1" applyAlignment="1">
      <alignment horizontal="left" vertical="center"/>
    </xf>
    <xf numFmtId="199" fontId="11" fillId="0" borderId="0" xfId="0" applyNumberFormat="1" applyFont="1" applyBorder="1" applyAlignment="1">
      <alignment horizontal="centerContinuous" vertical="center"/>
    </xf>
    <xf numFmtId="188" fontId="11" fillId="0" borderId="0" xfId="0" applyNumberFormat="1" applyFont="1" applyBorder="1" applyAlignment="1">
      <alignment horizontal="centerContinuous" vertical="center"/>
    </xf>
    <xf numFmtId="199" fontId="14" fillId="0" borderId="13" xfId="0" applyNumberFormat="1" applyFont="1" applyBorder="1" applyAlignment="1" quotePrefix="1">
      <alignment horizontal="center" vertical="center"/>
    </xf>
    <xf numFmtId="199" fontId="11" fillId="0" borderId="16" xfId="0" applyNumberFormat="1" applyFont="1" applyBorder="1" applyAlignment="1">
      <alignment horizontal="center" vertical="center"/>
    </xf>
    <xf numFmtId="220" fontId="3" fillId="0" borderId="16" xfId="0" applyNumberFormat="1" applyFont="1" applyBorder="1" applyAlignment="1">
      <alignment vertical="center"/>
    </xf>
    <xf numFmtId="3" fontId="18" fillId="0" borderId="0" xfId="0" applyNumberFormat="1" applyFont="1" applyAlignment="1">
      <alignment vertical="center" wrapText="1"/>
    </xf>
    <xf numFmtId="3" fontId="27" fillId="0" borderId="0" xfId="0" applyNumberFormat="1" applyFont="1" applyAlignment="1">
      <alignment horizontal="left" vertical="center"/>
    </xf>
    <xf numFmtId="188" fontId="13" fillId="0" borderId="17" xfId="0" applyNumberFormat="1" applyFont="1" applyBorder="1" applyAlignment="1">
      <alignment vertical="center"/>
    </xf>
    <xf numFmtId="199" fontId="13" fillId="0" borderId="17" xfId="0" applyNumberFormat="1" applyFont="1" applyBorder="1" applyAlignment="1">
      <alignment vertical="center"/>
    </xf>
    <xf numFmtId="188" fontId="13" fillId="0" borderId="0" xfId="0" applyNumberFormat="1" applyFont="1" applyAlignment="1">
      <alignment vertical="center"/>
    </xf>
    <xf numFmtId="199" fontId="13" fillId="0" borderId="0" xfId="0" applyNumberFormat="1" applyFont="1" applyAlignment="1">
      <alignment vertical="center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9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vertical="center"/>
    </xf>
    <xf numFmtId="179" fontId="11" fillId="0" borderId="19" xfId="0" applyNumberFormat="1" applyFont="1" applyBorder="1" applyAlignment="1">
      <alignment horizontal="right" vertical="center"/>
    </xf>
    <xf numFmtId="3" fontId="17" fillId="0" borderId="6" xfId="0" applyNumberFormat="1" applyFont="1" applyBorder="1" applyAlignment="1">
      <alignment horizontal="left" vertical="center"/>
    </xf>
    <xf numFmtId="3" fontId="13" fillId="0" borderId="2" xfId="0" applyNumberFormat="1" applyFont="1" applyBorder="1" applyAlignment="1">
      <alignment vertical="center"/>
    </xf>
    <xf numFmtId="3" fontId="13" fillId="0" borderId="23" xfId="0" applyNumberFormat="1" applyFont="1" applyBorder="1" applyAlignment="1" quotePrefix="1">
      <alignment horizontal="center" vertical="center"/>
    </xf>
    <xf numFmtId="3" fontId="13" fillId="0" borderId="23" xfId="0" applyNumberFormat="1" applyFont="1" applyBorder="1" applyAlignment="1">
      <alignment vertical="center"/>
    </xf>
    <xf numFmtId="3" fontId="13" fillId="0" borderId="23" xfId="0" applyNumberFormat="1" applyFont="1" applyBorder="1" applyAlignment="1">
      <alignment horizontal="left" vertical="center"/>
    </xf>
    <xf numFmtId="3" fontId="13" fillId="0" borderId="3" xfId="0" applyNumberFormat="1" applyFont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center" vertical="center"/>
    </xf>
    <xf numFmtId="3" fontId="28" fillId="0" borderId="4" xfId="0" applyNumberFormat="1" applyFont="1" applyBorder="1" applyAlignment="1">
      <alignment horizontal="left" vertical="center"/>
    </xf>
    <xf numFmtId="3" fontId="25" fillId="0" borderId="0" xfId="0" applyNumberFormat="1" applyFont="1" applyAlignment="1">
      <alignment vertical="center"/>
    </xf>
    <xf numFmtId="3" fontId="25" fillId="0" borderId="0" xfId="0" applyNumberFormat="1" applyFont="1" applyBorder="1" applyAlignment="1">
      <alignment horizontal="left" vertical="center"/>
    </xf>
    <xf numFmtId="3" fontId="25" fillId="0" borderId="2" xfId="0" applyNumberFormat="1" applyFont="1" applyBorder="1" applyAlignment="1">
      <alignment vertical="center"/>
    </xf>
    <xf numFmtId="3" fontId="28" fillId="0" borderId="6" xfId="0" applyNumberFormat="1" applyFont="1" applyBorder="1" applyAlignment="1">
      <alignment horizontal="left" vertical="center"/>
    </xf>
    <xf numFmtId="179" fontId="29" fillId="0" borderId="1" xfId="0" applyNumberFormat="1" applyFont="1" applyBorder="1" applyAlignment="1">
      <alignment horizontal="right" vertical="center"/>
    </xf>
    <xf numFmtId="179" fontId="29" fillId="0" borderId="14" xfId="0" applyNumberFormat="1" applyFont="1" applyBorder="1" applyAlignment="1">
      <alignment horizontal="right" vertical="center"/>
    </xf>
    <xf numFmtId="179" fontId="29" fillId="0" borderId="14" xfId="0" applyNumberFormat="1" applyFont="1" applyBorder="1" applyAlignment="1" quotePrefix="1">
      <alignment horizontal="right" vertical="center"/>
    </xf>
    <xf numFmtId="179" fontId="29" fillId="0" borderId="3" xfId="0" applyNumberFormat="1" applyFont="1" applyBorder="1" applyAlignment="1">
      <alignment horizontal="right" vertical="center"/>
    </xf>
    <xf numFmtId="179" fontId="29" fillId="0" borderId="9" xfId="0" applyNumberFormat="1" applyFont="1" applyBorder="1" applyAlignment="1">
      <alignment horizontal="right" vertical="center"/>
    </xf>
    <xf numFmtId="3" fontId="29" fillId="0" borderId="0" xfId="0" applyNumberFormat="1" applyFont="1" applyBorder="1" applyAlignment="1">
      <alignment horizontal="center" vertical="center"/>
    </xf>
    <xf numFmtId="3" fontId="30" fillId="0" borderId="4" xfId="0" applyNumberFormat="1" applyFont="1" applyBorder="1" applyAlignment="1">
      <alignment horizontal="left" vertical="center"/>
    </xf>
    <xf numFmtId="179" fontId="29" fillId="0" borderId="21" xfId="0" applyNumberFormat="1" applyFont="1" applyBorder="1" applyAlignment="1">
      <alignment horizontal="right" vertical="center"/>
    </xf>
    <xf numFmtId="179" fontId="25" fillId="0" borderId="0" xfId="0" applyNumberFormat="1" applyFont="1" applyAlignment="1">
      <alignment vertical="center"/>
    </xf>
    <xf numFmtId="179" fontId="29" fillId="0" borderId="22" xfId="0" applyNumberFormat="1" applyFont="1" applyBorder="1" applyAlignment="1">
      <alignment horizontal="right" vertical="center"/>
    </xf>
    <xf numFmtId="3" fontId="29" fillId="0" borderId="0" xfId="0" applyNumberFormat="1" applyFont="1" applyBorder="1" applyAlignment="1">
      <alignment horizontal="left" vertical="center"/>
    </xf>
    <xf numFmtId="179" fontId="29" fillId="0" borderId="0" xfId="0" applyNumberFormat="1" applyFont="1" applyBorder="1" applyAlignment="1">
      <alignment horizontal="right" vertical="center"/>
    </xf>
    <xf numFmtId="3" fontId="29" fillId="0" borderId="2" xfId="0" applyNumberFormat="1" applyFont="1" applyBorder="1" applyAlignment="1">
      <alignment vertical="center"/>
    </xf>
    <xf numFmtId="3" fontId="30" fillId="0" borderId="6" xfId="0" applyNumberFormat="1" applyFont="1" applyBorder="1" applyAlignment="1">
      <alignment horizontal="left" vertical="center"/>
    </xf>
    <xf numFmtId="179" fontId="29" fillId="0" borderId="19" xfId="0" applyNumberFormat="1" applyFont="1" applyBorder="1" applyAlignment="1">
      <alignment horizontal="right" vertical="center"/>
    </xf>
    <xf numFmtId="179" fontId="25" fillId="0" borderId="9" xfId="0" applyNumberFormat="1" applyFont="1" applyBorder="1" applyAlignment="1">
      <alignment vertical="center"/>
    </xf>
    <xf numFmtId="179" fontId="29" fillId="0" borderId="2" xfId="0" applyNumberFormat="1" applyFont="1" applyBorder="1" applyAlignment="1">
      <alignment horizontal="right" vertical="center"/>
    </xf>
    <xf numFmtId="179" fontId="29" fillId="0" borderId="14" xfId="0" applyNumberFormat="1" applyFont="1" applyFill="1" applyBorder="1" applyAlignment="1">
      <alignment horizontal="right" vertical="center"/>
    </xf>
    <xf numFmtId="179" fontId="29" fillId="0" borderId="14" xfId="0" applyNumberFormat="1" applyFont="1" applyFill="1" applyBorder="1" applyAlignment="1" quotePrefix="1">
      <alignment horizontal="right" vertical="center"/>
    </xf>
    <xf numFmtId="179" fontId="29" fillId="0" borderId="9" xfId="0" applyNumberFormat="1" applyFont="1" applyFill="1" applyBorder="1" applyAlignment="1">
      <alignment horizontal="right" vertical="center"/>
    </xf>
    <xf numFmtId="179" fontId="29" fillId="0" borderId="16" xfId="0" applyNumberFormat="1" applyFont="1" applyBorder="1" applyAlignment="1">
      <alignment horizontal="right" vertical="center"/>
    </xf>
    <xf numFmtId="179" fontId="31" fillId="0" borderId="1" xfId="0" applyNumberFormat="1" applyFont="1" applyBorder="1" applyAlignment="1">
      <alignment horizontal="right" vertical="center"/>
    </xf>
    <xf numFmtId="179" fontId="31" fillId="0" borderId="3" xfId="0" applyNumberFormat="1" applyFont="1" applyBorder="1" applyAlignment="1">
      <alignment horizontal="right" vertical="center"/>
    </xf>
    <xf numFmtId="179" fontId="31" fillId="0" borderId="14" xfId="0" applyNumberFormat="1" applyFont="1" applyBorder="1" applyAlignment="1">
      <alignment horizontal="right" vertical="center"/>
    </xf>
    <xf numFmtId="179" fontId="31" fillId="0" borderId="1" xfId="0" applyNumberFormat="1" applyFont="1" applyBorder="1" applyAlignment="1" quotePrefix="1">
      <alignment horizontal="right" vertical="center"/>
    </xf>
    <xf numFmtId="179" fontId="31" fillId="0" borderId="9" xfId="0" applyNumberFormat="1" applyFont="1" applyBorder="1" applyAlignment="1">
      <alignment horizontal="right" vertical="center"/>
    </xf>
    <xf numFmtId="179" fontId="31" fillId="0" borderId="0" xfId="0" applyNumberFormat="1" applyFont="1" applyFill="1" applyBorder="1" applyAlignment="1">
      <alignment horizontal="right" vertical="center"/>
    </xf>
    <xf numFmtId="179" fontId="31" fillId="0" borderId="2" xfId="0" applyNumberFormat="1" applyFont="1" applyFill="1" applyBorder="1" applyAlignment="1">
      <alignment horizontal="right" vertical="center"/>
    </xf>
    <xf numFmtId="3" fontId="33" fillId="0" borderId="0" xfId="0" applyNumberFormat="1" applyFont="1" applyBorder="1" applyAlignment="1">
      <alignment horizontal="center" vertical="center"/>
    </xf>
    <xf numFmtId="3" fontId="32" fillId="0" borderId="4" xfId="0" applyNumberFormat="1" applyFont="1" applyBorder="1" applyAlignment="1">
      <alignment horizontal="left" vertical="center"/>
    </xf>
    <xf numFmtId="3" fontId="25" fillId="0" borderId="0" xfId="0" applyNumberFormat="1" applyFont="1" applyBorder="1" applyAlignment="1">
      <alignment vertical="center"/>
    </xf>
    <xf numFmtId="3" fontId="33" fillId="0" borderId="0" xfId="0" applyNumberFormat="1" applyFont="1" applyBorder="1" applyAlignment="1">
      <alignment horizontal="left" vertical="center"/>
    </xf>
    <xf numFmtId="3" fontId="33" fillId="0" borderId="2" xfId="0" applyNumberFormat="1" applyFont="1" applyBorder="1" applyAlignment="1">
      <alignment vertical="center"/>
    </xf>
    <xf numFmtId="3" fontId="32" fillId="0" borderId="6" xfId="0" applyNumberFormat="1" applyFont="1" applyBorder="1" applyAlignment="1">
      <alignment horizontal="left" vertical="center"/>
    </xf>
    <xf numFmtId="3" fontId="34" fillId="0" borderId="0" xfId="0" applyNumberFormat="1" applyFont="1" applyAlignment="1">
      <alignment horizontal="left" vertical="center"/>
    </xf>
    <xf numFmtId="3" fontId="31" fillId="0" borderId="0" xfId="0" applyNumberFormat="1" applyFont="1" applyAlignment="1">
      <alignment horizontal="center" vertical="center"/>
    </xf>
    <xf numFmtId="3" fontId="31" fillId="0" borderId="0" xfId="0" applyNumberFormat="1" applyFont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3" fillId="0" borderId="2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199" fontId="35" fillId="0" borderId="0" xfId="0" applyNumberFormat="1" applyFont="1" applyAlignment="1">
      <alignment vertical="center"/>
    </xf>
    <xf numFmtId="3" fontId="35" fillId="0" borderId="0" xfId="0" applyNumberFormat="1" applyFont="1" applyAlignment="1">
      <alignment vertical="center"/>
    </xf>
    <xf numFmtId="3" fontId="35" fillId="0" borderId="0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horizontal="center" vertical="center"/>
    </xf>
    <xf numFmtId="179" fontId="25" fillId="0" borderId="0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179" fontId="3" fillId="0" borderId="16" xfId="0" applyNumberFormat="1" applyFont="1" applyBorder="1" applyAlignment="1">
      <alignment horizontal="right" vertical="center"/>
    </xf>
    <xf numFmtId="179" fontId="25" fillId="0" borderId="14" xfId="0" applyNumberFormat="1" applyFont="1" applyFill="1" applyBorder="1" applyAlignment="1">
      <alignment horizontal="right" vertical="center"/>
    </xf>
    <xf numFmtId="179" fontId="14" fillId="0" borderId="22" xfId="0" applyNumberFormat="1" applyFont="1" applyBorder="1" applyAlignment="1">
      <alignment horizontal="right" vertical="center"/>
    </xf>
    <xf numFmtId="179" fontId="25" fillId="0" borderId="9" xfId="0" applyNumberFormat="1" applyFont="1" applyFill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0" fontId="36" fillId="0" borderId="0" xfId="16" applyFont="1" applyBorder="1" applyAlignment="1">
      <alignment vertical="center"/>
      <protection/>
    </xf>
    <xf numFmtId="179" fontId="10" fillId="0" borderId="3" xfId="0" applyNumberFormat="1" applyFont="1" applyBorder="1" applyAlignment="1">
      <alignment horizontal="right" vertical="center"/>
    </xf>
    <xf numFmtId="3" fontId="10" fillId="0" borderId="7" xfId="0" applyNumberFormat="1" applyFont="1" applyBorder="1" applyAlignment="1" quotePrefix="1">
      <alignment horizontal="center" vertical="center"/>
    </xf>
    <xf numFmtId="3" fontId="10" fillId="0" borderId="20" xfId="0" applyNumberFormat="1" applyFont="1" applyBorder="1" applyAlignment="1">
      <alignment horizontal="centerContinuous" vertical="center"/>
    </xf>
    <xf numFmtId="3" fontId="10" fillId="0" borderId="14" xfId="0" applyNumberFormat="1" applyFont="1" applyBorder="1" applyAlignment="1">
      <alignment horizontal="centerContinuous" vertical="center"/>
    </xf>
    <xf numFmtId="3" fontId="10" fillId="0" borderId="12" xfId="0" applyNumberFormat="1" applyFont="1" applyBorder="1" applyAlignment="1">
      <alignment vertical="center"/>
    </xf>
    <xf numFmtId="179" fontId="29" fillId="0" borderId="24" xfId="0" applyNumberFormat="1" applyFont="1" applyBorder="1" applyAlignment="1">
      <alignment horizontal="right" vertical="center"/>
    </xf>
    <xf numFmtId="3" fontId="25" fillId="0" borderId="17" xfId="0" applyNumberFormat="1" applyFont="1" applyBorder="1" applyAlignment="1">
      <alignment vertical="center"/>
    </xf>
    <xf numFmtId="3" fontId="10" fillId="0" borderId="7" xfId="0" applyNumberFormat="1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3" fontId="16" fillId="0" borderId="7" xfId="0" applyNumberFormat="1" applyFont="1" applyBorder="1" applyAlignment="1">
      <alignment vertical="center"/>
    </xf>
    <xf numFmtId="0" fontId="16" fillId="0" borderId="2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3" fontId="37" fillId="0" borderId="16" xfId="0" applyNumberFormat="1" applyFont="1" applyBorder="1" applyAlignment="1">
      <alignment horizontal="center" vertical="center" wrapText="1"/>
    </xf>
    <xf numFmtId="179" fontId="11" fillId="0" borderId="3" xfId="0" applyNumberFormat="1" applyFont="1" applyBorder="1" applyAlignment="1">
      <alignment horizontal="right" vertical="center"/>
    </xf>
    <xf numFmtId="179" fontId="25" fillId="0" borderId="14" xfId="0" applyNumberFormat="1" applyFont="1" applyBorder="1" applyAlignment="1">
      <alignment vertical="center"/>
    </xf>
    <xf numFmtId="179" fontId="38" fillId="0" borderId="14" xfId="0" applyNumberFormat="1" applyFont="1" applyBorder="1" applyAlignment="1">
      <alignment horizontal="right" vertical="center"/>
    </xf>
    <xf numFmtId="0" fontId="18" fillId="0" borderId="8" xfId="0" applyFont="1" applyBorder="1" applyAlignment="1">
      <alignment/>
    </xf>
    <xf numFmtId="0" fontId="18" fillId="0" borderId="12" xfId="0" applyFont="1" applyBorder="1" applyAlignment="1">
      <alignment/>
    </xf>
    <xf numFmtId="3" fontId="31" fillId="0" borderId="0" xfId="0" applyNumberFormat="1" applyFont="1" applyFill="1" applyAlignment="1">
      <alignment vertical="center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distributed" vertical="center"/>
    </xf>
    <xf numFmtId="3" fontId="3" fillId="0" borderId="0" xfId="0" applyNumberFormat="1" applyFont="1" applyBorder="1" applyAlignment="1">
      <alignment horizontal="distributed" vertical="center"/>
    </xf>
    <xf numFmtId="179" fontId="3" fillId="0" borderId="19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center" vertical="top"/>
    </xf>
    <xf numFmtId="3" fontId="9" fillId="0" borderId="25" xfId="0" applyNumberFormat="1" applyFont="1" applyBorder="1" applyAlignment="1">
      <alignment horizontal="center" vertical="center" wrapText="1"/>
    </xf>
    <xf numFmtId="3" fontId="9" fillId="0" borderId="24" xfId="0" applyNumberFormat="1" applyFont="1" applyBorder="1" applyAlignment="1">
      <alignment horizontal="center" vertical="center" wrapText="1"/>
    </xf>
    <xf numFmtId="199" fontId="13" fillId="0" borderId="0" xfId="0" applyNumberFormat="1" applyFont="1" applyFill="1" applyAlignment="1">
      <alignment vertical="center"/>
    </xf>
    <xf numFmtId="179" fontId="25" fillId="0" borderId="3" xfId="0" applyNumberFormat="1" applyFont="1" applyBorder="1" applyAlignment="1">
      <alignment horizontal="right" vertical="center"/>
    </xf>
    <xf numFmtId="179" fontId="14" fillId="0" borderId="22" xfId="0" applyNumberFormat="1" applyFont="1" applyBorder="1" applyAlignment="1">
      <alignment horizontal="right" vertical="center"/>
    </xf>
    <xf numFmtId="179" fontId="9" fillId="0" borderId="22" xfId="0" applyNumberFormat="1" applyFont="1" applyBorder="1" applyAlignment="1" quotePrefix="1">
      <alignment horizontal="right" vertical="center"/>
    </xf>
    <xf numFmtId="179" fontId="3" fillId="0" borderId="1" xfId="0" applyNumberFormat="1" applyFont="1" applyBorder="1" applyAlignment="1" quotePrefix="1">
      <alignment horizontal="right" vertical="center"/>
    </xf>
    <xf numFmtId="179" fontId="3" fillId="0" borderId="15" xfId="0" applyNumberFormat="1" applyFont="1" applyBorder="1" applyAlignment="1">
      <alignment horizontal="right" vertical="center"/>
    </xf>
    <xf numFmtId="179" fontId="3" fillId="0" borderId="25" xfId="0" applyNumberFormat="1" applyFont="1" applyBorder="1" applyAlignment="1">
      <alignment horizontal="right" vertical="center"/>
    </xf>
    <xf numFmtId="179" fontId="25" fillId="0" borderId="16" xfId="0" applyNumberFormat="1" applyFont="1" applyBorder="1" applyAlignment="1" quotePrefix="1">
      <alignment horizontal="right" vertical="center"/>
    </xf>
    <xf numFmtId="179" fontId="25" fillId="0" borderId="3" xfId="0" applyNumberFormat="1" applyFont="1" applyBorder="1" applyAlignment="1" quotePrefix="1">
      <alignment horizontal="right" vertical="center"/>
    </xf>
    <xf numFmtId="179" fontId="25" fillId="0" borderId="22" xfId="0" applyNumberFormat="1" applyFont="1" applyBorder="1" applyAlignment="1" quotePrefix="1">
      <alignment horizontal="right" vertical="center"/>
    </xf>
    <xf numFmtId="179" fontId="25" fillId="0" borderId="1" xfId="0" applyNumberFormat="1" applyFont="1" applyBorder="1" applyAlignment="1" quotePrefix="1">
      <alignment horizontal="right" vertical="center"/>
    </xf>
    <xf numFmtId="179" fontId="25" fillId="0" borderId="15" xfId="0" applyNumberFormat="1" applyFont="1" applyBorder="1" applyAlignment="1">
      <alignment horizontal="right" vertical="center"/>
    </xf>
    <xf numFmtId="179" fontId="25" fillId="0" borderId="25" xfId="0" applyNumberFormat="1" applyFont="1" applyBorder="1" applyAlignment="1">
      <alignment horizontal="right" vertical="center"/>
    </xf>
    <xf numFmtId="179" fontId="25" fillId="0" borderId="16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3" fontId="5" fillId="0" borderId="0" xfId="0" applyNumberFormat="1" applyFont="1" applyAlignment="1" quotePrefix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 quotePrefix="1">
      <alignment horizontal="center" vertical="center" wrapText="1"/>
    </xf>
    <xf numFmtId="3" fontId="3" fillId="0" borderId="0" xfId="0" applyNumberFormat="1" applyFont="1" applyBorder="1" applyAlignment="1" quotePrefix="1">
      <alignment horizontal="center" vertical="center"/>
    </xf>
    <xf numFmtId="3" fontId="9" fillId="0" borderId="0" xfId="0" applyNumberFormat="1" applyFont="1" applyAlignment="1" quotePrefix="1">
      <alignment horizontal="center" vertical="center" wrapText="1"/>
    </xf>
    <xf numFmtId="3" fontId="3" fillId="0" borderId="0" xfId="0" applyNumberFormat="1" applyFont="1" applyAlignment="1" quotePrefix="1">
      <alignment horizontal="center" vertical="center"/>
    </xf>
    <xf numFmtId="3" fontId="13" fillId="0" borderId="16" xfId="0" applyNumberFormat="1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179" fontId="3" fillId="0" borderId="22" xfId="0" applyNumberFormat="1" applyFont="1" applyBorder="1" applyAlignment="1">
      <alignment horizontal="right" vertical="center"/>
    </xf>
    <xf numFmtId="179" fontId="3" fillId="0" borderId="1" xfId="0" applyNumberFormat="1" applyFont="1" applyBorder="1" applyAlignment="1">
      <alignment horizontal="right" vertical="center"/>
    </xf>
    <xf numFmtId="3" fontId="28" fillId="0" borderId="0" xfId="0" applyNumberFormat="1" applyFont="1" applyBorder="1" applyAlignment="1" quotePrefix="1">
      <alignment horizontal="center" vertical="center" wrapText="1"/>
    </xf>
    <xf numFmtId="3" fontId="25" fillId="0" borderId="0" xfId="0" applyNumberFormat="1" applyFont="1" applyBorder="1" applyAlignment="1" quotePrefix="1">
      <alignment horizontal="center" vertical="center"/>
    </xf>
    <xf numFmtId="3" fontId="25" fillId="0" borderId="2" xfId="0" applyNumberFormat="1" applyFont="1" applyBorder="1" applyAlignment="1" quotePrefix="1">
      <alignment horizontal="center" vertical="center"/>
    </xf>
    <xf numFmtId="3" fontId="3" fillId="0" borderId="2" xfId="0" applyNumberFormat="1" applyFont="1" applyBorder="1" applyAlignment="1" quotePrefix="1">
      <alignment horizontal="center" vertical="center"/>
    </xf>
    <xf numFmtId="179" fontId="9" fillId="0" borderId="22" xfId="0" applyNumberFormat="1" applyFont="1" applyBorder="1" applyAlignment="1">
      <alignment horizontal="right" vertical="center"/>
    </xf>
    <xf numFmtId="3" fontId="11" fillId="0" borderId="16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179" fontId="3" fillId="0" borderId="16" xfId="0" applyNumberFormat="1" applyFont="1" applyBorder="1" applyAlignment="1">
      <alignment horizontal="right" vertical="center"/>
    </xf>
    <xf numFmtId="179" fontId="3" fillId="0" borderId="3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 quotePrefix="1">
      <alignment horizontal="center" vertical="center"/>
    </xf>
    <xf numFmtId="3" fontId="11" fillId="0" borderId="8" xfId="0" applyNumberFormat="1" applyFont="1" applyBorder="1" applyAlignment="1" quotePrefix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horizontal="center" vertical="center" wrapText="1"/>
    </xf>
    <xf numFmtId="3" fontId="11" fillId="0" borderId="19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9" fillId="0" borderId="26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center" vertical="center" wrapText="1"/>
    </xf>
    <xf numFmtId="179" fontId="11" fillId="0" borderId="1" xfId="0" applyNumberFormat="1" applyFont="1" applyBorder="1" applyAlignment="1">
      <alignment horizontal="right" vertical="center"/>
    </xf>
    <xf numFmtId="3" fontId="16" fillId="0" borderId="20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3" fontId="10" fillId="0" borderId="22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13" fillId="0" borderId="5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3" fontId="16" fillId="0" borderId="27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3" fontId="16" fillId="0" borderId="20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3" fontId="16" fillId="0" borderId="21" xfId="0" applyNumberFormat="1" applyFont="1" applyBorder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 wrapText="1"/>
    </xf>
    <xf numFmtId="3" fontId="10" fillId="0" borderId="0" xfId="0" applyNumberFormat="1" applyFont="1" applyAlignment="1" quotePrefix="1">
      <alignment horizontal="center" vertical="center"/>
    </xf>
    <xf numFmtId="3" fontId="10" fillId="0" borderId="4" xfId="0" applyNumberFormat="1" applyFont="1" applyBorder="1" applyAlignment="1" quotePrefix="1">
      <alignment horizontal="center"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1" fillId="0" borderId="9" xfId="0" applyNumberFormat="1" applyFont="1" applyBorder="1" applyAlignment="1">
      <alignment horizontal="center" vertical="center" wrapText="1"/>
    </xf>
    <xf numFmtId="3" fontId="16" fillId="0" borderId="14" xfId="0" applyNumberFormat="1" applyFont="1" applyBorder="1" applyAlignment="1">
      <alignment horizontal="center" vertical="center" wrapText="1"/>
    </xf>
    <xf numFmtId="3" fontId="16" fillId="0" borderId="0" xfId="0" applyNumberFormat="1" applyFont="1" applyAlignment="1" quotePrefix="1">
      <alignment horizontal="center" vertical="center" wrapText="1"/>
    </xf>
    <xf numFmtId="3" fontId="10" fillId="0" borderId="0" xfId="0" applyNumberFormat="1" applyFont="1" applyBorder="1" applyAlignment="1" quotePrefix="1">
      <alignment horizontal="center" vertical="center"/>
    </xf>
    <xf numFmtId="3" fontId="16" fillId="0" borderId="0" xfId="0" applyNumberFormat="1" applyFont="1" applyBorder="1" applyAlignment="1" quotePrefix="1">
      <alignment horizontal="center" vertical="center" wrapText="1"/>
    </xf>
    <xf numFmtId="3" fontId="16" fillId="0" borderId="17" xfId="0" applyNumberFormat="1" applyFont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3" fontId="30" fillId="0" borderId="0" xfId="0" applyNumberFormat="1" applyFont="1" applyBorder="1" applyAlignment="1" quotePrefix="1">
      <alignment horizontal="center" vertical="center" wrapText="1"/>
    </xf>
    <xf numFmtId="3" fontId="29" fillId="0" borderId="0" xfId="0" applyNumberFormat="1" applyFont="1" applyBorder="1" applyAlignment="1" quotePrefix="1">
      <alignment horizontal="center" vertical="center"/>
    </xf>
    <xf numFmtId="3" fontId="29" fillId="0" borderId="2" xfId="0" applyNumberFormat="1" applyFont="1" applyBorder="1" applyAlignment="1" quotePrefix="1">
      <alignment horizontal="center" vertical="center"/>
    </xf>
    <xf numFmtId="3" fontId="16" fillId="0" borderId="14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 quotePrefix="1">
      <alignment horizontal="center" vertical="center"/>
    </xf>
    <xf numFmtId="3" fontId="16" fillId="0" borderId="26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 quotePrefix="1">
      <alignment horizontal="center" vertical="center"/>
    </xf>
    <xf numFmtId="3" fontId="10" fillId="0" borderId="8" xfId="0" applyNumberFormat="1" applyFont="1" applyBorder="1" applyAlignment="1" quotePrefix="1">
      <alignment horizontal="center" vertical="center"/>
    </xf>
    <xf numFmtId="3" fontId="16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179" fontId="10" fillId="0" borderId="22" xfId="0" applyNumberFormat="1" applyFont="1" applyBorder="1" applyAlignment="1">
      <alignment horizontal="right" vertical="center"/>
    </xf>
    <xf numFmtId="179" fontId="10" fillId="0" borderId="1" xfId="0" applyNumberFormat="1" applyFont="1" applyBorder="1" applyAlignment="1">
      <alignment horizontal="right" vertical="center"/>
    </xf>
    <xf numFmtId="3" fontId="10" fillId="0" borderId="13" xfId="0" applyNumberFormat="1" applyFont="1" applyBorder="1" applyAlignment="1" quotePrefix="1">
      <alignment horizontal="center" vertical="center"/>
    </xf>
    <xf numFmtId="3" fontId="16" fillId="0" borderId="22" xfId="0" applyNumberFormat="1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179" fontId="10" fillId="0" borderId="22" xfId="0" applyNumberFormat="1" applyFont="1" applyBorder="1" applyAlignment="1" quotePrefix="1">
      <alignment horizontal="right" vertical="center"/>
    </xf>
    <xf numFmtId="179" fontId="10" fillId="0" borderId="1" xfId="0" applyNumberFormat="1" applyFont="1" applyBorder="1" applyAlignment="1" quotePrefix="1">
      <alignment horizontal="right" vertical="center"/>
    </xf>
    <xf numFmtId="179" fontId="10" fillId="0" borderId="16" xfId="0" applyNumberFormat="1" applyFont="1" applyBorder="1" applyAlignment="1">
      <alignment horizontal="right" vertical="center"/>
    </xf>
    <xf numFmtId="179" fontId="10" fillId="0" borderId="3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center" vertical="center"/>
    </xf>
    <xf numFmtId="3" fontId="10" fillId="0" borderId="20" xfId="0" applyNumberFormat="1" applyFont="1" applyBorder="1" applyAlignment="1" quotePrefix="1">
      <alignment horizontal="center" vertical="center"/>
    </xf>
    <xf numFmtId="179" fontId="10" fillId="0" borderId="15" xfId="0" applyNumberFormat="1" applyFont="1" applyBorder="1" applyAlignment="1">
      <alignment horizontal="right" vertical="center"/>
    </xf>
    <xf numFmtId="179" fontId="10" fillId="0" borderId="25" xfId="0" applyNumberFormat="1" applyFont="1" applyBorder="1" applyAlignment="1">
      <alignment horizontal="right" vertical="center"/>
    </xf>
    <xf numFmtId="3" fontId="10" fillId="0" borderId="9" xfId="0" applyNumberFormat="1" applyFont="1" applyBorder="1" applyAlignment="1">
      <alignment horizontal="center" vertical="center" wrapText="1"/>
    </xf>
    <xf numFmtId="3" fontId="10" fillId="0" borderId="22" xfId="0" applyNumberFormat="1" applyFont="1" applyBorder="1" applyAlignment="1">
      <alignment horizontal="center" vertical="center" wrapText="1"/>
    </xf>
    <xf numFmtId="3" fontId="10" fillId="0" borderId="28" xfId="0" applyNumberFormat="1" applyFont="1" applyBorder="1" applyAlignment="1">
      <alignment horizontal="center" vertical="center"/>
    </xf>
    <xf numFmtId="3" fontId="10" fillId="0" borderId="29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 wrapText="1"/>
    </xf>
    <xf numFmtId="3" fontId="15" fillId="0" borderId="9" xfId="0" applyNumberFormat="1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 wrapText="1"/>
    </xf>
    <xf numFmtId="3" fontId="13" fillId="0" borderId="9" xfId="0" applyNumberFormat="1" applyFont="1" applyBorder="1" applyAlignment="1">
      <alignment horizontal="center" vertical="center" wrapText="1"/>
    </xf>
    <xf numFmtId="3" fontId="11" fillId="0" borderId="22" xfId="0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 quotePrefix="1">
      <alignment horizontal="center" vertical="center"/>
    </xf>
    <xf numFmtId="3" fontId="10" fillId="0" borderId="12" xfId="0" applyNumberFormat="1" applyFont="1" applyBorder="1" applyAlignment="1" quotePrefix="1">
      <alignment horizontal="center" vertical="center"/>
    </xf>
    <xf numFmtId="3" fontId="10" fillId="0" borderId="3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left" vertical="center" wrapText="1"/>
    </xf>
    <xf numFmtId="3" fontId="10" fillId="0" borderId="12" xfId="0" applyNumberFormat="1" applyFont="1" applyBorder="1" applyAlignment="1">
      <alignment horizontal="left" vertical="center" wrapText="1"/>
    </xf>
    <xf numFmtId="3" fontId="10" fillId="0" borderId="11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10" fillId="0" borderId="13" xfId="0" applyNumberFormat="1" applyFont="1" applyBorder="1" applyAlignment="1">
      <alignment horizontal="right" vertical="center"/>
    </xf>
    <xf numFmtId="3" fontId="10" fillId="0" borderId="7" xfId="0" applyNumberFormat="1" applyFont="1" applyBorder="1" applyAlignment="1">
      <alignment horizontal="right" vertical="center"/>
    </xf>
    <xf numFmtId="3" fontId="14" fillId="0" borderId="14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7" fillId="0" borderId="21" xfId="0" applyNumberFormat="1" applyFont="1" applyBorder="1" applyAlignment="1">
      <alignment horizontal="center" vertical="center" wrapText="1"/>
    </xf>
    <xf numFmtId="3" fontId="17" fillId="0" borderId="14" xfId="0" applyNumberFormat="1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3" fontId="17" fillId="0" borderId="22" xfId="0" applyNumberFormat="1" applyFont="1" applyBorder="1" applyAlignment="1">
      <alignment horizontal="center" vertical="center"/>
    </xf>
    <xf numFmtId="3" fontId="13" fillId="0" borderId="22" xfId="0" applyNumberFormat="1" applyFont="1" applyBorder="1" applyAlignment="1">
      <alignment horizontal="center" vertical="center"/>
    </xf>
    <xf numFmtId="3" fontId="13" fillId="0" borderId="5" xfId="0" applyNumberFormat="1" applyFont="1" applyBorder="1" applyAlignment="1" quotePrefix="1">
      <alignment horizontal="center" vertical="center"/>
    </xf>
    <xf numFmtId="3" fontId="13" fillId="0" borderId="12" xfId="0" applyNumberFormat="1" applyFont="1" applyBorder="1" applyAlignment="1" quotePrefix="1">
      <alignment horizontal="center" vertical="center"/>
    </xf>
    <xf numFmtId="3" fontId="13" fillId="0" borderId="30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13" fillId="0" borderId="29" xfId="0" applyNumberFormat="1" applyFont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3" fontId="17" fillId="0" borderId="26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 quotePrefix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3" fontId="13" fillId="0" borderId="31" xfId="0" applyNumberFormat="1" applyFont="1" applyBorder="1" applyAlignment="1">
      <alignment horizontal="center" vertical="center"/>
    </xf>
    <xf numFmtId="3" fontId="17" fillId="0" borderId="0" xfId="0" applyNumberFormat="1" applyFont="1" applyAlignment="1">
      <alignment horizontal="center" vertical="center" wrapText="1"/>
    </xf>
    <xf numFmtId="3" fontId="13" fillId="0" borderId="0" xfId="0" applyNumberFormat="1" applyFont="1" applyAlignment="1" quotePrefix="1">
      <alignment horizontal="center" vertical="center"/>
    </xf>
    <xf numFmtId="3" fontId="13" fillId="0" borderId="4" xfId="0" applyNumberFormat="1" applyFont="1" applyBorder="1" applyAlignment="1" quotePrefix="1">
      <alignment horizontal="center" vertical="center"/>
    </xf>
    <xf numFmtId="3" fontId="11" fillId="0" borderId="20" xfId="0" applyNumberFormat="1" applyFont="1" applyBorder="1" applyAlignment="1" quotePrefix="1">
      <alignment horizontal="center" vertical="center"/>
    </xf>
    <xf numFmtId="3" fontId="11" fillId="0" borderId="14" xfId="0" applyNumberFormat="1" applyFont="1" applyBorder="1" applyAlignment="1" quotePrefix="1">
      <alignment horizontal="center" vertical="center"/>
    </xf>
    <xf numFmtId="3" fontId="13" fillId="0" borderId="13" xfId="0" applyNumberFormat="1" applyFont="1" applyBorder="1" applyAlignment="1" quotePrefix="1">
      <alignment horizontal="center" vertical="center"/>
    </xf>
    <xf numFmtId="3" fontId="13" fillId="0" borderId="7" xfId="0" applyNumberFormat="1" applyFont="1" applyBorder="1" applyAlignment="1" quotePrefix="1">
      <alignment horizontal="center" vertical="center"/>
    </xf>
    <xf numFmtId="3" fontId="13" fillId="0" borderId="8" xfId="0" applyNumberFormat="1" applyFont="1" applyBorder="1" applyAlignment="1" quotePrefix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3" fontId="17" fillId="0" borderId="20" xfId="0" applyNumberFormat="1" applyFont="1" applyBorder="1" applyAlignment="1">
      <alignment horizontal="center" vertical="center" wrapText="1"/>
    </xf>
    <xf numFmtId="3" fontId="17" fillId="0" borderId="0" xfId="0" applyNumberFormat="1" applyFont="1" applyBorder="1" applyAlignment="1" quotePrefix="1">
      <alignment horizontal="center" vertical="center" wrapText="1"/>
    </xf>
    <xf numFmtId="3" fontId="13" fillId="0" borderId="0" xfId="0" applyNumberFormat="1" applyFont="1" applyBorder="1" applyAlignment="1" quotePrefix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7" fillId="0" borderId="28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3" fontId="32" fillId="0" borderId="0" xfId="0" applyNumberFormat="1" applyFont="1" applyBorder="1" applyAlignment="1" quotePrefix="1">
      <alignment horizontal="center" vertical="center" wrapText="1"/>
    </xf>
    <xf numFmtId="3" fontId="33" fillId="0" borderId="0" xfId="0" applyNumberFormat="1" applyFont="1" applyBorder="1" applyAlignment="1" quotePrefix="1">
      <alignment horizontal="center" vertical="center"/>
    </xf>
    <xf numFmtId="3" fontId="33" fillId="0" borderId="2" xfId="0" applyNumberFormat="1" applyFont="1" applyBorder="1" applyAlignment="1" quotePrefix="1">
      <alignment horizontal="center" vertical="center"/>
    </xf>
    <xf numFmtId="3" fontId="13" fillId="0" borderId="2" xfId="0" applyNumberFormat="1" applyFont="1" applyBorder="1" applyAlignment="1" quotePrefix="1">
      <alignment horizontal="center" vertical="center"/>
    </xf>
    <xf numFmtId="3" fontId="17" fillId="0" borderId="0" xfId="0" applyNumberFormat="1" applyFont="1" applyAlignment="1" quotePrefix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 wrapText="1"/>
    </xf>
    <xf numFmtId="3" fontId="3" fillId="0" borderId="31" xfId="0" applyNumberFormat="1" applyFont="1" applyBorder="1" applyAlignment="1">
      <alignment horizontal="center" vertical="center"/>
    </xf>
    <xf numFmtId="3" fontId="9" fillId="0" borderId="32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 wrapText="1"/>
    </xf>
    <xf numFmtId="3" fontId="14" fillId="0" borderId="17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3" fontId="11" fillId="0" borderId="26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1" fillId="0" borderId="3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188" fontId="3" fillId="0" borderId="2" xfId="0" applyNumberFormat="1" applyFont="1" applyBorder="1" applyAlignment="1">
      <alignment horizontal="center" vertical="center"/>
    </xf>
    <xf numFmtId="188" fontId="3" fillId="0" borderId="0" xfId="0" applyNumberFormat="1" applyFont="1" applyBorder="1" applyAlignment="1">
      <alignment horizontal="center" vertical="center"/>
    </xf>
  </cellXfs>
  <cellStyles count="11">
    <cellStyle name="Normal" xfId="0"/>
    <cellStyle name="sample" xfId="15"/>
    <cellStyle name="一般_95年要覽各科目金額" xfId="16"/>
    <cellStyle name="Comma" xfId="17"/>
    <cellStyle name="Comma [0]" xfId="18"/>
    <cellStyle name="Followed Hyperlink" xfId="19"/>
    <cellStyle name="年資料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9</xdr:row>
      <xdr:rowOff>76200</xdr:rowOff>
    </xdr:from>
    <xdr:to>
      <xdr:col>2</xdr:col>
      <xdr:colOff>0</xdr:colOff>
      <xdr:row>11</xdr:row>
      <xdr:rowOff>114300</xdr:rowOff>
    </xdr:to>
    <xdr:sp>
      <xdr:nvSpPr>
        <xdr:cNvPr id="1" name="AutoShape 6"/>
        <xdr:cNvSpPr>
          <a:spLocks/>
        </xdr:cNvSpPr>
      </xdr:nvSpPr>
      <xdr:spPr>
        <a:xfrm>
          <a:off x="942975" y="2019300"/>
          <a:ext cx="666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13</xdr:row>
      <xdr:rowOff>76200</xdr:rowOff>
    </xdr:from>
    <xdr:to>
      <xdr:col>2</xdr:col>
      <xdr:colOff>0</xdr:colOff>
      <xdr:row>15</xdr:row>
      <xdr:rowOff>114300</xdr:rowOff>
    </xdr:to>
    <xdr:sp>
      <xdr:nvSpPr>
        <xdr:cNvPr id="2" name="AutoShape 7"/>
        <xdr:cNvSpPr>
          <a:spLocks/>
        </xdr:cNvSpPr>
      </xdr:nvSpPr>
      <xdr:spPr>
        <a:xfrm>
          <a:off x="942975" y="2495550"/>
          <a:ext cx="666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17</xdr:row>
      <xdr:rowOff>76200</xdr:rowOff>
    </xdr:from>
    <xdr:to>
      <xdr:col>2</xdr:col>
      <xdr:colOff>0</xdr:colOff>
      <xdr:row>19</xdr:row>
      <xdr:rowOff>114300</xdr:rowOff>
    </xdr:to>
    <xdr:sp>
      <xdr:nvSpPr>
        <xdr:cNvPr id="3" name="AutoShape 8"/>
        <xdr:cNvSpPr>
          <a:spLocks/>
        </xdr:cNvSpPr>
      </xdr:nvSpPr>
      <xdr:spPr>
        <a:xfrm>
          <a:off x="942975" y="2971800"/>
          <a:ext cx="666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21</xdr:row>
      <xdr:rowOff>76200</xdr:rowOff>
    </xdr:from>
    <xdr:to>
      <xdr:col>2</xdr:col>
      <xdr:colOff>0</xdr:colOff>
      <xdr:row>23</xdr:row>
      <xdr:rowOff>114300</xdr:rowOff>
    </xdr:to>
    <xdr:sp>
      <xdr:nvSpPr>
        <xdr:cNvPr id="4" name="AutoShape 9"/>
        <xdr:cNvSpPr>
          <a:spLocks/>
        </xdr:cNvSpPr>
      </xdr:nvSpPr>
      <xdr:spPr>
        <a:xfrm>
          <a:off x="942975" y="3448050"/>
          <a:ext cx="666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33</xdr:row>
      <xdr:rowOff>76200</xdr:rowOff>
    </xdr:from>
    <xdr:to>
      <xdr:col>2</xdr:col>
      <xdr:colOff>0</xdr:colOff>
      <xdr:row>35</xdr:row>
      <xdr:rowOff>114300</xdr:rowOff>
    </xdr:to>
    <xdr:sp>
      <xdr:nvSpPr>
        <xdr:cNvPr id="5" name="AutoShape 10"/>
        <xdr:cNvSpPr>
          <a:spLocks/>
        </xdr:cNvSpPr>
      </xdr:nvSpPr>
      <xdr:spPr>
        <a:xfrm>
          <a:off x="942975" y="4876800"/>
          <a:ext cx="666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25</xdr:row>
      <xdr:rowOff>76200</xdr:rowOff>
    </xdr:from>
    <xdr:to>
      <xdr:col>2</xdr:col>
      <xdr:colOff>0</xdr:colOff>
      <xdr:row>27</xdr:row>
      <xdr:rowOff>114300</xdr:rowOff>
    </xdr:to>
    <xdr:sp>
      <xdr:nvSpPr>
        <xdr:cNvPr id="6" name="AutoShape 11"/>
        <xdr:cNvSpPr>
          <a:spLocks/>
        </xdr:cNvSpPr>
      </xdr:nvSpPr>
      <xdr:spPr>
        <a:xfrm>
          <a:off x="942975" y="3924300"/>
          <a:ext cx="666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29</xdr:row>
      <xdr:rowOff>76200</xdr:rowOff>
    </xdr:from>
    <xdr:to>
      <xdr:col>2</xdr:col>
      <xdr:colOff>0</xdr:colOff>
      <xdr:row>31</xdr:row>
      <xdr:rowOff>114300</xdr:rowOff>
    </xdr:to>
    <xdr:sp>
      <xdr:nvSpPr>
        <xdr:cNvPr id="7" name="AutoShape 12"/>
        <xdr:cNvSpPr>
          <a:spLocks/>
        </xdr:cNvSpPr>
      </xdr:nvSpPr>
      <xdr:spPr>
        <a:xfrm>
          <a:off x="942975" y="4400550"/>
          <a:ext cx="666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37</xdr:row>
      <xdr:rowOff>76200</xdr:rowOff>
    </xdr:from>
    <xdr:to>
      <xdr:col>2</xdr:col>
      <xdr:colOff>0</xdr:colOff>
      <xdr:row>39</xdr:row>
      <xdr:rowOff>114300</xdr:rowOff>
    </xdr:to>
    <xdr:sp>
      <xdr:nvSpPr>
        <xdr:cNvPr id="8" name="AutoShape 13"/>
        <xdr:cNvSpPr>
          <a:spLocks/>
        </xdr:cNvSpPr>
      </xdr:nvSpPr>
      <xdr:spPr>
        <a:xfrm>
          <a:off x="942975" y="5353050"/>
          <a:ext cx="666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41</xdr:row>
      <xdr:rowOff>76200</xdr:rowOff>
    </xdr:from>
    <xdr:to>
      <xdr:col>2</xdr:col>
      <xdr:colOff>0</xdr:colOff>
      <xdr:row>43</xdr:row>
      <xdr:rowOff>114300</xdr:rowOff>
    </xdr:to>
    <xdr:sp>
      <xdr:nvSpPr>
        <xdr:cNvPr id="9" name="AutoShape 23"/>
        <xdr:cNvSpPr>
          <a:spLocks/>
        </xdr:cNvSpPr>
      </xdr:nvSpPr>
      <xdr:spPr>
        <a:xfrm>
          <a:off x="942975" y="5829300"/>
          <a:ext cx="666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51</xdr:row>
      <xdr:rowOff>76200</xdr:rowOff>
    </xdr:from>
    <xdr:to>
      <xdr:col>2</xdr:col>
      <xdr:colOff>0</xdr:colOff>
      <xdr:row>53</xdr:row>
      <xdr:rowOff>114300</xdr:rowOff>
    </xdr:to>
    <xdr:sp>
      <xdr:nvSpPr>
        <xdr:cNvPr id="10" name="AutoShape 24"/>
        <xdr:cNvSpPr>
          <a:spLocks/>
        </xdr:cNvSpPr>
      </xdr:nvSpPr>
      <xdr:spPr>
        <a:xfrm>
          <a:off x="942975" y="7524750"/>
          <a:ext cx="666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9</xdr:row>
      <xdr:rowOff>0</xdr:rowOff>
    </xdr:from>
    <xdr:to>
      <xdr:col>2</xdr:col>
      <xdr:colOff>209550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28700" y="18859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1</xdr:col>
      <xdr:colOff>323850</xdr:colOff>
      <xdr:row>9</xdr:row>
      <xdr:rowOff>76200</xdr:rowOff>
    </xdr:from>
    <xdr:to>
      <xdr:col>2</xdr:col>
      <xdr:colOff>0</xdr:colOff>
      <xdr:row>11</xdr:row>
      <xdr:rowOff>133350</xdr:rowOff>
    </xdr:to>
    <xdr:sp>
      <xdr:nvSpPr>
        <xdr:cNvPr id="2" name="AutoShape 8"/>
        <xdr:cNvSpPr>
          <a:spLocks/>
        </xdr:cNvSpPr>
      </xdr:nvSpPr>
      <xdr:spPr>
        <a:xfrm>
          <a:off x="942975" y="1962150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13</xdr:row>
      <xdr:rowOff>76200</xdr:rowOff>
    </xdr:from>
    <xdr:to>
      <xdr:col>2</xdr:col>
      <xdr:colOff>0</xdr:colOff>
      <xdr:row>15</xdr:row>
      <xdr:rowOff>133350</xdr:rowOff>
    </xdr:to>
    <xdr:sp>
      <xdr:nvSpPr>
        <xdr:cNvPr id="3" name="AutoShape 9"/>
        <xdr:cNvSpPr>
          <a:spLocks/>
        </xdr:cNvSpPr>
      </xdr:nvSpPr>
      <xdr:spPr>
        <a:xfrm>
          <a:off x="942975" y="2438400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17</xdr:row>
      <xdr:rowOff>76200</xdr:rowOff>
    </xdr:from>
    <xdr:to>
      <xdr:col>2</xdr:col>
      <xdr:colOff>0</xdr:colOff>
      <xdr:row>19</xdr:row>
      <xdr:rowOff>133350</xdr:rowOff>
    </xdr:to>
    <xdr:sp>
      <xdr:nvSpPr>
        <xdr:cNvPr id="4" name="AutoShape 10"/>
        <xdr:cNvSpPr>
          <a:spLocks/>
        </xdr:cNvSpPr>
      </xdr:nvSpPr>
      <xdr:spPr>
        <a:xfrm>
          <a:off x="942975" y="2914650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21</xdr:row>
      <xdr:rowOff>76200</xdr:rowOff>
    </xdr:from>
    <xdr:to>
      <xdr:col>2</xdr:col>
      <xdr:colOff>0</xdr:colOff>
      <xdr:row>23</xdr:row>
      <xdr:rowOff>133350</xdr:rowOff>
    </xdr:to>
    <xdr:sp>
      <xdr:nvSpPr>
        <xdr:cNvPr id="5" name="AutoShape 11"/>
        <xdr:cNvSpPr>
          <a:spLocks/>
        </xdr:cNvSpPr>
      </xdr:nvSpPr>
      <xdr:spPr>
        <a:xfrm>
          <a:off x="942975" y="3390900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33</xdr:row>
      <xdr:rowOff>76200</xdr:rowOff>
    </xdr:from>
    <xdr:to>
      <xdr:col>2</xdr:col>
      <xdr:colOff>0</xdr:colOff>
      <xdr:row>35</xdr:row>
      <xdr:rowOff>133350</xdr:rowOff>
    </xdr:to>
    <xdr:sp>
      <xdr:nvSpPr>
        <xdr:cNvPr id="6" name="AutoShape 12"/>
        <xdr:cNvSpPr>
          <a:spLocks/>
        </xdr:cNvSpPr>
      </xdr:nvSpPr>
      <xdr:spPr>
        <a:xfrm>
          <a:off x="942975" y="4819650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25</xdr:row>
      <xdr:rowOff>76200</xdr:rowOff>
    </xdr:from>
    <xdr:to>
      <xdr:col>2</xdr:col>
      <xdr:colOff>0</xdr:colOff>
      <xdr:row>27</xdr:row>
      <xdr:rowOff>133350</xdr:rowOff>
    </xdr:to>
    <xdr:sp>
      <xdr:nvSpPr>
        <xdr:cNvPr id="7" name="AutoShape 13"/>
        <xdr:cNvSpPr>
          <a:spLocks/>
        </xdr:cNvSpPr>
      </xdr:nvSpPr>
      <xdr:spPr>
        <a:xfrm>
          <a:off x="942975" y="3867150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29</xdr:row>
      <xdr:rowOff>76200</xdr:rowOff>
    </xdr:from>
    <xdr:to>
      <xdr:col>2</xdr:col>
      <xdr:colOff>0</xdr:colOff>
      <xdr:row>31</xdr:row>
      <xdr:rowOff>133350</xdr:rowOff>
    </xdr:to>
    <xdr:sp>
      <xdr:nvSpPr>
        <xdr:cNvPr id="8" name="AutoShape 15"/>
        <xdr:cNvSpPr>
          <a:spLocks/>
        </xdr:cNvSpPr>
      </xdr:nvSpPr>
      <xdr:spPr>
        <a:xfrm>
          <a:off x="942975" y="4343400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37</xdr:row>
      <xdr:rowOff>76200</xdr:rowOff>
    </xdr:from>
    <xdr:to>
      <xdr:col>2</xdr:col>
      <xdr:colOff>0</xdr:colOff>
      <xdr:row>39</xdr:row>
      <xdr:rowOff>133350</xdr:rowOff>
    </xdr:to>
    <xdr:sp>
      <xdr:nvSpPr>
        <xdr:cNvPr id="9" name="AutoShape 16"/>
        <xdr:cNvSpPr>
          <a:spLocks/>
        </xdr:cNvSpPr>
      </xdr:nvSpPr>
      <xdr:spPr>
        <a:xfrm>
          <a:off x="942975" y="5295900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41</xdr:row>
      <xdr:rowOff>76200</xdr:rowOff>
    </xdr:from>
    <xdr:to>
      <xdr:col>2</xdr:col>
      <xdr:colOff>0</xdr:colOff>
      <xdr:row>43</xdr:row>
      <xdr:rowOff>133350</xdr:rowOff>
    </xdr:to>
    <xdr:sp>
      <xdr:nvSpPr>
        <xdr:cNvPr id="10" name="AutoShape 27"/>
        <xdr:cNvSpPr>
          <a:spLocks/>
        </xdr:cNvSpPr>
      </xdr:nvSpPr>
      <xdr:spPr>
        <a:xfrm>
          <a:off x="942975" y="5772150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51</xdr:row>
      <xdr:rowOff>76200</xdr:rowOff>
    </xdr:from>
    <xdr:to>
      <xdr:col>2</xdr:col>
      <xdr:colOff>0</xdr:colOff>
      <xdr:row>53</xdr:row>
      <xdr:rowOff>133350</xdr:rowOff>
    </xdr:to>
    <xdr:sp>
      <xdr:nvSpPr>
        <xdr:cNvPr id="11" name="AutoShape 28"/>
        <xdr:cNvSpPr>
          <a:spLocks/>
        </xdr:cNvSpPr>
      </xdr:nvSpPr>
      <xdr:spPr>
        <a:xfrm>
          <a:off x="942975" y="7581900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10</xdr:row>
      <xdr:rowOff>0</xdr:rowOff>
    </xdr:from>
    <xdr:to>
      <xdr:col>2</xdr:col>
      <xdr:colOff>209550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71550" y="2047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1</xdr:col>
      <xdr:colOff>285750</xdr:colOff>
      <xdr:row>10</xdr:row>
      <xdr:rowOff>57150</xdr:rowOff>
    </xdr:from>
    <xdr:to>
      <xdr:col>1</xdr:col>
      <xdr:colOff>342900</xdr:colOff>
      <xdr:row>12</xdr:row>
      <xdr:rowOff>114300</xdr:rowOff>
    </xdr:to>
    <xdr:sp>
      <xdr:nvSpPr>
        <xdr:cNvPr id="2" name="AutoShape 17"/>
        <xdr:cNvSpPr>
          <a:spLocks/>
        </xdr:cNvSpPr>
      </xdr:nvSpPr>
      <xdr:spPr>
        <a:xfrm>
          <a:off x="866775" y="2105025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285750</xdr:colOff>
      <xdr:row>14</xdr:row>
      <xdr:rowOff>57150</xdr:rowOff>
    </xdr:from>
    <xdr:to>
      <xdr:col>1</xdr:col>
      <xdr:colOff>342900</xdr:colOff>
      <xdr:row>16</xdr:row>
      <xdr:rowOff>114300</xdr:rowOff>
    </xdr:to>
    <xdr:sp>
      <xdr:nvSpPr>
        <xdr:cNvPr id="3" name="AutoShape 38"/>
        <xdr:cNvSpPr>
          <a:spLocks/>
        </xdr:cNvSpPr>
      </xdr:nvSpPr>
      <xdr:spPr>
        <a:xfrm>
          <a:off x="866775" y="2581275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285750</xdr:colOff>
      <xdr:row>18</xdr:row>
      <xdr:rowOff>57150</xdr:rowOff>
    </xdr:from>
    <xdr:to>
      <xdr:col>1</xdr:col>
      <xdr:colOff>342900</xdr:colOff>
      <xdr:row>20</xdr:row>
      <xdr:rowOff>114300</xdr:rowOff>
    </xdr:to>
    <xdr:sp>
      <xdr:nvSpPr>
        <xdr:cNvPr id="4" name="AutoShape 39"/>
        <xdr:cNvSpPr>
          <a:spLocks/>
        </xdr:cNvSpPr>
      </xdr:nvSpPr>
      <xdr:spPr>
        <a:xfrm>
          <a:off x="866775" y="3057525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285750</xdr:colOff>
      <xdr:row>22</xdr:row>
      <xdr:rowOff>57150</xdr:rowOff>
    </xdr:from>
    <xdr:to>
      <xdr:col>1</xdr:col>
      <xdr:colOff>342900</xdr:colOff>
      <xdr:row>24</xdr:row>
      <xdr:rowOff>114300</xdr:rowOff>
    </xdr:to>
    <xdr:sp>
      <xdr:nvSpPr>
        <xdr:cNvPr id="5" name="AutoShape 40"/>
        <xdr:cNvSpPr>
          <a:spLocks/>
        </xdr:cNvSpPr>
      </xdr:nvSpPr>
      <xdr:spPr>
        <a:xfrm>
          <a:off x="866775" y="3533775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285750</xdr:colOff>
      <xdr:row>26</xdr:row>
      <xdr:rowOff>57150</xdr:rowOff>
    </xdr:from>
    <xdr:to>
      <xdr:col>1</xdr:col>
      <xdr:colOff>342900</xdr:colOff>
      <xdr:row>28</xdr:row>
      <xdr:rowOff>114300</xdr:rowOff>
    </xdr:to>
    <xdr:sp>
      <xdr:nvSpPr>
        <xdr:cNvPr id="6" name="AutoShape 41"/>
        <xdr:cNvSpPr>
          <a:spLocks/>
        </xdr:cNvSpPr>
      </xdr:nvSpPr>
      <xdr:spPr>
        <a:xfrm>
          <a:off x="866775" y="4010025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285750</xdr:colOff>
      <xdr:row>30</xdr:row>
      <xdr:rowOff>66675</xdr:rowOff>
    </xdr:from>
    <xdr:to>
      <xdr:col>1</xdr:col>
      <xdr:colOff>342900</xdr:colOff>
      <xdr:row>32</xdr:row>
      <xdr:rowOff>123825</xdr:rowOff>
    </xdr:to>
    <xdr:sp>
      <xdr:nvSpPr>
        <xdr:cNvPr id="7" name="AutoShape 42"/>
        <xdr:cNvSpPr>
          <a:spLocks/>
        </xdr:cNvSpPr>
      </xdr:nvSpPr>
      <xdr:spPr>
        <a:xfrm>
          <a:off x="866775" y="4495800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285750</xdr:colOff>
      <xdr:row>34</xdr:row>
      <xdr:rowOff>57150</xdr:rowOff>
    </xdr:from>
    <xdr:to>
      <xdr:col>1</xdr:col>
      <xdr:colOff>342900</xdr:colOff>
      <xdr:row>36</xdr:row>
      <xdr:rowOff>114300</xdr:rowOff>
    </xdr:to>
    <xdr:sp>
      <xdr:nvSpPr>
        <xdr:cNvPr id="8" name="AutoShape 43"/>
        <xdr:cNvSpPr>
          <a:spLocks/>
        </xdr:cNvSpPr>
      </xdr:nvSpPr>
      <xdr:spPr>
        <a:xfrm>
          <a:off x="866775" y="4962525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285750</xdr:colOff>
      <xdr:row>38</xdr:row>
      <xdr:rowOff>57150</xdr:rowOff>
    </xdr:from>
    <xdr:to>
      <xdr:col>1</xdr:col>
      <xdr:colOff>342900</xdr:colOff>
      <xdr:row>40</xdr:row>
      <xdr:rowOff>114300</xdr:rowOff>
    </xdr:to>
    <xdr:sp>
      <xdr:nvSpPr>
        <xdr:cNvPr id="9" name="AutoShape 44"/>
        <xdr:cNvSpPr>
          <a:spLocks/>
        </xdr:cNvSpPr>
      </xdr:nvSpPr>
      <xdr:spPr>
        <a:xfrm>
          <a:off x="866775" y="5438775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285750</xdr:colOff>
      <xdr:row>42</xdr:row>
      <xdr:rowOff>57150</xdr:rowOff>
    </xdr:from>
    <xdr:to>
      <xdr:col>1</xdr:col>
      <xdr:colOff>342900</xdr:colOff>
      <xdr:row>44</xdr:row>
      <xdr:rowOff>114300</xdr:rowOff>
    </xdr:to>
    <xdr:sp>
      <xdr:nvSpPr>
        <xdr:cNvPr id="10" name="AutoShape 45"/>
        <xdr:cNvSpPr>
          <a:spLocks/>
        </xdr:cNvSpPr>
      </xdr:nvSpPr>
      <xdr:spPr>
        <a:xfrm>
          <a:off x="866775" y="5915025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285750</xdr:colOff>
      <xdr:row>53</xdr:row>
      <xdr:rowOff>57150</xdr:rowOff>
    </xdr:from>
    <xdr:to>
      <xdr:col>1</xdr:col>
      <xdr:colOff>342900</xdr:colOff>
      <xdr:row>55</xdr:row>
      <xdr:rowOff>114300</xdr:rowOff>
    </xdr:to>
    <xdr:sp>
      <xdr:nvSpPr>
        <xdr:cNvPr id="11" name="AutoShape 47"/>
        <xdr:cNvSpPr>
          <a:spLocks/>
        </xdr:cNvSpPr>
      </xdr:nvSpPr>
      <xdr:spPr>
        <a:xfrm>
          <a:off x="866775" y="7810500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8</xdr:row>
      <xdr:rowOff>0</xdr:rowOff>
    </xdr:from>
    <xdr:to>
      <xdr:col>2</xdr:col>
      <xdr:colOff>209550</xdr:colOff>
      <xdr:row>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09650" y="16764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1</xdr:col>
      <xdr:colOff>276225</xdr:colOff>
      <xdr:row>9</xdr:row>
      <xdr:rowOff>57150</xdr:rowOff>
    </xdr:from>
    <xdr:to>
      <xdr:col>2</xdr:col>
      <xdr:colOff>0</xdr:colOff>
      <xdr:row>11</xdr:row>
      <xdr:rowOff>123825</xdr:rowOff>
    </xdr:to>
    <xdr:sp>
      <xdr:nvSpPr>
        <xdr:cNvPr id="2" name="AutoShape 37"/>
        <xdr:cNvSpPr>
          <a:spLocks/>
        </xdr:cNvSpPr>
      </xdr:nvSpPr>
      <xdr:spPr>
        <a:xfrm>
          <a:off x="895350" y="2114550"/>
          <a:ext cx="762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276225</xdr:colOff>
      <xdr:row>13</xdr:row>
      <xdr:rowOff>57150</xdr:rowOff>
    </xdr:from>
    <xdr:to>
      <xdr:col>2</xdr:col>
      <xdr:colOff>0</xdr:colOff>
      <xdr:row>15</xdr:row>
      <xdr:rowOff>123825</xdr:rowOff>
    </xdr:to>
    <xdr:sp>
      <xdr:nvSpPr>
        <xdr:cNvPr id="3" name="AutoShape 38"/>
        <xdr:cNvSpPr>
          <a:spLocks/>
        </xdr:cNvSpPr>
      </xdr:nvSpPr>
      <xdr:spPr>
        <a:xfrm>
          <a:off x="895350" y="2590800"/>
          <a:ext cx="762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276225</xdr:colOff>
      <xdr:row>17</xdr:row>
      <xdr:rowOff>57150</xdr:rowOff>
    </xdr:from>
    <xdr:to>
      <xdr:col>2</xdr:col>
      <xdr:colOff>0</xdr:colOff>
      <xdr:row>19</xdr:row>
      <xdr:rowOff>123825</xdr:rowOff>
    </xdr:to>
    <xdr:sp>
      <xdr:nvSpPr>
        <xdr:cNvPr id="4" name="AutoShape 39"/>
        <xdr:cNvSpPr>
          <a:spLocks/>
        </xdr:cNvSpPr>
      </xdr:nvSpPr>
      <xdr:spPr>
        <a:xfrm>
          <a:off x="895350" y="3067050"/>
          <a:ext cx="762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276225</xdr:colOff>
      <xdr:row>21</xdr:row>
      <xdr:rowOff>57150</xdr:rowOff>
    </xdr:from>
    <xdr:to>
      <xdr:col>2</xdr:col>
      <xdr:colOff>0</xdr:colOff>
      <xdr:row>23</xdr:row>
      <xdr:rowOff>123825</xdr:rowOff>
    </xdr:to>
    <xdr:sp>
      <xdr:nvSpPr>
        <xdr:cNvPr id="5" name="AutoShape 40"/>
        <xdr:cNvSpPr>
          <a:spLocks/>
        </xdr:cNvSpPr>
      </xdr:nvSpPr>
      <xdr:spPr>
        <a:xfrm>
          <a:off x="895350" y="3543300"/>
          <a:ext cx="762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276225</xdr:colOff>
      <xdr:row>25</xdr:row>
      <xdr:rowOff>57150</xdr:rowOff>
    </xdr:from>
    <xdr:to>
      <xdr:col>2</xdr:col>
      <xdr:colOff>0</xdr:colOff>
      <xdr:row>27</xdr:row>
      <xdr:rowOff>123825</xdr:rowOff>
    </xdr:to>
    <xdr:sp>
      <xdr:nvSpPr>
        <xdr:cNvPr id="6" name="AutoShape 41"/>
        <xdr:cNvSpPr>
          <a:spLocks/>
        </xdr:cNvSpPr>
      </xdr:nvSpPr>
      <xdr:spPr>
        <a:xfrm>
          <a:off x="895350" y="4019550"/>
          <a:ext cx="762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276225</xdr:colOff>
      <xdr:row>29</xdr:row>
      <xdr:rowOff>57150</xdr:rowOff>
    </xdr:from>
    <xdr:to>
      <xdr:col>2</xdr:col>
      <xdr:colOff>0</xdr:colOff>
      <xdr:row>31</xdr:row>
      <xdr:rowOff>123825</xdr:rowOff>
    </xdr:to>
    <xdr:sp>
      <xdr:nvSpPr>
        <xdr:cNvPr id="7" name="AutoShape 42"/>
        <xdr:cNvSpPr>
          <a:spLocks/>
        </xdr:cNvSpPr>
      </xdr:nvSpPr>
      <xdr:spPr>
        <a:xfrm>
          <a:off x="895350" y="4495800"/>
          <a:ext cx="762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276225</xdr:colOff>
      <xdr:row>33</xdr:row>
      <xdr:rowOff>57150</xdr:rowOff>
    </xdr:from>
    <xdr:to>
      <xdr:col>2</xdr:col>
      <xdr:colOff>0</xdr:colOff>
      <xdr:row>35</xdr:row>
      <xdr:rowOff>123825</xdr:rowOff>
    </xdr:to>
    <xdr:sp>
      <xdr:nvSpPr>
        <xdr:cNvPr id="8" name="AutoShape 43"/>
        <xdr:cNvSpPr>
          <a:spLocks/>
        </xdr:cNvSpPr>
      </xdr:nvSpPr>
      <xdr:spPr>
        <a:xfrm>
          <a:off x="895350" y="4972050"/>
          <a:ext cx="762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276225</xdr:colOff>
      <xdr:row>37</xdr:row>
      <xdr:rowOff>57150</xdr:rowOff>
    </xdr:from>
    <xdr:to>
      <xdr:col>2</xdr:col>
      <xdr:colOff>0</xdr:colOff>
      <xdr:row>39</xdr:row>
      <xdr:rowOff>123825</xdr:rowOff>
    </xdr:to>
    <xdr:sp>
      <xdr:nvSpPr>
        <xdr:cNvPr id="9" name="AutoShape 44"/>
        <xdr:cNvSpPr>
          <a:spLocks/>
        </xdr:cNvSpPr>
      </xdr:nvSpPr>
      <xdr:spPr>
        <a:xfrm>
          <a:off x="895350" y="5448300"/>
          <a:ext cx="762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276225</xdr:colOff>
      <xdr:row>41</xdr:row>
      <xdr:rowOff>57150</xdr:rowOff>
    </xdr:from>
    <xdr:to>
      <xdr:col>2</xdr:col>
      <xdr:colOff>0</xdr:colOff>
      <xdr:row>43</xdr:row>
      <xdr:rowOff>123825</xdr:rowOff>
    </xdr:to>
    <xdr:sp>
      <xdr:nvSpPr>
        <xdr:cNvPr id="10" name="AutoShape 45"/>
        <xdr:cNvSpPr>
          <a:spLocks/>
        </xdr:cNvSpPr>
      </xdr:nvSpPr>
      <xdr:spPr>
        <a:xfrm>
          <a:off x="895350" y="5924550"/>
          <a:ext cx="762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276225</xdr:colOff>
      <xdr:row>51</xdr:row>
      <xdr:rowOff>57150</xdr:rowOff>
    </xdr:from>
    <xdr:to>
      <xdr:col>2</xdr:col>
      <xdr:colOff>0</xdr:colOff>
      <xdr:row>53</xdr:row>
      <xdr:rowOff>123825</xdr:rowOff>
    </xdr:to>
    <xdr:sp>
      <xdr:nvSpPr>
        <xdr:cNvPr id="11" name="AutoShape 46"/>
        <xdr:cNvSpPr>
          <a:spLocks/>
        </xdr:cNvSpPr>
      </xdr:nvSpPr>
      <xdr:spPr>
        <a:xfrm>
          <a:off x="895350" y="7734300"/>
          <a:ext cx="762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38100</xdr:colOff>
      <xdr:row>50</xdr:row>
      <xdr:rowOff>0</xdr:rowOff>
    </xdr:from>
    <xdr:to>
      <xdr:col>2</xdr:col>
      <xdr:colOff>209550</xdr:colOff>
      <xdr:row>50</xdr:row>
      <xdr:rowOff>0</xdr:rowOff>
    </xdr:to>
    <xdr:sp>
      <xdr:nvSpPr>
        <xdr:cNvPr id="12" name="TextBox 47"/>
        <xdr:cNvSpPr txBox="1">
          <a:spLocks noChangeArrowheads="1"/>
        </xdr:cNvSpPr>
      </xdr:nvSpPr>
      <xdr:spPr>
        <a:xfrm>
          <a:off x="1009650" y="73152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9</xdr:row>
      <xdr:rowOff>76200</xdr:rowOff>
    </xdr:from>
    <xdr:to>
      <xdr:col>1</xdr:col>
      <xdr:colOff>95250</xdr:colOff>
      <xdr:row>11</xdr:row>
      <xdr:rowOff>95250</xdr:rowOff>
    </xdr:to>
    <xdr:sp>
      <xdr:nvSpPr>
        <xdr:cNvPr id="1" name="AutoShape 2"/>
        <xdr:cNvSpPr>
          <a:spLocks/>
        </xdr:cNvSpPr>
      </xdr:nvSpPr>
      <xdr:spPr>
        <a:xfrm>
          <a:off x="838200" y="2133600"/>
          <a:ext cx="6667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13</xdr:row>
      <xdr:rowOff>76200</xdr:rowOff>
    </xdr:from>
    <xdr:to>
      <xdr:col>1</xdr:col>
      <xdr:colOff>95250</xdr:colOff>
      <xdr:row>15</xdr:row>
      <xdr:rowOff>95250</xdr:rowOff>
    </xdr:to>
    <xdr:sp>
      <xdr:nvSpPr>
        <xdr:cNvPr id="2" name="AutoShape 3"/>
        <xdr:cNvSpPr>
          <a:spLocks/>
        </xdr:cNvSpPr>
      </xdr:nvSpPr>
      <xdr:spPr>
        <a:xfrm>
          <a:off x="838200" y="2781300"/>
          <a:ext cx="6667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76200</xdr:rowOff>
    </xdr:from>
    <xdr:to>
      <xdr:col>1</xdr:col>
      <xdr:colOff>95250</xdr:colOff>
      <xdr:row>19</xdr:row>
      <xdr:rowOff>95250</xdr:rowOff>
    </xdr:to>
    <xdr:sp>
      <xdr:nvSpPr>
        <xdr:cNvPr id="3" name="AutoShape 4"/>
        <xdr:cNvSpPr>
          <a:spLocks/>
        </xdr:cNvSpPr>
      </xdr:nvSpPr>
      <xdr:spPr>
        <a:xfrm>
          <a:off x="838200" y="3429000"/>
          <a:ext cx="6667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21</xdr:row>
      <xdr:rowOff>76200</xdr:rowOff>
    </xdr:from>
    <xdr:to>
      <xdr:col>1</xdr:col>
      <xdr:colOff>95250</xdr:colOff>
      <xdr:row>23</xdr:row>
      <xdr:rowOff>95250</xdr:rowOff>
    </xdr:to>
    <xdr:sp>
      <xdr:nvSpPr>
        <xdr:cNvPr id="4" name="AutoShape 5"/>
        <xdr:cNvSpPr>
          <a:spLocks/>
        </xdr:cNvSpPr>
      </xdr:nvSpPr>
      <xdr:spPr>
        <a:xfrm>
          <a:off x="838200" y="4076700"/>
          <a:ext cx="6667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76200</xdr:rowOff>
    </xdr:from>
    <xdr:to>
      <xdr:col>1</xdr:col>
      <xdr:colOff>95250</xdr:colOff>
      <xdr:row>35</xdr:row>
      <xdr:rowOff>95250</xdr:rowOff>
    </xdr:to>
    <xdr:sp>
      <xdr:nvSpPr>
        <xdr:cNvPr id="5" name="AutoShape 6"/>
        <xdr:cNvSpPr>
          <a:spLocks/>
        </xdr:cNvSpPr>
      </xdr:nvSpPr>
      <xdr:spPr>
        <a:xfrm>
          <a:off x="838200" y="6019800"/>
          <a:ext cx="6667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5</xdr:row>
      <xdr:rowOff>76200</xdr:rowOff>
    </xdr:from>
    <xdr:to>
      <xdr:col>1</xdr:col>
      <xdr:colOff>95250</xdr:colOff>
      <xdr:row>7</xdr:row>
      <xdr:rowOff>95250</xdr:rowOff>
    </xdr:to>
    <xdr:sp>
      <xdr:nvSpPr>
        <xdr:cNvPr id="6" name="AutoShape 13"/>
        <xdr:cNvSpPr>
          <a:spLocks/>
        </xdr:cNvSpPr>
      </xdr:nvSpPr>
      <xdr:spPr>
        <a:xfrm>
          <a:off x="838200" y="1485900"/>
          <a:ext cx="6667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25</xdr:row>
      <xdr:rowOff>76200</xdr:rowOff>
    </xdr:from>
    <xdr:to>
      <xdr:col>1</xdr:col>
      <xdr:colOff>95250</xdr:colOff>
      <xdr:row>27</xdr:row>
      <xdr:rowOff>95250</xdr:rowOff>
    </xdr:to>
    <xdr:sp>
      <xdr:nvSpPr>
        <xdr:cNvPr id="7" name="AutoShape 14"/>
        <xdr:cNvSpPr>
          <a:spLocks/>
        </xdr:cNvSpPr>
      </xdr:nvSpPr>
      <xdr:spPr>
        <a:xfrm>
          <a:off x="838200" y="4724400"/>
          <a:ext cx="6667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76200</xdr:rowOff>
    </xdr:from>
    <xdr:to>
      <xdr:col>1</xdr:col>
      <xdr:colOff>95250</xdr:colOff>
      <xdr:row>31</xdr:row>
      <xdr:rowOff>95250</xdr:rowOff>
    </xdr:to>
    <xdr:sp>
      <xdr:nvSpPr>
        <xdr:cNvPr id="8" name="AutoShape 15"/>
        <xdr:cNvSpPr>
          <a:spLocks/>
        </xdr:cNvSpPr>
      </xdr:nvSpPr>
      <xdr:spPr>
        <a:xfrm>
          <a:off x="838200" y="5372100"/>
          <a:ext cx="6667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37</xdr:row>
      <xdr:rowOff>76200</xdr:rowOff>
    </xdr:from>
    <xdr:to>
      <xdr:col>1</xdr:col>
      <xdr:colOff>95250</xdr:colOff>
      <xdr:row>39</xdr:row>
      <xdr:rowOff>95250</xdr:rowOff>
    </xdr:to>
    <xdr:sp>
      <xdr:nvSpPr>
        <xdr:cNvPr id="9" name="AutoShape 43"/>
        <xdr:cNvSpPr>
          <a:spLocks/>
        </xdr:cNvSpPr>
      </xdr:nvSpPr>
      <xdr:spPr>
        <a:xfrm>
          <a:off x="838200" y="6667500"/>
          <a:ext cx="6667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41</xdr:row>
      <xdr:rowOff>76200</xdr:rowOff>
    </xdr:from>
    <xdr:to>
      <xdr:col>1</xdr:col>
      <xdr:colOff>95250</xdr:colOff>
      <xdr:row>43</xdr:row>
      <xdr:rowOff>95250</xdr:rowOff>
    </xdr:to>
    <xdr:sp>
      <xdr:nvSpPr>
        <xdr:cNvPr id="10" name="AutoShape 44"/>
        <xdr:cNvSpPr>
          <a:spLocks/>
        </xdr:cNvSpPr>
      </xdr:nvSpPr>
      <xdr:spPr>
        <a:xfrm>
          <a:off x="838200" y="7315200"/>
          <a:ext cx="6667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showGridLines="0" tabSelected="1" zoomScale="120" zoomScaleNormal="120" workbookViewId="0" topLeftCell="A1">
      <selection activeCell="A1" sqref="A1"/>
    </sheetView>
  </sheetViews>
  <sheetFormatPr defaultColWidth="9.00390625" defaultRowHeight="19.5" customHeight="1"/>
  <cols>
    <col min="1" max="1" width="8.125" style="3" customWidth="1"/>
    <col min="2" max="2" width="5.125" style="3" customWidth="1"/>
    <col min="3" max="3" width="5.875" style="3" customWidth="1"/>
    <col min="4" max="4" width="8.625" style="2" customWidth="1"/>
    <col min="5" max="5" width="9.125" style="2" customWidth="1"/>
    <col min="6" max="6" width="8.125" style="2" customWidth="1"/>
    <col min="7" max="7" width="9.125" style="2" customWidth="1"/>
    <col min="8" max="8" width="12.25390625" style="2" customWidth="1"/>
    <col min="9" max="9" width="8.625" style="2" customWidth="1"/>
    <col min="10" max="10" width="6.125" style="2" customWidth="1"/>
    <col min="11" max="11" width="5.625" style="2" customWidth="1"/>
    <col min="12" max="12" width="2.625" style="2" customWidth="1"/>
    <col min="13" max="14" width="4.125" style="2" customWidth="1"/>
    <col min="15" max="15" width="1.625" style="2" customWidth="1"/>
    <col min="16" max="16" width="7.625" style="2" customWidth="1"/>
    <col min="17" max="17" width="7.00390625" style="2" customWidth="1"/>
    <col min="18" max="21" width="7.375" style="2" customWidth="1"/>
    <col min="22" max="22" width="6.625" style="2" customWidth="1"/>
    <col min="23" max="23" width="5.625" style="2" customWidth="1"/>
    <col min="24" max="16384" width="9.625" style="2" customWidth="1"/>
  </cols>
  <sheetData>
    <row r="1" spans="1:23" ht="18" customHeight="1">
      <c r="A1" s="189" t="s">
        <v>71</v>
      </c>
      <c r="V1" s="7" t="s">
        <v>155</v>
      </c>
      <c r="W1" s="6"/>
    </row>
    <row r="2" spans="1:23" s="8" customFormat="1" ht="22.5" customHeight="1">
      <c r="A2" s="380" t="s">
        <v>165</v>
      </c>
      <c r="B2" s="381"/>
      <c r="C2" s="381"/>
      <c r="D2" s="381"/>
      <c r="E2" s="381"/>
      <c r="F2" s="381"/>
      <c r="G2" s="381"/>
      <c r="H2" s="381"/>
      <c r="I2" s="381"/>
      <c r="J2" s="405" t="s">
        <v>166</v>
      </c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194"/>
    </row>
    <row r="3" spans="1:23" s="12" customFormat="1" ht="12" customHeight="1" thickBot="1">
      <c r="A3" s="9"/>
      <c r="B3" s="9"/>
      <c r="C3" s="9"/>
      <c r="D3" s="10"/>
      <c r="E3" s="10"/>
      <c r="F3" s="10"/>
      <c r="G3" s="10"/>
      <c r="H3" s="10"/>
      <c r="I3" s="190" t="s">
        <v>78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 t="s">
        <v>156</v>
      </c>
      <c r="W3" s="26"/>
    </row>
    <row r="4" spans="1:23" s="3" customFormat="1" ht="12" customHeight="1">
      <c r="A4" s="415" t="s">
        <v>157</v>
      </c>
      <c r="B4" s="416"/>
      <c r="C4" s="417"/>
      <c r="D4" s="422" t="s">
        <v>158</v>
      </c>
      <c r="E4" s="423"/>
      <c r="F4" s="423"/>
      <c r="G4" s="423"/>
      <c r="H4" s="423"/>
      <c r="I4" s="423"/>
      <c r="J4" s="423" t="s">
        <v>159</v>
      </c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147"/>
    </row>
    <row r="5" spans="1:23" s="3" customFormat="1" ht="12" customHeight="1">
      <c r="A5" s="418"/>
      <c r="B5" s="418"/>
      <c r="C5" s="419"/>
      <c r="D5" s="424" t="s">
        <v>122</v>
      </c>
      <c r="E5" s="426" t="s">
        <v>109</v>
      </c>
      <c r="F5" s="154" t="s">
        <v>110</v>
      </c>
      <c r="G5" s="155"/>
      <c r="H5" s="155"/>
      <c r="I5" s="156"/>
      <c r="J5" s="412" t="s">
        <v>111</v>
      </c>
      <c r="K5" s="412"/>
      <c r="L5" s="412"/>
      <c r="M5" s="412"/>
      <c r="N5" s="412"/>
      <c r="O5" s="412"/>
      <c r="P5" s="404"/>
      <c r="Q5" s="157" t="s">
        <v>112</v>
      </c>
      <c r="R5" s="157"/>
      <c r="S5" s="157"/>
      <c r="T5" s="157"/>
      <c r="U5" s="158"/>
      <c r="V5" s="403" t="s">
        <v>113</v>
      </c>
      <c r="W5" s="147"/>
    </row>
    <row r="6" spans="1:23" s="3" customFormat="1" ht="12" customHeight="1">
      <c r="A6" s="418"/>
      <c r="B6" s="418"/>
      <c r="C6" s="419"/>
      <c r="D6" s="425"/>
      <c r="E6" s="427"/>
      <c r="F6" s="414" t="s">
        <v>123</v>
      </c>
      <c r="G6" s="413"/>
      <c r="H6" s="413"/>
      <c r="I6" s="406"/>
      <c r="J6" s="413" t="s">
        <v>124</v>
      </c>
      <c r="K6" s="413"/>
      <c r="L6" s="413"/>
      <c r="M6" s="413"/>
      <c r="N6" s="413"/>
      <c r="O6" s="413"/>
      <c r="P6" s="406"/>
      <c r="Q6" s="413" t="s">
        <v>125</v>
      </c>
      <c r="R6" s="413"/>
      <c r="S6" s="413"/>
      <c r="T6" s="413"/>
      <c r="U6" s="406"/>
      <c r="V6" s="382"/>
      <c r="W6" s="147"/>
    </row>
    <row r="7" spans="1:23" s="3" customFormat="1" ht="9" customHeight="1">
      <c r="A7" s="418"/>
      <c r="B7" s="418"/>
      <c r="C7" s="419"/>
      <c r="D7" s="425"/>
      <c r="E7" s="407" t="s">
        <v>126</v>
      </c>
      <c r="F7" s="159"/>
      <c r="G7" s="51" t="s">
        <v>72</v>
      </c>
      <c r="H7" s="51" t="s">
        <v>73</v>
      </c>
      <c r="I7" s="51" t="s">
        <v>74</v>
      </c>
      <c r="J7" s="204"/>
      <c r="K7" s="401" t="s">
        <v>72</v>
      </c>
      <c r="L7" s="402"/>
      <c r="M7" s="401" t="s">
        <v>127</v>
      </c>
      <c r="N7" s="402"/>
      <c r="O7" s="401" t="s">
        <v>128</v>
      </c>
      <c r="P7" s="402"/>
      <c r="Q7" s="329"/>
      <c r="R7" s="51" t="s">
        <v>72</v>
      </c>
      <c r="S7" s="51" t="s">
        <v>127</v>
      </c>
      <c r="T7" s="51" t="s">
        <v>128</v>
      </c>
      <c r="U7" s="51" t="s">
        <v>129</v>
      </c>
      <c r="V7" s="147"/>
      <c r="W7" s="147"/>
    </row>
    <row r="8" spans="1:23" s="153" customFormat="1" ht="34.5" customHeight="1">
      <c r="A8" s="418"/>
      <c r="B8" s="418"/>
      <c r="C8" s="419"/>
      <c r="D8" s="428" t="s">
        <v>241</v>
      </c>
      <c r="E8" s="408"/>
      <c r="F8" s="160" t="s">
        <v>105</v>
      </c>
      <c r="G8" s="162" t="s">
        <v>131</v>
      </c>
      <c r="H8" s="114" t="s">
        <v>132</v>
      </c>
      <c r="I8" s="162" t="s">
        <v>133</v>
      </c>
      <c r="J8" s="162" t="s">
        <v>105</v>
      </c>
      <c r="K8" s="409" t="s">
        <v>134</v>
      </c>
      <c r="L8" s="400"/>
      <c r="M8" s="409" t="s">
        <v>135</v>
      </c>
      <c r="N8" s="400"/>
      <c r="O8" s="409" t="s">
        <v>136</v>
      </c>
      <c r="P8" s="400"/>
      <c r="Q8" s="162" t="s">
        <v>105</v>
      </c>
      <c r="R8" s="162" t="s">
        <v>137</v>
      </c>
      <c r="S8" s="162" t="s">
        <v>138</v>
      </c>
      <c r="T8" s="162" t="s">
        <v>139</v>
      </c>
      <c r="U8" s="162" t="s">
        <v>140</v>
      </c>
      <c r="V8" s="163" t="s">
        <v>141</v>
      </c>
      <c r="W8" s="195"/>
    </row>
    <row r="9" spans="1:23" s="153" customFormat="1" ht="21" customHeight="1" thickBot="1">
      <c r="A9" s="420"/>
      <c r="B9" s="420"/>
      <c r="C9" s="421"/>
      <c r="D9" s="410"/>
      <c r="E9" s="31" t="s">
        <v>242</v>
      </c>
      <c r="F9" s="35" t="s">
        <v>243</v>
      </c>
      <c r="G9" s="31" t="s">
        <v>244</v>
      </c>
      <c r="H9" s="31" t="s">
        <v>245</v>
      </c>
      <c r="I9" s="31" t="s">
        <v>246</v>
      </c>
      <c r="J9" s="274" t="s">
        <v>143</v>
      </c>
      <c r="K9" s="387" t="s">
        <v>146</v>
      </c>
      <c r="L9" s="388"/>
      <c r="M9" s="387" t="s">
        <v>147</v>
      </c>
      <c r="N9" s="388"/>
      <c r="O9" s="387" t="s">
        <v>148</v>
      </c>
      <c r="P9" s="388"/>
      <c r="Q9" s="31" t="s">
        <v>243</v>
      </c>
      <c r="R9" s="31" t="s">
        <v>247</v>
      </c>
      <c r="S9" s="31" t="s">
        <v>248</v>
      </c>
      <c r="T9" s="31" t="s">
        <v>249</v>
      </c>
      <c r="U9" s="31" t="s">
        <v>250</v>
      </c>
      <c r="V9" s="32" t="s">
        <v>114</v>
      </c>
      <c r="W9" s="195"/>
    </row>
    <row r="10" spans="1:22" s="6" customFormat="1" ht="12" customHeight="1">
      <c r="A10" s="383" t="s">
        <v>161</v>
      </c>
      <c r="B10" s="3"/>
      <c r="C10" s="164" t="s">
        <v>75</v>
      </c>
      <c r="D10" s="165">
        <v>1234864</v>
      </c>
      <c r="E10" s="165">
        <v>736954</v>
      </c>
      <c r="F10" s="166">
        <v>187421</v>
      </c>
      <c r="G10" s="165">
        <v>42326</v>
      </c>
      <c r="H10" s="165">
        <v>136577</v>
      </c>
      <c r="I10" s="165">
        <v>8518</v>
      </c>
      <c r="J10" s="165">
        <v>171027</v>
      </c>
      <c r="K10" s="371">
        <v>11653</v>
      </c>
      <c r="L10" s="372"/>
      <c r="M10" s="371">
        <v>156447</v>
      </c>
      <c r="N10" s="372"/>
      <c r="O10" s="371">
        <v>2928</v>
      </c>
      <c r="P10" s="372"/>
      <c r="Q10" s="165">
        <v>139353</v>
      </c>
      <c r="R10" s="165">
        <v>32507</v>
      </c>
      <c r="S10" s="165">
        <v>33730</v>
      </c>
      <c r="T10" s="165">
        <v>72631</v>
      </c>
      <c r="U10" s="165">
        <v>485</v>
      </c>
      <c r="V10" s="167">
        <v>109</v>
      </c>
    </row>
    <row r="11" spans="1:22" s="6" customFormat="1" ht="12" customHeight="1">
      <c r="A11" s="384"/>
      <c r="B11" s="168" t="s">
        <v>160</v>
      </c>
      <c r="C11" s="164" t="s">
        <v>76</v>
      </c>
      <c r="D11" s="165">
        <v>669792</v>
      </c>
      <c r="E11" s="165">
        <v>119333</v>
      </c>
      <c r="F11" s="166">
        <v>151777</v>
      </c>
      <c r="G11" s="165">
        <v>41542</v>
      </c>
      <c r="H11" s="165">
        <v>110203</v>
      </c>
      <c r="I11" s="165">
        <v>31</v>
      </c>
      <c r="J11" s="165">
        <v>236744</v>
      </c>
      <c r="K11" s="389">
        <v>236744</v>
      </c>
      <c r="L11" s="390"/>
      <c r="M11" s="395" t="s">
        <v>177</v>
      </c>
      <c r="N11" s="390"/>
      <c r="O11" s="395" t="s">
        <v>177</v>
      </c>
      <c r="P11" s="390"/>
      <c r="Q11" s="165">
        <v>160775</v>
      </c>
      <c r="R11" s="165">
        <v>46277</v>
      </c>
      <c r="S11" s="165">
        <v>63121</v>
      </c>
      <c r="T11" s="165">
        <v>51376</v>
      </c>
      <c r="U11" s="170" t="s">
        <v>177</v>
      </c>
      <c r="V11" s="167">
        <v>1164</v>
      </c>
    </row>
    <row r="12" spans="1:22" s="6" customFormat="1" ht="12" customHeight="1">
      <c r="A12" s="384"/>
      <c r="B12" s="2"/>
      <c r="C12" s="164" t="s">
        <v>77</v>
      </c>
      <c r="D12" s="165">
        <v>1257379</v>
      </c>
      <c r="E12" s="165">
        <v>761562</v>
      </c>
      <c r="F12" s="166">
        <v>188841</v>
      </c>
      <c r="G12" s="165">
        <v>42358</v>
      </c>
      <c r="H12" s="165">
        <v>137626</v>
      </c>
      <c r="I12" s="165">
        <v>8857</v>
      </c>
      <c r="J12" s="165">
        <v>168409</v>
      </c>
      <c r="K12" s="389">
        <v>2684</v>
      </c>
      <c r="L12" s="390"/>
      <c r="M12" s="389">
        <v>162681</v>
      </c>
      <c r="N12" s="390"/>
      <c r="O12" s="389">
        <v>3044</v>
      </c>
      <c r="P12" s="390"/>
      <c r="Q12" s="165">
        <v>138499</v>
      </c>
      <c r="R12" s="165">
        <v>31959</v>
      </c>
      <c r="S12" s="165">
        <v>32559</v>
      </c>
      <c r="T12" s="165">
        <v>73477</v>
      </c>
      <c r="U12" s="165">
        <v>504</v>
      </c>
      <c r="V12" s="167">
        <v>67</v>
      </c>
    </row>
    <row r="13" spans="1:22" s="6" customFormat="1" ht="1.5" customHeight="1">
      <c r="A13" s="148"/>
      <c r="B13" s="147"/>
      <c r="C13" s="171"/>
      <c r="D13" s="165"/>
      <c r="E13" s="165"/>
      <c r="F13" s="166"/>
      <c r="G13" s="165"/>
      <c r="H13" s="165"/>
      <c r="I13" s="165"/>
      <c r="J13" s="165"/>
      <c r="L13" s="165"/>
      <c r="N13" s="165"/>
      <c r="O13" s="173"/>
      <c r="P13" s="165"/>
      <c r="Q13" s="165"/>
      <c r="R13" s="165"/>
      <c r="S13" s="165"/>
      <c r="T13" s="165"/>
      <c r="U13" s="165"/>
      <c r="V13" s="167"/>
    </row>
    <row r="14" spans="1:22" s="6" customFormat="1" ht="12" customHeight="1">
      <c r="A14" s="383" t="s">
        <v>233</v>
      </c>
      <c r="B14" s="3"/>
      <c r="C14" s="164" t="s">
        <v>75</v>
      </c>
      <c r="D14" s="165">
        <v>1165178</v>
      </c>
      <c r="E14" s="165">
        <v>691762</v>
      </c>
      <c r="F14" s="166">
        <v>160056</v>
      </c>
      <c r="G14" s="165">
        <v>30211</v>
      </c>
      <c r="H14" s="165">
        <v>124941</v>
      </c>
      <c r="I14" s="165">
        <v>4903</v>
      </c>
      <c r="J14" s="165">
        <v>178080</v>
      </c>
      <c r="K14" s="389">
        <v>9076</v>
      </c>
      <c r="L14" s="390"/>
      <c r="M14" s="389">
        <v>158869</v>
      </c>
      <c r="N14" s="390"/>
      <c r="O14" s="389">
        <v>10135</v>
      </c>
      <c r="P14" s="390"/>
      <c r="Q14" s="165">
        <v>135150</v>
      </c>
      <c r="R14" s="165">
        <v>33383</v>
      </c>
      <c r="S14" s="165">
        <v>30123</v>
      </c>
      <c r="T14" s="165">
        <v>71410</v>
      </c>
      <c r="U14" s="165">
        <v>232</v>
      </c>
      <c r="V14" s="167">
        <v>128</v>
      </c>
    </row>
    <row r="15" spans="1:22" s="6" customFormat="1" ht="12" customHeight="1">
      <c r="A15" s="384"/>
      <c r="B15" s="168" t="s">
        <v>160</v>
      </c>
      <c r="C15" s="164" t="s">
        <v>76</v>
      </c>
      <c r="D15" s="165">
        <v>816747</v>
      </c>
      <c r="E15" s="165">
        <v>222358</v>
      </c>
      <c r="F15" s="166">
        <v>112154</v>
      </c>
      <c r="G15" s="165">
        <v>22457</v>
      </c>
      <c r="H15" s="165">
        <v>89696</v>
      </c>
      <c r="I15" s="207" t="s">
        <v>177</v>
      </c>
      <c r="J15" s="165">
        <v>345485</v>
      </c>
      <c r="K15" s="389">
        <v>311454</v>
      </c>
      <c r="L15" s="390"/>
      <c r="M15" s="389">
        <v>34031</v>
      </c>
      <c r="N15" s="390"/>
      <c r="O15" s="395" t="s">
        <v>177</v>
      </c>
      <c r="P15" s="390"/>
      <c r="Q15" s="165">
        <v>136662</v>
      </c>
      <c r="R15" s="165">
        <v>44661</v>
      </c>
      <c r="S15" s="165">
        <v>48983</v>
      </c>
      <c r="T15" s="165">
        <v>43017</v>
      </c>
      <c r="U15" s="170" t="s">
        <v>177</v>
      </c>
      <c r="V15" s="167">
        <v>86</v>
      </c>
    </row>
    <row r="16" spans="1:22" s="6" customFormat="1" ht="12" customHeight="1">
      <c r="A16" s="384"/>
      <c r="B16" s="2"/>
      <c r="C16" s="164" t="s">
        <v>77</v>
      </c>
      <c r="D16" s="165">
        <v>1171944</v>
      </c>
      <c r="E16" s="165">
        <v>700877</v>
      </c>
      <c r="F16" s="166">
        <v>160986</v>
      </c>
      <c r="G16" s="165">
        <v>30362</v>
      </c>
      <c r="H16" s="165">
        <v>125625</v>
      </c>
      <c r="I16" s="165">
        <v>4998</v>
      </c>
      <c r="J16" s="165">
        <v>174830</v>
      </c>
      <c r="K16" s="389">
        <v>3204</v>
      </c>
      <c r="L16" s="390"/>
      <c r="M16" s="389">
        <v>161293</v>
      </c>
      <c r="N16" s="390"/>
      <c r="O16" s="389">
        <v>10331</v>
      </c>
      <c r="P16" s="390"/>
      <c r="Q16" s="165">
        <v>135120</v>
      </c>
      <c r="R16" s="165">
        <v>33164</v>
      </c>
      <c r="S16" s="165">
        <v>29757</v>
      </c>
      <c r="T16" s="165">
        <v>71962</v>
      </c>
      <c r="U16" s="165">
        <v>236</v>
      </c>
      <c r="V16" s="167">
        <v>129</v>
      </c>
    </row>
    <row r="17" spans="1:22" s="6" customFormat="1" ht="1.5" customHeight="1">
      <c r="A17" s="148"/>
      <c r="B17" s="147"/>
      <c r="C17" s="171"/>
      <c r="D17" s="165"/>
      <c r="E17" s="165"/>
      <c r="F17" s="166"/>
      <c r="G17" s="165"/>
      <c r="H17" s="165"/>
      <c r="I17" s="165"/>
      <c r="J17" s="165"/>
      <c r="L17" s="165"/>
      <c r="N17" s="165"/>
      <c r="O17" s="173"/>
      <c r="P17" s="165"/>
      <c r="Q17" s="165"/>
      <c r="R17" s="165"/>
      <c r="S17" s="165"/>
      <c r="T17" s="165"/>
      <c r="U17" s="165"/>
      <c r="V17" s="167"/>
    </row>
    <row r="18" spans="1:22" s="6" customFormat="1" ht="12" customHeight="1">
      <c r="A18" s="383" t="s">
        <v>234</v>
      </c>
      <c r="B18" s="3"/>
      <c r="C18" s="164" t="s">
        <v>75</v>
      </c>
      <c r="D18" s="165">
        <v>1215252</v>
      </c>
      <c r="E18" s="165">
        <v>709921</v>
      </c>
      <c r="F18" s="166">
        <v>155114</v>
      </c>
      <c r="G18" s="165">
        <v>26403</v>
      </c>
      <c r="H18" s="165">
        <v>125940</v>
      </c>
      <c r="I18" s="165">
        <v>2769</v>
      </c>
      <c r="J18" s="165">
        <v>200787</v>
      </c>
      <c r="K18" s="389">
        <v>7390</v>
      </c>
      <c r="L18" s="390"/>
      <c r="M18" s="389">
        <v>172757</v>
      </c>
      <c r="N18" s="390"/>
      <c r="O18" s="389">
        <v>20639</v>
      </c>
      <c r="P18" s="390"/>
      <c r="Q18" s="165">
        <v>149369</v>
      </c>
      <c r="R18" s="165">
        <v>32749</v>
      </c>
      <c r="S18" s="165">
        <v>31884</v>
      </c>
      <c r="T18" s="165">
        <v>81861</v>
      </c>
      <c r="U18" s="165">
        <v>2874</v>
      </c>
      <c r="V18" s="167">
        <v>60</v>
      </c>
    </row>
    <row r="19" spans="1:22" s="6" customFormat="1" ht="12" customHeight="1">
      <c r="A19" s="384"/>
      <c r="B19" s="168" t="s">
        <v>160</v>
      </c>
      <c r="C19" s="164" t="s">
        <v>76</v>
      </c>
      <c r="D19" s="165">
        <v>854671</v>
      </c>
      <c r="E19" s="165">
        <v>203809</v>
      </c>
      <c r="F19" s="166">
        <v>157143</v>
      </c>
      <c r="G19" s="165">
        <v>15109</v>
      </c>
      <c r="H19" s="165">
        <v>142033</v>
      </c>
      <c r="I19" s="170" t="s">
        <v>177</v>
      </c>
      <c r="J19" s="165">
        <v>337960</v>
      </c>
      <c r="K19" s="389">
        <v>337960</v>
      </c>
      <c r="L19" s="390"/>
      <c r="M19" s="395" t="s">
        <v>177</v>
      </c>
      <c r="N19" s="390"/>
      <c r="O19" s="395" t="s">
        <v>177</v>
      </c>
      <c r="P19" s="390"/>
      <c r="Q19" s="165">
        <v>155581</v>
      </c>
      <c r="R19" s="165">
        <v>41823</v>
      </c>
      <c r="S19" s="165">
        <v>58531</v>
      </c>
      <c r="T19" s="165">
        <v>55226</v>
      </c>
      <c r="U19" s="170" t="s">
        <v>177</v>
      </c>
      <c r="V19" s="167">
        <v>178</v>
      </c>
    </row>
    <row r="20" spans="1:22" s="6" customFormat="1" ht="12" customHeight="1">
      <c r="A20" s="384"/>
      <c r="B20" s="2"/>
      <c r="C20" s="164" t="s">
        <v>77</v>
      </c>
      <c r="D20" s="165">
        <v>1221022</v>
      </c>
      <c r="E20" s="165">
        <v>718019</v>
      </c>
      <c r="F20" s="166">
        <v>155082</v>
      </c>
      <c r="G20" s="165">
        <v>26584</v>
      </c>
      <c r="H20" s="165">
        <v>125683</v>
      </c>
      <c r="I20" s="165">
        <v>2813</v>
      </c>
      <c r="J20" s="165">
        <v>198592</v>
      </c>
      <c r="K20" s="389">
        <v>2100</v>
      </c>
      <c r="L20" s="390"/>
      <c r="M20" s="389">
        <v>175521</v>
      </c>
      <c r="N20" s="390"/>
      <c r="O20" s="389">
        <v>20970</v>
      </c>
      <c r="P20" s="390"/>
      <c r="Q20" s="165">
        <v>149269</v>
      </c>
      <c r="R20" s="165">
        <v>32603</v>
      </c>
      <c r="S20" s="165">
        <v>31458</v>
      </c>
      <c r="T20" s="165">
        <v>82287</v>
      </c>
      <c r="U20" s="165">
        <v>2920</v>
      </c>
      <c r="V20" s="167">
        <v>58</v>
      </c>
    </row>
    <row r="21" spans="1:22" s="6" customFormat="1" ht="1.5" customHeight="1">
      <c r="A21" s="148"/>
      <c r="B21" s="147"/>
      <c r="C21" s="171"/>
      <c r="D21" s="165"/>
      <c r="E21" s="165"/>
      <c r="F21" s="166"/>
      <c r="G21" s="165"/>
      <c r="H21" s="165"/>
      <c r="I21" s="165"/>
      <c r="J21" s="165"/>
      <c r="L21" s="165"/>
      <c r="N21" s="165"/>
      <c r="O21" s="173"/>
      <c r="P21" s="165"/>
      <c r="Q21" s="165"/>
      <c r="R21" s="165"/>
      <c r="S21" s="165"/>
      <c r="T21" s="165"/>
      <c r="U21" s="165"/>
      <c r="V21" s="167"/>
    </row>
    <row r="22" spans="1:22" s="6" customFormat="1" ht="12" customHeight="1">
      <c r="A22" s="383" t="s">
        <v>162</v>
      </c>
      <c r="B22" s="147"/>
      <c r="C22" s="164" t="s">
        <v>75</v>
      </c>
      <c r="D22" s="165">
        <v>1187838</v>
      </c>
      <c r="E22" s="165">
        <v>702903</v>
      </c>
      <c r="F22" s="166">
        <v>170692</v>
      </c>
      <c r="G22" s="165">
        <v>27563</v>
      </c>
      <c r="H22" s="165">
        <v>136934</v>
      </c>
      <c r="I22" s="165">
        <v>6193</v>
      </c>
      <c r="J22" s="165">
        <v>172213</v>
      </c>
      <c r="K22" s="389">
        <v>2004</v>
      </c>
      <c r="L22" s="390"/>
      <c r="M22" s="389">
        <v>163379</v>
      </c>
      <c r="N22" s="390"/>
      <c r="O22" s="389">
        <v>6830</v>
      </c>
      <c r="P22" s="390"/>
      <c r="Q22" s="165">
        <v>141913</v>
      </c>
      <c r="R22" s="165">
        <v>39619</v>
      </c>
      <c r="S22" s="165">
        <v>32022</v>
      </c>
      <c r="T22" s="165">
        <v>68858</v>
      </c>
      <c r="U22" s="165">
        <v>1414</v>
      </c>
      <c r="V22" s="167">
        <v>117</v>
      </c>
    </row>
    <row r="23" spans="1:22" s="6" customFormat="1" ht="12" customHeight="1">
      <c r="A23" s="384"/>
      <c r="B23" s="149" t="s">
        <v>160</v>
      </c>
      <c r="C23" s="164" t="s">
        <v>76</v>
      </c>
      <c r="D23" s="165">
        <v>861570</v>
      </c>
      <c r="E23" s="165">
        <v>359617</v>
      </c>
      <c r="F23" s="166">
        <v>195113</v>
      </c>
      <c r="G23" s="165">
        <v>22591</v>
      </c>
      <c r="H23" s="165">
        <v>172522</v>
      </c>
      <c r="I23" s="170" t="s">
        <v>177</v>
      </c>
      <c r="J23" s="165">
        <v>166707</v>
      </c>
      <c r="K23" s="389">
        <v>166707</v>
      </c>
      <c r="L23" s="390"/>
      <c r="M23" s="395" t="s">
        <v>177</v>
      </c>
      <c r="N23" s="390"/>
      <c r="O23" s="395" t="s">
        <v>177</v>
      </c>
      <c r="P23" s="390"/>
      <c r="Q23" s="165">
        <v>140069</v>
      </c>
      <c r="R23" s="165">
        <v>43891</v>
      </c>
      <c r="S23" s="165">
        <v>44055</v>
      </c>
      <c r="T23" s="165">
        <v>52150</v>
      </c>
      <c r="U23" s="170" t="s">
        <v>177</v>
      </c>
      <c r="V23" s="167">
        <v>37</v>
      </c>
    </row>
    <row r="24" spans="1:22" s="6" customFormat="1" ht="12" customHeight="1">
      <c r="A24" s="384"/>
      <c r="C24" s="164" t="s">
        <v>77</v>
      </c>
      <c r="D24" s="165">
        <v>1190892</v>
      </c>
      <c r="E24" s="165">
        <v>706116</v>
      </c>
      <c r="F24" s="166">
        <v>170463</v>
      </c>
      <c r="G24" s="165">
        <v>27610</v>
      </c>
      <c r="H24" s="165">
        <v>136601</v>
      </c>
      <c r="I24" s="202">
        <v>6251</v>
      </c>
      <c r="J24" s="165">
        <v>172264</v>
      </c>
      <c r="K24" s="389">
        <v>462</v>
      </c>
      <c r="L24" s="390"/>
      <c r="M24" s="389">
        <v>164908</v>
      </c>
      <c r="N24" s="390"/>
      <c r="O24" s="389">
        <v>6894</v>
      </c>
      <c r="P24" s="390"/>
      <c r="Q24" s="165">
        <v>141930</v>
      </c>
      <c r="R24" s="165">
        <v>39579</v>
      </c>
      <c r="S24" s="165">
        <v>31909</v>
      </c>
      <c r="T24" s="165">
        <v>690146</v>
      </c>
      <c r="U24" s="165">
        <v>1428</v>
      </c>
      <c r="V24" s="167">
        <v>118</v>
      </c>
    </row>
    <row r="25" spans="1:22" s="6" customFormat="1" ht="1.5" customHeight="1">
      <c r="A25" s="148"/>
      <c r="B25" s="147"/>
      <c r="C25" s="171"/>
      <c r="D25" s="165"/>
      <c r="E25" s="165"/>
      <c r="F25" s="166"/>
      <c r="G25" s="165"/>
      <c r="H25" s="165"/>
      <c r="I25" s="165"/>
      <c r="J25" s="165"/>
      <c r="L25" s="165"/>
      <c r="N25" s="165"/>
      <c r="O25" s="173"/>
      <c r="P25" s="165"/>
      <c r="Q25" s="165"/>
      <c r="R25" s="165"/>
      <c r="S25" s="165"/>
      <c r="T25" s="165"/>
      <c r="U25" s="165"/>
      <c r="V25" s="167"/>
    </row>
    <row r="26" spans="1:23" ht="12" customHeight="1">
      <c r="A26" s="383" t="s">
        <v>235</v>
      </c>
      <c r="B26" s="147"/>
      <c r="C26" s="164" t="s">
        <v>75</v>
      </c>
      <c r="D26" s="165">
        <v>1231830</v>
      </c>
      <c r="E26" s="165">
        <v>764656</v>
      </c>
      <c r="F26" s="166">
        <v>157603</v>
      </c>
      <c r="G26" s="165">
        <v>21144</v>
      </c>
      <c r="H26" s="165">
        <v>134913</v>
      </c>
      <c r="I26" s="165">
        <v>1546</v>
      </c>
      <c r="J26" s="165">
        <v>165312</v>
      </c>
      <c r="K26" s="389">
        <v>3857</v>
      </c>
      <c r="L26" s="390"/>
      <c r="M26" s="389">
        <v>152646</v>
      </c>
      <c r="N26" s="390"/>
      <c r="O26" s="389">
        <v>8808</v>
      </c>
      <c r="P26" s="390"/>
      <c r="Q26" s="165">
        <v>144137</v>
      </c>
      <c r="R26" s="165">
        <v>30948</v>
      </c>
      <c r="S26" s="165">
        <v>32812</v>
      </c>
      <c r="T26" s="165">
        <v>79124</v>
      </c>
      <c r="U26" s="165">
        <v>1253</v>
      </c>
      <c r="V26" s="167">
        <v>122</v>
      </c>
      <c r="W26" s="6"/>
    </row>
    <row r="27" spans="1:23" ht="12" customHeight="1">
      <c r="A27" s="384"/>
      <c r="B27" s="149" t="s">
        <v>160</v>
      </c>
      <c r="C27" s="164" t="s">
        <v>76</v>
      </c>
      <c r="D27" s="165">
        <v>1295693</v>
      </c>
      <c r="E27" s="165">
        <v>686560</v>
      </c>
      <c r="F27" s="166">
        <v>139913</v>
      </c>
      <c r="G27" s="165">
        <v>18524</v>
      </c>
      <c r="H27" s="165">
        <v>121389</v>
      </c>
      <c r="I27" s="170" t="s">
        <v>177</v>
      </c>
      <c r="J27" s="165">
        <v>303185</v>
      </c>
      <c r="K27" s="389">
        <v>276925</v>
      </c>
      <c r="L27" s="390"/>
      <c r="M27" s="389">
        <v>26260</v>
      </c>
      <c r="N27" s="390"/>
      <c r="O27" s="395" t="s">
        <v>177</v>
      </c>
      <c r="P27" s="390"/>
      <c r="Q27" s="165">
        <v>165961</v>
      </c>
      <c r="R27" s="165">
        <v>18343</v>
      </c>
      <c r="S27" s="165">
        <v>68011</v>
      </c>
      <c r="T27" s="165">
        <v>79607</v>
      </c>
      <c r="U27" s="170" t="s">
        <v>177</v>
      </c>
      <c r="V27" s="167">
        <v>73</v>
      </c>
      <c r="W27" s="6"/>
    </row>
    <row r="28" spans="1:23" ht="12" customHeight="1">
      <c r="A28" s="384"/>
      <c r="B28" s="6"/>
      <c r="C28" s="164" t="s">
        <v>77</v>
      </c>
      <c r="D28" s="165">
        <v>1231115</v>
      </c>
      <c r="E28" s="165">
        <v>765531</v>
      </c>
      <c r="F28" s="166">
        <v>157801</v>
      </c>
      <c r="G28" s="165">
        <v>21173</v>
      </c>
      <c r="H28" s="165">
        <v>135065</v>
      </c>
      <c r="I28" s="165">
        <v>1563</v>
      </c>
      <c r="J28" s="165">
        <v>163768</v>
      </c>
      <c r="K28" s="389">
        <v>799</v>
      </c>
      <c r="L28" s="390"/>
      <c r="M28" s="389">
        <v>154061</v>
      </c>
      <c r="N28" s="390"/>
      <c r="O28" s="389">
        <v>8907</v>
      </c>
      <c r="P28" s="390"/>
      <c r="Q28" s="165">
        <v>143893</v>
      </c>
      <c r="R28" s="165">
        <v>31089</v>
      </c>
      <c r="S28" s="165">
        <v>32418</v>
      </c>
      <c r="T28" s="165">
        <v>79119</v>
      </c>
      <c r="U28" s="165">
        <v>1267</v>
      </c>
      <c r="V28" s="167">
        <v>123</v>
      </c>
      <c r="W28" s="6"/>
    </row>
    <row r="29" spans="1:23" ht="1.5" customHeight="1">
      <c r="A29" s="5"/>
      <c r="C29" s="171"/>
      <c r="D29" s="165"/>
      <c r="E29" s="165"/>
      <c r="F29" s="166"/>
      <c r="G29" s="165"/>
      <c r="H29" s="165"/>
      <c r="I29" s="165"/>
      <c r="J29" s="165"/>
      <c r="K29" s="6"/>
      <c r="L29" s="165"/>
      <c r="M29" s="6"/>
      <c r="N29" s="165"/>
      <c r="O29" s="173"/>
      <c r="P29" s="165"/>
      <c r="Q29" s="165"/>
      <c r="R29" s="165"/>
      <c r="S29" s="165"/>
      <c r="T29" s="165"/>
      <c r="U29" s="165"/>
      <c r="V29" s="167"/>
      <c r="W29" s="6"/>
    </row>
    <row r="30" spans="1:23" ht="12" customHeight="1">
      <c r="A30" s="385" t="s">
        <v>163</v>
      </c>
      <c r="C30" s="164" t="s">
        <v>75</v>
      </c>
      <c r="D30" s="165">
        <v>1226234</v>
      </c>
      <c r="E30" s="165">
        <v>772491</v>
      </c>
      <c r="F30" s="166">
        <v>148164</v>
      </c>
      <c r="G30" s="165">
        <v>18650</v>
      </c>
      <c r="H30" s="165">
        <v>124161</v>
      </c>
      <c r="I30" s="165">
        <v>5352</v>
      </c>
      <c r="J30" s="205">
        <v>147332</v>
      </c>
      <c r="K30" s="389">
        <v>4253</v>
      </c>
      <c r="L30" s="390"/>
      <c r="M30" s="389">
        <v>126426</v>
      </c>
      <c r="N30" s="390"/>
      <c r="O30" s="389">
        <v>16653</v>
      </c>
      <c r="P30" s="390"/>
      <c r="Q30" s="165">
        <v>158159</v>
      </c>
      <c r="R30" s="165">
        <v>34958</v>
      </c>
      <c r="S30" s="165">
        <v>36701</v>
      </c>
      <c r="T30" s="165">
        <v>85554</v>
      </c>
      <c r="U30" s="165">
        <v>946</v>
      </c>
      <c r="V30" s="167">
        <v>89</v>
      </c>
      <c r="W30" s="6"/>
    </row>
    <row r="31" spans="1:23" ht="12" customHeight="1">
      <c r="A31" s="386"/>
      <c r="B31" s="168" t="s">
        <v>160</v>
      </c>
      <c r="C31" s="164" t="s">
        <v>76</v>
      </c>
      <c r="D31" s="165">
        <v>929673</v>
      </c>
      <c r="E31" s="165">
        <v>278056</v>
      </c>
      <c r="F31" s="166">
        <v>92840</v>
      </c>
      <c r="G31" s="165">
        <v>14578</v>
      </c>
      <c r="H31" s="165">
        <v>78262</v>
      </c>
      <c r="I31" s="170" t="s">
        <v>177</v>
      </c>
      <c r="J31" s="205">
        <v>343238</v>
      </c>
      <c r="K31" s="389">
        <v>343238</v>
      </c>
      <c r="L31" s="390"/>
      <c r="M31" s="395" t="s">
        <v>177</v>
      </c>
      <c r="N31" s="390"/>
      <c r="O31" s="395" t="s">
        <v>177</v>
      </c>
      <c r="P31" s="390"/>
      <c r="Q31" s="165">
        <v>215539</v>
      </c>
      <c r="R31" s="165">
        <v>42323</v>
      </c>
      <c r="S31" s="165">
        <v>98418</v>
      </c>
      <c r="T31" s="165">
        <v>74798</v>
      </c>
      <c r="U31" s="170" t="s">
        <v>177</v>
      </c>
      <c r="V31" s="174" t="s">
        <v>177</v>
      </c>
      <c r="W31" s="6"/>
    </row>
    <row r="32" spans="1:23" ht="12" customHeight="1">
      <c r="A32" s="384"/>
      <c r="B32" s="6"/>
      <c r="C32" s="164" t="s">
        <v>77</v>
      </c>
      <c r="D32" s="165">
        <v>1229852</v>
      </c>
      <c r="E32" s="165">
        <v>778523</v>
      </c>
      <c r="F32" s="166">
        <v>148839</v>
      </c>
      <c r="G32" s="165">
        <v>18700</v>
      </c>
      <c r="H32" s="165">
        <v>124722</v>
      </c>
      <c r="I32" s="202">
        <v>5417</v>
      </c>
      <c r="J32" s="205">
        <v>144941</v>
      </c>
      <c r="K32" s="389">
        <v>116</v>
      </c>
      <c r="L32" s="390"/>
      <c r="M32" s="389">
        <v>127968</v>
      </c>
      <c r="N32" s="390"/>
      <c r="O32" s="389">
        <v>16856</v>
      </c>
      <c r="P32" s="390"/>
      <c r="Q32" s="165">
        <v>157459</v>
      </c>
      <c r="R32" s="165">
        <v>34869</v>
      </c>
      <c r="S32" s="165">
        <v>35948</v>
      </c>
      <c r="T32" s="165">
        <v>85685</v>
      </c>
      <c r="U32" s="165">
        <v>957</v>
      </c>
      <c r="V32" s="167">
        <v>90</v>
      </c>
      <c r="W32" s="6"/>
    </row>
    <row r="33" spans="1:23" ht="1.5" customHeight="1">
      <c r="A33" s="5"/>
      <c r="C33" s="171"/>
      <c r="D33" s="165"/>
      <c r="E33" s="165"/>
      <c r="F33" s="166"/>
      <c r="G33" s="165"/>
      <c r="H33" s="165"/>
      <c r="I33" s="165"/>
      <c r="J33" s="165"/>
      <c r="K33" s="331"/>
      <c r="L33" s="165"/>
      <c r="M33" s="6"/>
      <c r="N33" s="165"/>
      <c r="O33" s="173"/>
      <c r="P33" s="165"/>
      <c r="Q33" s="165"/>
      <c r="R33" s="165"/>
      <c r="S33" s="165"/>
      <c r="T33" s="165"/>
      <c r="U33" s="165"/>
      <c r="V33" s="167"/>
      <c r="W33" s="6"/>
    </row>
    <row r="34" spans="1:23" ht="12" customHeight="1">
      <c r="A34" s="383" t="s">
        <v>164</v>
      </c>
      <c r="B34" s="147"/>
      <c r="C34" s="164" t="s">
        <v>75</v>
      </c>
      <c r="D34" s="172">
        <v>1212894</v>
      </c>
      <c r="E34" s="166">
        <v>722363</v>
      </c>
      <c r="F34" s="166">
        <v>173375</v>
      </c>
      <c r="G34" s="166">
        <v>28994</v>
      </c>
      <c r="H34" s="166">
        <v>138071</v>
      </c>
      <c r="I34" s="166">
        <v>6310</v>
      </c>
      <c r="J34" s="205">
        <v>143564</v>
      </c>
      <c r="K34" s="389">
        <v>9324</v>
      </c>
      <c r="L34" s="390"/>
      <c r="M34" s="389">
        <v>127560</v>
      </c>
      <c r="N34" s="390"/>
      <c r="O34" s="389">
        <v>6679</v>
      </c>
      <c r="P34" s="390"/>
      <c r="Q34" s="166">
        <v>173513</v>
      </c>
      <c r="R34" s="166">
        <v>35049</v>
      </c>
      <c r="S34" s="166">
        <v>38386</v>
      </c>
      <c r="T34" s="166">
        <v>93054</v>
      </c>
      <c r="U34" s="166">
        <v>7022</v>
      </c>
      <c r="V34" s="173">
        <v>75</v>
      </c>
      <c r="W34" s="6"/>
    </row>
    <row r="35" spans="1:23" ht="12" customHeight="1">
      <c r="A35" s="384"/>
      <c r="B35" s="168" t="s">
        <v>160</v>
      </c>
      <c r="C35" s="164" t="s">
        <v>76</v>
      </c>
      <c r="D35" s="165">
        <v>1464945</v>
      </c>
      <c r="E35" s="165">
        <v>590369</v>
      </c>
      <c r="F35" s="166">
        <v>200918</v>
      </c>
      <c r="G35" s="165">
        <v>28693</v>
      </c>
      <c r="H35" s="165">
        <v>172028</v>
      </c>
      <c r="I35" s="165">
        <v>194</v>
      </c>
      <c r="J35" s="205">
        <v>474635</v>
      </c>
      <c r="K35" s="389">
        <v>450368</v>
      </c>
      <c r="L35" s="390"/>
      <c r="M35" s="389">
        <v>24266</v>
      </c>
      <c r="N35" s="390"/>
      <c r="O35" s="395" t="s">
        <v>177</v>
      </c>
      <c r="P35" s="390"/>
      <c r="Q35" s="165">
        <v>198974</v>
      </c>
      <c r="R35" s="165">
        <v>55607</v>
      </c>
      <c r="S35" s="165">
        <v>59626</v>
      </c>
      <c r="T35" s="165">
        <v>83740</v>
      </c>
      <c r="U35" s="170" t="s">
        <v>177</v>
      </c>
      <c r="V35" s="167">
        <v>47</v>
      </c>
      <c r="W35" s="6"/>
    </row>
    <row r="36" spans="1:23" ht="12" customHeight="1">
      <c r="A36" s="384"/>
      <c r="B36" s="6"/>
      <c r="C36" s="164" t="s">
        <v>77</v>
      </c>
      <c r="D36" s="165">
        <v>1208352</v>
      </c>
      <c r="E36" s="165">
        <v>724690</v>
      </c>
      <c r="F36" s="166">
        <v>172890</v>
      </c>
      <c r="G36" s="165">
        <v>28999</v>
      </c>
      <c r="H36" s="165">
        <v>137472</v>
      </c>
      <c r="I36" s="202">
        <v>6417</v>
      </c>
      <c r="J36" s="205">
        <v>137730</v>
      </c>
      <c r="K36" s="389">
        <v>1551</v>
      </c>
      <c r="L36" s="390"/>
      <c r="M36" s="389">
        <v>129381</v>
      </c>
      <c r="N36" s="390"/>
      <c r="O36" s="389">
        <v>6797</v>
      </c>
      <c r="P36" s="390"/>
      <c r="Q36" s="165">
        <v>173064</v>
      </c>
      <c r="R36" s="165">
        <v>34687</v>
      </c>
      <c r="S36" s="165">
        <v>38012</v>
      </c>
      <c r="T36" s="165">
        <v>93218</v>
      </c>
      <c r="U36" s="165">
        <v>7146</v>
      </c>
      <c r="V36" s="167">
        <v>76</v>
      </c>
      <c r="W36" s="6"/>
    </row>
    <row r="37" spans="1:23" ht="1.5" customHeight="1">
      <c r="A37" s="98"/>
      <c r="B37" s="6"/>
      <c r="C37" s="169"/>
      <c r="D37" s="172"/>
      <c r="E37" s="166"/>
      <c r="F37" s="166"/>
      <c r="G37" s="166"/>
      <c r="H37" s="166"/>
      <c r="I37" s="206"/>
      <c r="J37" s="205"/>
      <c r="K37" s="331"/>
      <c r="L37" s="165"/>
      <c r="M37" s="6"/>
      <c r="N37" s="165"/>
      <c r="O37" s="173"/>
      <c r="P37" s="165"/>
      <c r="Q37" s="166"/>
      <c r="R37" s="166"/>
      <c r="S37" s="166"/>
      <c r="T37" s="166"/>
      <c r="U37" s="166"/>
      <c r="V37" s="173"/>
      <c r="W37" s="6"/>
    </row>
    <row r="38" spans="1:23" ht="12" customHeight="1">
      <c r="A38" s="383" t="s">
        <v>121</v>
      </c>
      <c r="B38" s="147"/>
      <c r="C38" s="164" t="s">
        <v>75</v>
      </c>
      <c r="D38" s="172">
        <v>1247554</v>
      </c>
      <c r="E38" s="166">
        <v>765817</v>
      </c>
      <c r="F38" s="166">
        <v>179071</v>
      </c>
      <c r="G38" s="166">
        <v>29104</v>
      </c>
      <c r="H38" s="166">
        <v>144180</v>
      </c>
      <c r="I38" s="166">
        <v>5787</v>
      </c>
      <c r="J38" s="205">
        <v>121720</v>
      </c>
      <c r="K38" s="389">
        <v>5391</v>
      </c>
      <c r="L38" s="390"/>
      <c r="M38" s="389">
        <v>108470</v>
      </c>
      <c r="N38" s="390"/>
      <c r="O38" s="389">
        <v>7860</v>
      </c>
      <c r="P38" s="390"/>
      <c r="Q38" s="166">
        <v>180904</v>
      </c>
      <c r="R38" s="166">
        <v>45240</v>
      </c>
      <c r="S38" s="166">
        <v>37775</v>
      </c>
      <c r="T38" s="166">
        <v>94714</v>
      </c>
      <c r="U38" s="166">
        <v>3174</v>
      </c>
      <c r="V38" s="173">
        <v>42</v>
      </c>
      <c r="W38" s="6"/>
    </row>
    <row r="39" spans="1:23" ht="12" customHeight="1">
      <c r="A39" s="384"/>
      <c r="B39" s="168" t="s">
        <v>160</v>
      </c>
      <c r="C39" s="164" t="s">
        <v>76</v>
      </c>
      <c r="D39" s="165">
        <v>1430312</v>
      </c>
      <c r="E39" s="165">
        <v>345568</v>
      </c>
      <c r="F39" s="166">
        <v>208810</v>
      </c>
      <c r="G39" s="165">
        <v>39159</v>
      </c>
      <c r="H39" s="165">
        <v>127451</v>
      </c>
      <c r="I39" s="165">
        <v>42200</v>
      </c>
      <c r="J39" s="205">
        <v>352219</v>
      </c>
      <c r="K39" s="389">
        <v>352219</v>
      </c>
      <c r="L39" s="390"/>
      <c r="M39" s="395" t="s">
        <v>177</v>
      </c>
      <c r="N39" s="390"/>
      <c r="O39" s="395" t="s">
        <v>177</v>
      </c>
      <c r="P39" s="390"/>
      <c r="Q39" s="165">
        <v>523716</v>
      </c>
      <c r="R39" s="165">
        <v>81546</v>
      </c>
      <c r="S39" s="165">
        <v>78375</v>
      </c>
      <c r="T39" s="165">
        <v>363795</v>
      </c>
      <c r="U39" s="170" t="s">
        <v>177</v>
      </c>
      <c r="V39" s="174" t="s">
        <v>177</v>
      </c>
      <c r="W39" s="6"/>
    </row>
    <row r="40" spans="1:23" ht="12" customHeight="1">
      <c r="A40" s="384"/>
      <c r="B40" s="6"/>
      <c r="C40" s="164" t="s">
        <v>77</v>
      </c>
      <c r="D40" s="165">
        <v>1245062</v>
      </c>
      <c r="E40" s="165">
        <v>771547</v>
      </c>
      <c r="F40" s="166">
        <v>178666</v>
      </c>
      <c r="G40" s="165">
        <v>28967</v>
      </c>
      <c r="H40" s="165">
        <v>144408</v>
      </c>
      <c r="I40" s="202">
        <v>5291</v>
      </c>
      <c r="J40" s="205">
        <v>118577</v>
      </c>
      <c r="K40" s="389">
        <v>662</v>
      </c>
      <c r="L40" s="390"/>
      <c r="M40" s="389">
        <v>109949</v>
      </c>
      <c r="N40" s="390"/>
      <c r="O40" s="389">
        <v>7967</v>
      </c>
      <c r="P40" s="390"/>
      <c r="Q40" s="165">
        <v>176229</v>
      </c>
      <c r="R40" s="165">
        <v>44745</v>
      </c>
      <c r="S40" s="165">
        <v>37221</v>
      </c>
      <c r="T40" s="165">
        <v>91045</v>
      </c>
      <c r="U40" s="165">
        <v>3217</v>
      </c>
      <c r="V40" s="167">
        <v>43</v>
      </c>
      <c r="W40" s="6"/>
    </row>
    <row r="41" spans="1:23" ht="1.5" customHeight="1">
      <c r="A41" s="98"/>
      <c r="B41" s="6"/>
      <c r="C41" s="169"/>
      <c r="D41" s="165"/>
      <c r="E41" s="166"/>
      <c r="F41" s="166"/>
      <c r="G41" s="166"/>
      <c r="H41" s="166"/>
      <c r="I41" s="206"/>
      <c r="J41" s="205"/>
      <c r="K41" s="331"/>
      <c r="L41" s="165"/>
      <c r="M41" s="6"/>
      <c r="N41" s="165"/>
      <c r="O41" s="173"/>
      <c r="P41" s="165"/>
      <c r="Q41" s="166"/>
      <c r="R41" s="166"/>
      <c r="S41" s="166"/>
      <c r="T41" s="166"/>
      <c r="U41" s="166"/>
      <c r="V41" s="173"/>
      <c r="W41" s="6"/>
    </row>
    <row r="42" spans="1:23" ht="12" customHeight="1">
      <c r="A42" s="383" t="s">
        <v>176</v>
      </c>
      <c r="B42" s="147"/>
      <c r="C42" s="164" t="s">
        <v>75</v>
      </c>
      <c r="D42" s="172">
        <v>1216980</v>
      </c>
      <c r="E42" s="166">
        <v>723290</v>
      </c>
      <c r="F42" s="166">
        <v>170688</v>
      </c>
      <c r="G42" s="166">
        <v>27836</v>
      </c>
      <c r="H42" s="166">
        <v>136863</v>
      </c>
      <c r="I42" s="166">
        <v>5989</v>
      </c>
      <c r="J42" s="205">
        <v>132024</v>
      </c>
      <c r="K42" s="389">
        <v>3978</v>
      </c>
      <c r="L42" s="390"/>
      <c r="M42" s="389">
        <v>125774</v>
      </c>
      <c r="N42" s="390"/>
      <c r="O42" s="389">
        <v>2272</v>
      </c>
      <c r="P42" s="390"/>
      <c r="Q42" s="166">
        <v>190880</v>
      </c>
      <c r="R42" s="166">
        <v>42039</v>
      </c>
      <c r="S42" s="166">
        <v>40815</v>
      </c>
      <c r="T42" s="166">
        <v>105087</v>
      </c>
      <c r="U42" s="166">
        <v>2938</v>
      </c>
      <c r="V42" s="173">
        <v>98</v>
      </c>
      <c r="W42" s="6"/>
    </row>
    <row r="43" spans="1:23" ht="12" customHeight="1">
      <c r="A43" s="384"/>
      <c r="B43" s="149" t="s">
        <v>160</v>
      </c>
      <c r="C43" s="164" t="s">
        <v>76</v>
      </c>
      <c r="D43" s="165">
        <v>1247060</v>
      </c>
      <c r="E43" s="165">
        <v>609462</v>
      </c>
      <c r="F43" s="166">
        <v>129383</v>
      </c>
      <c r="G43" s="165">
        <v>23911</v>
      </c>
      <c r="H43" s="166">
        <v>105472</v>
      </c>
      <c r="I43" s="170" t="s">
        <v>177</v>
      </c>
      <c r="J43" s="205">
        <v>190928</v>
      </c>
      <c r="K43" s="389">
        <v>190928</v>
      </c>
      <c r="L43" s="390"/>
      <c r="M43" s="369" t="s">
        <v>177</v>
      </c>
      <c r="N43" s="370"/>
      <c r="O43" s="369" t="s">
        <v>177</v>
      </c>
      <c r="P43" s="370"/>
      <c r="Q43" s="165">
        <v>344437</v>
      </c>
      <c r="R43" s="165">
        <v>42433</v>
      </c>
      <c r="S43" s="165">
        <v>72661</v>
      </c>
      <c r="T43" s="165">
        <v>229343</v>
      </c>
      <c r="U43" s="207" t="s">
        <v>177</v>
      </c>
      <c r="V43" s="234">
        <v>307</v>
      </c>
      <c r="W43" s="6"/>
    </row>
    <row r="44" spans="1:23" ht="12" customHeight="1" thickBot="1">
      <c r="A44" s="394"/>
      <c r="B44" s="1"/>
      <c r="C44" s="236" t="s">
        <v>77</v>
      </c>
      <c r="D44" s="237">
        <v>1216346</v>
      </c>
      <c r="E44" s="237">
        <v>724544</v>
      </c>
      <c r="F44" s="238">
        <v>171143</v>
      </c>
      <c r="G44" s="237">
        <v>27879</v>
      </c>
      <c r="H44" s="238">
        <v>137209</v>
      </c>
      <c r="I44" s="239">
        <v>6055</v>
      </c>
      <c r="J44" s="240">
        <v>131375</v>
      </c>
      <c r="K44" s="398">
        <v>1919</v>
      </c>
      <c r="L44" s="399"/>
      <c r="M44" s="398">
        <v>127159</v>
      </c>
      <c r="N44" s="399"/>
      <c r="O44" s="398">
        <v>2297</v>
      </c>
      <c r="P44" s="399"/>
      <c r="Q44" s="237">
        <v>189188</v>
      </c>
      <c r="R44" s="237">
        <v>42034</v>
      </c>
      <c r="S44" s="237">
        <v>40464</v>
      </c>
      <c r="T44" s="237">
        <v>103719</v>
      </c>
      <c r="U44" s="237">
        <v>2971</v>
      </c>
      <c r="V44" s="241">
        <v>96</v>
      </c>
      <c r="W44" s="6"/>
    </row>
    <row r="45" spans="1:23" ht="9.75" customHeight="1" thickBot="1">
      <c r="A45" s="98"/>
      <c r="B45" s="6"/>
      <c r="C45" s="149"/>
      <c r="D45" s="167"/>
      <c r="E45" s="167"/>
      <c r="F45" s="167"/>
      <c r="G45" s="167"/>
      <c r="H45" s="167"/>
      <c r="I45" s="234"/>
      <c r="J45" s="235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6"/>
    </row>
    <row r="46" spans="1:23" s="3" customFormat="1" ht="12" customHeight="1">
      <c r="A46" s="415" t="s">
        <v>157</v>
      </c>
      <c r="B46" s="416"/>
      <c r="C46" s="417"/>
      <c r="D46" s="422" t="s">
        <v>158</v>
      </c>
      <c r="E46" s="423"/>
      <c r="F46" s="423"/>
      <c r="G46" s="423"/>
      <c r="H46" s="423"/>
      <c r="I46" s="423"/>
      <c r="J46" s="423" t="s">
        <v>159</v>
      </c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147"/>
    </row>
    <row r="47" spans="1:22" s="3" customFormat="1" ht="12" customHeight="1">
      <c r="A47" s="418"/>
      <c r="B47" s="418"/>
      <c r="C47" s="419"/>
      <c r="D47" s="424" t="s">
        <v>122</v>
      </c>
      <c r="E47" s="426" t="s">
        <v>109</v>
      </c>
      <c r="F47" s="154" t="s">
        <v>236</v>
      </c>
      <c r="G47" s="155"/>
      <c r="H47" s="155"/>
      <c r="I47" s="156"/>
      <c r="J47" s="411" t="s">
        <v>237</v>
      </c>
      <c r="K47" s="411"/>
      <c r="L47" s="411"/>
      <c r="M47" s="411"/>
      <c r="N47" s="411"/>
      <c r="O47" s="411"/>
      <c r="P47" s="426" t="s">
        <v>238</v>
      </c>
      <c r="Q47" s="403" t="s">
        <v>239</v>
      </c>
      <c r="R47" s="412"/>
      <c r="S47" s="412"/>
      <c r="T47" s="412"/>
      <c r="U47" s="404"/>
      <c r="V47" s="412" t="s">
        <v>240</v>
      </c>
    </row>
    <row r="48" spans="1:22" s="3" customFormat="1" ht="12" customHeight="1">
      <c r="A48" s="418"/>
      <c r="B48" s="418"/>
      <c r="C48" s="419"/>
      <c r="D48" s="425"/>
      <c r="E48" s="427"/>
      <c r="F48" s="414" t="s">
        <v>124</v>
      </c>
      <c r="G48" s="413"/>
      <c r="H48" s="413"/>
      <c r="I48" s="406"/>
      <c r="J48" s="413" t="s">
        <v>123</v>
      </c>
      <c r="K48" s="413"/>
      <c r="L48" s="413"/>
      <c r="M48" s="413"/>
      <c r="N48" s="413"/>
      <c r="O48" s="413"/>
      <c r="P48" s="427"/>
      <c r="Q48" s="414" t="s">
        <v>125</v>
      </c>
      <c r="R48" s="413"/>
      <c r="S48" s="413"/>
      <c r="T48" s="413"/>
      <c r="U48" s="406"/>
      <c r="V48" s="411"/>
    </row>
    <row r="49" spans="1:22" s="3" customFormat="1" ht="9" customHeight="1">
      <c r="A49" s="418"/>
      <c r="B49" s="418"/>
      <c r="C49" s="419"/>
      <c r="D49" s="425"/>
      <c r="E49" s="407" t="s">
        <v>126</v>
      </c>
      <c r="F49" s="211"/>
      <c r="G49" s="51" t="s">
        <v>72</v>
      </c>
      <c r="H49" s="51" t="s">
        <v>127</v>
      </c>
      <c r="I49" s="51" t="s">
        <v>128</v>
      </c>
      <c r="J49" s="161"/>
      <c r="K49" s="51" t="s">
        <v>72</v>
      </c>
      <c r="L49" s="401" t="s">
        <v>73</v>
      </c>
      <c r="M49" s="402"/>
      <c r="N49" s="401" t="s">
        <v>74</v>
      </c>
      <c r="O49" s="402"/>
      <c r="P49" s="407" t="s">
        <v>229</v>
      </c>
      <c r="Q49" s="211"/>
      <c r="R49" s="51" t="s">
        <v>72</v>
      </c>
      <c r="S49" s="51" t="s">
        <v>127</v>
      </c>
      <c r="T49" s="51" t="s">
        <v>128</v>
      </c>
      <c r="U49" s="51" t="s">
        <v>129</v>
      </c>
      <c r="V49" s="147"/>
    </row>
    <row r="50" spans="1:22" s="153" customFormat="1" ht="21.75" customHeight="1">
      <c r="A50" s="418"/>
      <c r="B50" s="418"/>
      <c r="C50" s="419"/>
      <c r="D50" s="428" t="s">
        <v>130</v>
      </c>
      <c r="E50" s="408"/>
      <c r="F50" s="160" t="s">
        <v>105</v>
      </c>
      <c r="G50" s="162" t="s">
        <v>134</v>
      </c>
      <c r="H50" s="162" t="s">
        <v>135</v>
      </c>
      <c r="I50" s="162" t="s">
        <v>136</v>
      </c>
      <c r="J50" s="162" t="s">
        <v>105</v>
      </c>
      <c r="K50" s="162" t="s">
        <v>230</v>
      </c>
      <c r="L50" s="409" t="s">
        <v>133</v>
      </c>
      <c r="M50" s="400"/>
      <c r="N50" s="409" t="s">
        <v>231</v>
      </c>
      <c r="O50" s="400"/>
      <c r="P50" s="427"/>
      <c r="Q50" s="160" t="s">
        <v>105</v>
      </c>
      <c r="R50" s="162" t="s">
        <v>137</v>
      </c>
      <c r="S50" s="162" t="s">
        <v>138</v>
      </c>
      <c r="T50" s="162" t="s">
        <v>139</v>
      </c>
      <c r="U50" s="162" t="s">
        <v>140</v>
      </c>
      <c r="V50" s="163" t="s">
        <v>141</v>
      </c>
    </row>
    <row r="51" spans="1:22" s="153" customFormat="1" ht="21" customHeight="1" thickBot="1">
      <c r="A51" s="420"/>
      <c r="B51" s="420"/>
      <c r="C51" s="421"/>
      <c r="D51" s="410"/>
      <c r="E51" s="31" t="s">
        <v>142</v>
      </c>
      <c r="F51" s="35" t="s">
        <v>143</v>
      </c>
      <c r="G51" s="31" t="s">
        <v>146</v>
      </c>
      <c r="H51" s="31" t="s">
        <v>147</v>
      </c>
      <c r="I51" s="31" t="s">
        <v>148</v>
      </c>
      <c r="J51" s="31" t="s">
        <v>143</v>
      </c>
      <c r="K51" s="31" t="s">
        <v>144</v>
      </c>
      <c r="L51" s="396" t="s">
        <v>145</v>
      </c>
      <c r="M51" s="397"/>
      <c r="N51" s="396" t="s">
        <v>232</v>
      </c>
      <c r="O51" s="397"/>
      <c r="P51" s="35" t="s">
        <v>185</v>
      </c>
      <c r="Q51" s="35" t="s">
        <v>143</v>
      </c>
      <c r="R51" s="31" t="s">
        <v>149</v>
      </c>
      <c r="S51" s="31" t="s">
        <v>150</v>
      </c>
      <c r="T51" s="31" t="s">
        <v>151</v>
      </c>
      <c r="U51" s="31" t="s">
        <v>152</v>
      </c>
      <c r="V51" s="32" t="s">
        <v>107</v>
      </c>
    </row>
    <row r="52" spans="1:22" s="277" customFormat="1" ht="12" customHeight="1">
      <c r="A52" s="391" t="s">
        <v>225</v>
      </c>
      <c r="B52" s="275"/>
      <c r="C52" s="276" t="s">
        <v>75</v>
      </c>
      <c r="D52" s="213">
        <v>1146079.695954</v>
      </c>
      <c r="E52" s="215">
        <v>673685.150147165</v>
      </c>
      <c r="F52" s="334">
        <v>155932.85844848945</v>
      </c>
      <c r="G52" s="215">
        <v>3090.7958879175158</v>
      </c>
      <c r="H52" s="215">
        <v>149225.77192078368</v>
      </c>
      <c r="I52" s="215">
        <v>3616.2906397883053</v>
      </c>
      <c r="J52" s="216">
        <f>SUM(K52:N52)</f>
        <v>35590.784901496525</v>
      </c>
      <c r="K52" s="215">
        <v>21137.367395832796</v>
      </c>
      <c r="L52" s="377">
        <v>7998.337809224052</v>
      </c>
      <c r="M52" s="378"/>
      <c r="N52" s="377">
        <v>6455.079696439677</v>
      </c>
      <c r="O52" s="378"/>
      <c r="P52" s="330">
        <v>90541.79019301535</v>
      </c>
      <c r="Q52" s="215">
        <f>SUM(R52:U52)</f>
        <v>190263.4652122802</v>
      </c>
      <c r="R52" s="215">
        <v>43339.1246121922</v>
      </c>
      <c r="S52" s="215">
        <v>58202.271496119254</v>
      </c>
      <c r="T52" s="215">
        <f>85538.7161793037+540.962837147909</f>
        <v>86079.6790164516</v>
      </c>
      <c r="U52" s="215">
        <v>2642.3900875171344</v>
      </c>
      <c r="V52" s="219">
        <v>65.64705155142696</v>
      </c>
    </row>
    <row r="53" spans="1:22" s="277" customFormat="1" ht="12" customHeight="1">
      <c r="A53" s="392"/>
      <c r="B53" s="278" t="s">
        <v>226</v>
      </c>
      <c r="C53" s="276" t="s">
        <v>76</v>
      </c>
      <c r="D53" s="213">
        <v>836925.0073735138</v>
      </c>
      <c r="E53" s="216">
        <v>148826.17507056237</v>
      </c>
      <c r="F53" s="334">
        <v>395196.74639561237</v>
      </c>
      <c r="G53" s="216">
        <v>395196.74639561237</v>
      </c>
      <c r="H53" s="337" t="s">
        <v>108</v>
      </c>
      <c r="I53" s="337" t="s">
        <v>108</v>
      </c>
      <c r="J53" s="216">
        <f>SUM(K53:N53)</f>
        <v>87350.68663793521</v>
      </c>
      <c r="K53" s="216">
        <v>15821.636209565037</v>
      </c>
      <c r="L53" s="368" t="s">
        <v>108</v>
      </c>
      <c r="M53" s="429"/>
      <c r="N53" s="375">
        <v>71529.05042837017</v>
      </c>
      <c r="O53" s="376"/>
      <c r="P53" s="330">
        <v>54805.83748242817</v>
      </c>
      <c r="Q53" s="215">
        <f>SUM(R53:U53)</f>
        <v>150745.56178697565</v>
      </c>
      <c r="R53" s="216">
        <v>25913.390942267106</v>
      </c>
      <c r="S53" s="216">
        <v>88539.93619825735</v>
      </c>
      <c r="T53" s="216">
        <f>36292.2346464512</f>
        <v>36292.2346464512</v>
      </c>
      <c r="U53" s="335" t="s">
        <v>108</v>
      </c>
      <c r="V53" s="335" t="s">
        <v>108</v>
      </c>
    </row>
    <row r="54" spans="1:22" s="277" customFormat="1" ht="12" customHeight="1" thickBot="1">
      <c r="A54" s="393"/>
      <c r="B54" s="279"/>
      <c r="C54" s="280" t="s">
        <v>77</v>
      </c>
      <c r="D54" s="214">
        <v>1148306.1138658964</v>
      </c>
      <c r="E54" s="217">
        <v>677464.9906816779</v>
      </c>
      <c r="F54" s="336">
        <v>154209.7682755993</v>
      </c>
      <c r="G54" s="217">
        <v>266.9936173430033</v>
      </c>
      <c r="H54" s="217">
        <v>150300.44082859426</v>
      </c>
      <c r="I54" s="217">
        <v>3642.333829662036</v>
      </c>
      <c r="J54" s="217">
        <f>SUM(K54:N54)</f>
        <v>35218.029201515885</v>
      </c>
      <c r="K54" s="217">
        <v>21175.649329004456</v>
      </c>
      <c r="L54" s="379">
        <v>8055.93888474271</v>
      </c>
      <c r="M54" s="367"/>
      <c r="N54" s="373">
        <v>5986.4409877687185</v>
      </c>
      <c r="O54" s="374"/>
      <c r="P54" s="218">
        <v>90799.14732894926</v>
      </c>
      <c r="Q54" s="218">
        <f>SUM(R54:U54)</f>
        <v>190548.0585607775</v>
      </c>
      <c r="R54" s="217">
        <v>43464.61831163706</v>
      </c>
      <c r="S54" s="217">
        <v>57983.79083710629</v>
      </c>
      <c r="T54" s="217">
        <f>85893.3711550576+544.858651750714</f>
        <v>86438.22980680832</v>
      </c>
      <c r="U54" s="217">
        <v>2661.4196052258385</v>
      </c>
      <c r="V54" s="220">
        <v>66.11981737655005</v>
      </c>
    </row>
    <row r="55" spans="1:23" ht="12" customHeight="1">
      <c r="A55" s="188" t="s">
        <v>153</v>
      </c>
      <c r="E55" s="318"/>
      <c r="T55" s="318"/>
      <c r="W55" s="6"/>
    </row>
    <row r="56" spans="1:23" ht="12" customHeight="1">
      <c r="A56" s="188" t="s">
        <v>154</v>
      </c>
      <c r="G56" s="326">
        <f>E52/$D$52*100</f>
        <v>58.781701876882785</v>
      </c>
      <c r="H56" s="326">
        <f>E52/$D$52*100</f>
        <v>58.781701876882785</v>
      </c>
      <c r="I56" s="326">
        <f>F52/$D$52*100</f>
        <v>13.605760489342803</v>
      </c>
      <c r="J56" s="326">
        <f>J52/$D$52*100</f>
        <v>3.1054371722265484</v>
      </c>
      <c r="K56" s="326">
        <f>P52/$D$52*100</f>
        <v>7.9001303759812345</v>
      </c>
      <c r="L56" s="326"/>
      <c r="M56" s="326">
        <f>Q52/$D$52*100</f>
        <v>16.601242119895016</v>
      </c>
      <c r="N56" s="326"/>
      <c r="O56" s="326">
        <f>V52/$D$52*100</f>
        <v>0.005727965671425856</v>
      </c>
      <c r="P56" s="326"/>
      <c r="Q56" s="327"/>
      <c r="R56" s="327"/>
      <c r="S56" s="327"/>
      <c r="T56" s="327"/>
      <c r="U56" s="327"/>
      <c r="V56" s="327"/>
      <c r="W56" s="328"/>
    </row>
  </sheetData>
  <mergeCells count="141">
    <mergeCell ref="K12:L12"/>
    <mergeCell ref="K11:L11"/>
    <mergeCell ref="K10:L10"/>
    <mergeCell ref="N54:O54"/>
    <mergeCell ref="N53:O53"/>
    <mergeCell ref="N52:O52"/>
    <mergeCell ref="L54:M54"/>
    <mergeCell ref="L53:M53"/>
    <mergeCell ref="L52:M52"/>
    <mergeCell ref="K18:L18"/>
    <mergeCell ref="K15:L15"/>
    <mergeCell ref="K14:L14"/>
    <mergeCell ref="K23:L23"/>
    <mergeCell ref="K22:L22"/>
    <mergeCell ref="K20:L20"/>
    <mergeCell ref="K19:L19"/>
    <mergeCell ref="K27:L27"/>
    <mergeCell ref="K26:L26"/>
    <mergeCell ref="K24:L24"/>
    <mergeCell ref="K16:L16"/>
    <mergeCell ref="K32:L32"/>
    <mergeCell ref="K31:L31"/>
    <mergeCell ref="K30:L30"/>
    <mergeCell ref="K28:L28"/>
    <mergeCell ref="M10:N10"/>
    <mergeCell ref="K44:L44"/>
    <mergeCell ref="K43:L43"/>
    <mergeCell ref="K42:L42"/>
    <mergeCell ref="K40:L40"/>
    <mergeCell ref="K39:L39"/>
    <mergeCell ref="K38:L38"/>
    <mergeCell ref="K36:L36"/>
    <mergeCell ref="K35:L35"/>
    <mergeCell ref="K34:L34"/>
    <mergeCell ref="M15:N15"/>
    <mergeCell ref="M14:N14"/>
    <mergeCell ref="M12:N12"/>
    <mergeCell ref="M11:N11"/>
    <mergeCell ref="M20:N20"/>
    <mergeCell ref="M19:N19"/>
    <mergeCell ref="M18:N18"/>
    <mergeCell ref="M16:N16"/>
    <mergeCell ref="M26:N26"/>
    <mergeCell ref="M24:N24"/>
    <mergeCell ref="M23:N23"/>
    <mergeCell ref="M22:N22"/>
    <mergeCell ref="O11:P11"/>
    <mergeCell ref="O10:P10"/>
    <mergeCell ref="M44:N44"/>
    <mergeCell ref="M43:N43"/>
    <mergeCell ref="M42:N42"/>
    <mergeCell ref="M40:N40"/>
    <mergeCell ref="M39:N39"/>
    <mergeCell ref="M38:N38"/>
    <mergeCell ref="M36:N36"/>
    <mergeCell ref="M27:N27"/>
    <mergeCell ref="O16:P16"/>
    <mergeCell ref="O15:P15"/>
    <mergeCell ref="O14:P14"/>
    <mergeCell ref="O12:P12"/>
    <mergeCell ref="O22:P22"/>
    <mergeCell ref="O20:P20"/>
    <mergeCell ref="O19:P19"/>
    <mergeCell ref="O18:P18"/>
    <mergeCell ref="O27:P27"/>
    <mergeCell ref="O26:P26"/>
    <mergeCell ref="O24:P24"/>
    <mergeCell ref="O23:P23"/>
    <mergeCell ref="O32:P32"/>
    <mergeCell ref="O31:P31"/>
    <mergeCell ref="O30:P30"/>
    <mergeCell ref="O28:P28"/>
    <mergeCell ref="O9:P9"/>
    <mergeCell ref="O44:P44"/>
    <mergeCell ref="O43:P43"/>
    <mergeCell ref="O42:P42"/>
    <mergeCell ref="O40:P40"/>
    <mergeCell ref="O39:P39"/>
    <mergeCell ref="O38:P38"/>
    <mergeCell ref="O36:P36"/>
    <mergeCell ref="O35:P35"/>
    <mergeCell ref="O34:P34"/>
    <mergeCell ref="M28:N28"/>
    <mergeCell ref="L51:M51"/>
    <mergeCell ref="M7:N7"/>
    <mergeCell ref="M8:N8"/>
    <mergeCell ref="M9:N9"/>
    <mergeCell ref="N49:O49"/>
    <mergeCell ref="N50:O50"/>
    <mergeCell ref="N51:O51"/>
    <mergeCell ref="O7:P7"/>
    <mergeCell ref="O8:P8"/>
    <mergeCell ref="M35:N35"/>
    <mergeCell ref="M34:N34"/>
    <mergeCell ref="M32:N32"/>
    <mergeCell ref="M31:N31"/>
    <mergeCell ref="A52:A54"/>
    <mergeCell ref="A42:A44"/>
    <mergeCell ref="A14:A16"/>
    <mergeCell ref="E5:E6"/>
    <mergeCell ref="E7:E8"/>
    <mergeCell ref="A4:C9"/>
    <mergeCell ref="A38:A40"/>
    <mergeCell ref="A34:A36"/>
    <mergeCell ref="D5:D7"/>
    <mergeCell ref="D8:D9"/>
    <mergeCell ref="J6:P6"/>
    <mergeCell ref="A18:A20"/>
    <mergeCell ref="A30:A32"/>
    <mergeCell ref="A26:A28"/>
    <mergeCell ref="A10:A12"/>
    <mergeCell ref="A22:A24"/>
    <mergeCell ref="K7:L7"/>
    <mergeCell ref="K8:L8"/>
    <mergeCell ref="K9:L9"/>
    <mergeCell ref="M30:N30"/>
    <mergeCell ref="Q47:U47"/>
    <mergeCell ref="Q48:U48"/>
    <mergeCell ref="J2:V2"/>
    <mergeCell ref="A2:I2"/>
    <mergeCell ref="J4:V4"/>
    <mergeCell ref="F6:I6"/>
    <mergeCell ref="D4:I4"/>
    <mergeCell ref="V5:V6"/>
    <mergeCell ref="Q6:U6"/>
    <mergeCell ref="J5:P5"/>
    <mergeCell ref="F48:I48"/>
    <mergeCell ref="E49:E50"/>
    <mergeCell ref="P49:P50"/>
    <mergeCell ref="L50:M50"/>
    <mergeCell ref="L49:M49"/>
    <mergeCell ref="A46:C51"/>
    <mergeCell ref="D46:I46"/>
    <mergeCell ref="J46:V46"/>
    <mergeCell ref="D47:D49"/>
    <mergeCell ref="E47:E48"/>
    <mergeCell ref="D50:D51"/>
    <mergeCell ref="J47:O47"/>
    <mergeCell ref="P47:P48"/>
    <mergeCell ref="V47:V48"/>
    <mergeCell ref="J48:O48"/>
  </mergeCells>
  <printOptions/>
  <pageMargins left="1.1811023622047245" right="1.1811023622047245" top="1.5748031496062993" bottom="1.535433070866142" header="0.5118110236220472" footer="0.9055118110236221"/>
  <pageSetup firstPageNumber="548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1"/>
  <sheetViews>
    <sheetView showGridLines="0" zoomScale="120" zoomScaleNormal="120" workbookViewId="0" topLeftCell="A1">
      <selection activeCell="B2" sqref="B2:G2"/>
    </sheetView>
  </sheetViews>
  <sheetFormatPr defaultColWidth="9.00390625" defaultRowHeight="24.75" customHeight="1"/>
  <cols>
    <col min="1" max="1" width="0.37109375" style="3" customWidth="1"/>
    <col min="2" max="2" width="25.125" style="3" customWidth="1"/>
    <col min="3" max="3" width="1.00390625" style="3" customWidth="1"/>
    <col min="4" max="4" width="12.125" style="89" customWidth="1"/>
    <col min="5" max="5" width="12.125" style="90" customWidth="1"/>
    <col min="6" max="6" width="12.125" style="89" customWidth="1"/>
    <col min="7" max="7" width="12.125" style="90" customWidth="1"/>
    <col min="8" max="8" width="18.75390625" style="89" customWidth="1"/>
    <col min="9" max="9" width="18.75390625" style="90" customWidth="1"/>
    <col min="10" max="10" width="18.75390625" style="89" customWidth="1"/>
    <col min="11" max="11" width="18.75390625" style="90" customWidth="1"/>
    <col min="12" max="16384" width="9.625" style="2" customWidth="1"/>
  </cols>
  <sheetData>
    <row r="1" spans="1:11" ht="15.75" customHeight="1">
      <c r="A1" s="189" t="s">
        <v>71</v>
      </c>
      <c r="B1" s="2"/>
      <c r="C1" s="2"/>
      <c r="K1" s="11" t="s">
        <v>79</v>
      </c>
    </row>
    <row r="2" spans="2:11" s="94" customFormat="1" ht="34.5" customHeight="1">
      <c r="B2" s="551" t="s">
        <v>554</v>
      </c>
      <c r="C2" s="564"/>
      <c r="D2" s="564"/>
      <c r="E2" s="564"/>
      <c r="F2" s="564"/>
      <c r="G2" s="564"/>
      <c r="H2" s="564" t="s">
        <v>49</v>
      </c>
      <c r="I2" s="564"/>
      <c r="J2" s="564"/>
      <c r="K2" s="564"/>
    </row>
    <row r="3" spans="1:11" ht="15.75" customHeight="1">
      <c r="A3" s="411" t="s">
        <v>104</v>
      </c>
      <c r="B3" s="411"/>
      <c r="C3" s="411"/>
      <c r="D3" s="411"/>
      <c r="E3" s="411"/>
      <c r="F3" s="411"/>
      <c r="G3" s="411"/>
      <c r="H3" s="573" t="s">
        <v>106</v>
      </c>
      <c r="I3" s="573"/>
      <c r="J3" s="573"/>
      <c r="K3" s="573"/>
    </row>
    <row r="4" spans="1:11" s="26" customFormat="1" ht="12.75" customHeight="1" thickBot="1">
      <c r="A4" s="29"/>
      <c r="B4" s="29"/>
      <c r="C4" s="29"/>
      <c r="D4" s="29"/>
      <c r="E4" s="29"/>
      <c r="F4" s="29"/>
      <c r="G4" s="192" t="s">
        <v>78</v>
      </c>
      <c r="H4" s="95"/>
      <c r="I4" s="96"/>
      <c r="J4" s="97"/>
      <c r="K4" s="47" t="s">
        <v>175</v>
      </c>
    </row>
    <row r="5" spans="1:11" s="49" customFormat="1" ht="13.5" customHeight="1">
      <c r="A5" s="85"/>
      <c r="B5" s="565" t="s">
        <v>103</v>
      </c>
      <c r="C5" s="86"/>
      <c r="D5" s="568" t="s">
        <v>45</v>
      </c>
      <c r="E5" s="569"/>
      <c r="F5" s="569"/>
      <c r="G5" s="570"/>
      <c r="H5" s="569" t="s">
        <v>46</v>
      </c>
      <c r="I5" s="569"/>
      <c r="J5" s="569"/>
      <c r="K5" s="570"/>
    </row>
    <row r="6" spans="1:11" s="49" customFormat="1" ht="13.5" customHeight="1">
      <c r="A6" s="76"/>
      <c r="B6" s="566"/>
      <c r="C6" s="77"/>
      <c r="D6" s="122" t="s">
        <v>69</v>
      </c>
      <c r="E6" s="123" t="s">
        <v>119</v>
      </c>
      <c r="F6" s="124" t="s">
        <v>70</v>
      </c>
      <c r="G6" s="125" t="s">
        <v>119</v>
      </c>
      <c r="H6" s="124" t="s">
        <v>69</v>
      </c>
      <c r="I6" s="123" t="s">
        <v>119</v>
      </c>
      <c r="J6" s="124" t="s">
        <v>70</v>
      </c>
      <c r="K6" s="125" t="s">
        <v>119</v>
      </c>
    </row>
    <row r="7" spans="1:11" s="49" customFormat="1" ht="13.5" customHeight="1" thickBot="1">
      <c r="A7" s="78"/>
      <c r="B7" s="91" t="s">
        <v>115</v>
      </c>
      <c r="C7" s="79"/>
      <c r="D7" s="101" t="s">
        <v>116</v>
      </c>
      <c r="E7" s="87" t="s">
        <v>117</v>
      </c>
      <c r="F7" s="80" t="s">
        <v>118</v>
      </c>
      <c r="G7" s="100" t="s">
        <v>117</v>
      </c>
      <c r="H7" s="80" t="s">
        <v>116</v>
      </c>
      <c r="I7" s="87" t="s">
        <v>117</v>
      </c>
      <c r="J7" s="80" t="s">
        <v>118</v>
      </c>
      <c r="K7" s="100" t="s">
        <v>117</v>
      </c>
    </row>
    <row r="8" spans="1:11" s="48" customFormat="1" ht="15" customHeight="1">
      <c r="A8" s="81"/>
      <c r="B8" s="128" t="s">
        <v>120</v>
      </c>
      <c r="C8" s="82"/>
      <c r="D8" s="177">
        <v>1053862</v>
      </c>
      <c r="E8" s="178">
        <v>98.63031903692757</v>
      </c>
      <c r="F8" s="179">
        <v>1247554</v>
      </c>
      <c r="G8" s="178">
        <v>102.85762811919261</v>
      </c>
      <c r="H8" s="179">
        <v>1099994</v>
      </c>
      <c r="I8" s="178">
        <v>100</v>
      </c>
      <c r="J8" s="179">
        <v>1182721</v>
      </c>
      <c r="K8" s="178">
        <v>100</v>
      </c>
    </row>
    <row r="9" spans="1:11" s="48" customFormat="1" ht="4.5" customHeight="1">
      <c r="A9" s="55"/>
      <c r="B9" s="92"/>
      <c r="C9" s="88"/>
      <c r="D9" s="177"/>
      <c r="E9" s="178"/>
      <c r="F9" s="179"/>
      <c r="G9" s="178"/>
      <c r="H9" s="179"/>
      <c r="I9" s="178"/>
      <c r="J9" s="179"/>
      <c r="K9" s="178"/>
    </row>
    <row r="10" spans="1:11" s="48" customFormat="1" ht="15" customHeight="1">
      <c r="A10" s="81"/>
      <c r="B10" s="128" t="s">
        <v>202</v>
      </c>
      <c r="C10" s="82"/>
      <c r="D10" s="177">
        <v>568830</v>
      </c>
      <c r="E10" s="178">
        <v>53.23646205838669</v>
      </c>
      <c r="F10" s="179">
        <v>765817</v>
      </c>
      <c r="G10" s="178">
        <v>63.13964781753393</v>
      </c>
      <c r="H10" s="179">
        <v>623282</v>
      </c>
      <c r="I10" s="178">
        <v>56.66230906714037</v>
      </c>
      <c r="J10" s="179">
        <v>723290</v>
      </c>
      <c r="K10" s="178">
        <v>61.15474401824268</v>
      </c>
    </row>
    <row r="11" spans="1:11" s="48" customFormat="1" ht="15" customHeight="1">
      <c r="A11" s="81"/>
      <c r="B11" s="128" t="s">
        <v>203</v>
      </c>
      <c r="C11" s="82"/>
      <c r="D11" s="186">
        <v>140790</v>
      </c>
      <c r="E11" s="178">
        <v>13.176452530985113</v>
      </c>
      <c r="F11" s="187">
        <v>179071</v>
      </c>
      <c r="G11" s="178">
        <v>14.763944747026533</v>
      </c>
      <c r="H11" s="187">
        <v>118765</v>
      </c>
      <c r="I11" s="178">
        <v>10.796877073874949</v>
      </c>
      <c r="J11" s="187">
        <v>136429</v>
      </c>
      <c r="K11" s="178">
        <v>11.535180317251491</v>
      </c>
    </row>
    <row r="12" spans="1:11" s="48" customFormat="1" ht="15" customHeight="1">
      <c r="A12" s="81"/>
      <c r="B12" s="128" t="s">
        <v>9</v>
      </c>
      <c r="C12" s="82"/>
      <c r="D12" s="186">
        <v>158549</v>
      </c>
      <c r="E12" s="178">
        <v>14.838506799738324</v>
      </c>
      <c r="F12" s="187">
        <v>121720</v>
      </c>
      <c r="G12" s="178">
        <v>10.03550186578547</v>
      </c>
      <c r="H12" s="187">
        <v>149688</v>
      </c>
      <c r="I12" s="178">
        <v>13.608074225859415</v>
      </c>
      <c r="J12" s="187">
        <v>132024</v>
      </c>
      <c r="K12" s="178">
        <v>11.162734068305205</v>
      </c>
    </row>
    <row r="13" spans="1:11" s="48" customFormat="1" ht="15" customHeight="1">
      <c r="A13" s="81"/>
      <c r="B13" s="128" t="s">
        <v>205</v>
      </c>
      <c r="C13" s="82"/>
      <c r="D13" s="177">
        <v>185567</v>
      </c>
      <c r="E13" s="178">
        <v>17.36710538260753</v>
      </c>
      <c r="F13" s="179">
        <v>180904</v>
      </c>
      <c r="G13" s="178">
        <v>14.915070896549903</v>
      </c>
      <c r="H13" s="179">
        <v>208079</v>
      </c>
      <c r="I13" s="178">
        <v>18.91637590750495</v>
      </c>
      <c r="J13" s="179">
        <v>190880</v>
      </c>
      <c r="K13" s="178">
        <v>16.139055618358007</v>
      </c>
    </row>
    <row r="14" spans="1:11" s="48" customFormat="1" ht="15" customHeight="1" thickBot="1">
      <c r="A14" s="83"/>
      <c r="B14" s="129" t="s">
        <v>206</v>
      </c>
      <c r="C14" s="84"/>
      <c r="D14" s="181">
        <v>126</v>
      </c>
      <c r="E14" s="185">
        <v>0.01179226520991636</v>
      </c>
      <c r="F14" s="184">
        <v>42</v>
      </c>
      <c r="G14" s="212">
        <v>0.0034627922967711937</v>
      </c>
      <c r="H14" s="184">
        <v>181</v>
      </c>
      <c r="I14" s="182">
        <v>0.01645463520710113</v>
      </c>
      <c r="J14" s="184">
        <v>98</v>
      </c>
      <c r="K14" s="201">
        <v>0.008285977842618843</v>
      </c>
    </row>
    <row r="15" spans="1:11" s="6" customFormat="1" ht="9.75" customHeight="1">
      <c r="A15" s="98"/>
      <c r="B15" s="98"/>
      <c r="C15" s="98"/>
      <c r="D15" s="73"/>
      <c r="E15" s="99"/>
      <c r="F15" s="73"/>
      <c r="G15" s="99"/>
      <c r="H15" s="73"/>
      <c r="I15" s="99"/>
      <c r="J15" s="73"/>
      <c r="K15" s="99"/>
    </row>
    <row r="16" spans="1:11" ht="15.75" customHeight="1" thickBot="1">
      <c r="A16" s="571" t="s">
        <v>10</v>
      </c>
      <c r="B16" s="571"/>
      <c r="C16" s="571"/>
      <c r="D16" s="571"/>
      <c r="E16" s="571"/>
      <c r="F16" s="571"/>
      <c r="G16" s="571"/>
      <c r="H16" s="572" t="s">
        <v>11</v>
      </c>
      <c r="I16" s="572"/>
      <c r="J16" s="572"/>
      <c r="K16" s="572"/>
    </row>
    <row r="17" spans="1:11" s="48" customFormat="1" ht="13.5" customHeight="1">
      <c r="A17" s="74"/>
      <c r="B17" s="565" t="s">
        <v>208</v>
      </c>
      <c r="C17" s="75"/>
      <c r="D17" s="568" t="s">
        <v>47</v>
      </c>
      <c r="E17" s="569"/>
      <c r="F17" s="569"/>
      <c r="G17" s="570"/>
      <c r="H17" s="569" t="s">
        <v>48</v>
      </c>
      <c r="I17" s="569"/>
      <c r="J17" s="569"/>
      <c r="K17" s="570"/>
    </row>
    <row r="18" spans="1:11" s="48" customFormat="1" ht="13.5" customHeight="1">
      <c r="A18" s="76"/>
      <c r="B18" s="567"/>
      <c r="C18" s="77"/>
      <c r="D18" s="122" t="s">
        <v>69</v>
      </c>
      <c r="E18" s="123" t="s">
        <v>210</v>
      </c>
      <c r="F18" s="124" t="s">
        <v>70</v>
      </c>
      <c r="G18" s="125" t="s">
        <v>210</v>
      </c>
      <c r="H18" s="124" t="s">
        <v>69</v>
      </c>
      <c r="I18" s="123" t="s">
        <v>210</v>
      </c>
      <c r="J18" s="124" t="s">
        <v>70</v>
      </c>
      <c r="K18" s="125" t="s">
        <v>210</v>
      </c>
    </row>
    <row r="19" spans="1:11" s="48" customFormat="1" ht="13.5" customHeight="1" thickBot="1">
      <c r="A19" s="78"/>
      <c r="B19" s="91" t="s">
        <v>211</v>
      </c>
      <c r="C19" s="79"/>
      <c r="D19" s="101" t="s">
        <v>212</v>
      </c>
      <c r="E19" s="87" t="s">
        <v>213</v>
      </c>
      <c r="F19" s="80" t="s">
        <v>214</v>
      </c>
      <c r="G19" s="100" t="s">
        <v>213</v>
      </c>
      <c r="H19" s="80" t="s">
        <v>212</v>
      </c>
      <c r="I19" s="87" t="s">
        <v>213</v>
      </c>
      <c r="J19" s="80" t="s">
        <v>214</v>
      </c>
      <c r="K19" s="100" t="s">
        <v>213</v>
      </c>
    </row>
    <row r="20" spans="1:11" s="48" customFormat="1" ht="15.75" customHeight="1">
      <c r="A20" s="81"/>
      <c r="B20" s="128" t="s">
        <v>14</v>
      </c>
      <c r="C20" s="82"/>
      <c r="D20" s="179">
        <f>D22+D37</f>
        <v>818704</v>
      </c>
      <c r="E20" s="178">
        <f>D20/$D$20*100</f>
        <v>100</v>
      </c>
      <c r="F20" s="179">
        <f>953272</f>
        <v>953272</v>
      </c>
      <c r="G20" s="178">
        <f>F20/$F$20*100</f>
        <v>100</v>
      </c>
      <c r="H20" s="179">
        <v>891721</v>
      </c>
      <c r="I20" s="178">
        <v>100</v>
      </c>
      <c r="J20" s="179">
        <v>970927</v>
      </c>
      <c r="K20" s="178">
        <v>100</v>
      </c>
    </row>
    <row r="21" spans="1:11" s="48" customFormat="1" ht="4.5" customHeight="1">
      <c r="A21" s="81"/>
      <c r="B21" s="93"/>
      <c r="C21" s="82"/>
      <c r="D21" s="179"/>
      <c r="E21" s="178"/>
      <c r="F21" s="179"/>
      <c r="G21" s="178"/>
      <c r="H21" s="179"/>
      <c r="I21" s="178"/>
      <c r="J21" s="179"/>
      <c r="K21" s="178"/>
    </row>
    <row r="22" spans="1:11" s="48" customFormat="1" ht="24.75" customHeight="1">
      <c r="A22" s="81"/>
      <c r="B22" s="128" t="s">
        <v>15</v>
      </c>
      <c r="C22" s="82"/>
      <c r="D22" s="179">
        <v>653029</v>
      </c>
      <c r="E22" s="178">
        <f aca="true" t="shared" si="0" ref="E22:E41">D22/$D$20*100</f>
        <v>79.76374855869764</v>
      </c>
      <c r="F22" s="179">
        <v>746550</v>
      </c>
      <c r="G22" s="178">
        <f aca="true" t="shared" si="1" ref="G22:G41">F22/$F$20*100</f>
        <v>78.31447897347242</v>
      </c>
      <c r="H22" s="179">
        <v>705413</v>
      </c>
      <c r="I22" s="178">
        <v>79.10691797097972</v>
      </c>
      <c r="J22" s="179">
        <v>748242</v>
      </c>
      <c r="K22" s="178">
        <v>77.0647020836788</v>
      </c>
    </row>
    <row r="23" spans="1:11" s="48" customFormat="1" ht="4.5" customHeight="1">
      <c r="A23" s="81"/>
      <c r="B23" s="93"/>
      <c r="C23" s="82"/>
      <c r="D23" s="179"/>
      <c r="E23" s="178"/>
      <c r="F23" s="179"/>
      <c r="G23" s="178"/>
      <c r="H23" s="179"/>
      <c r="I23" s="178"/>
      <c r="J23" s="179"/>
      <c r="K23" s="178"/>
    </row>
    <row r="24" spans="1:11" s="48" customFormat="1" ht="15.75" customHeight="1">
      <c r="A24" s="81"/>
      <c r="B24" s="128" t="s">
        <v>16</v>
      </c>
      <c r="C24" s="82"/>
      <c r="D24" s="179">
        <v>147067</v>
      </c>
      <c r="E24" s="178">
        <f t="shared" si="0"/>
        <v>17.963390920283764</v>
      </c>
      <c r="F24" s="179">
        <v>161637</v>
      </c>
      <c r="G24" s="178">
        <f t="shared" si="1"/>
        <v>16.956020946802173</v>
      </c>
      <c r="H24" s="179">
        <v>161927</v>
      </c>
      <c r="I24" s="178">
        <v>18.158930876361552</v>
      </c>
      <c r="J24" s="179">
        <v>178813</v>
      </c>
      <c r="K24" s="178">
        <v>18.416729579051772</v>
      </c>
    </row>
    <row r="25" spans="1:11" s="48" customFormat="1" ht="15.75" customHeight="1">
      <c r="A25" s="81"/>
      <c r="B25" s="128" t="s">
        <v>17</v>
      </c>
      <c r="C25" s="82"/>
      <c r="D25" s="179">
        <v>5807</v>
      </c>
      <c r="E25" s="178">
        <f t="shared" si="0"/>
        <v>0.7092917586820146</v>
      </c>
      <c r="F25" s="179">
        <v>4817</v>
      </c>
      <c r="G25" s="178">
        <f t="shared" si="1"/>
        <v>0.5053122298777264</v>
      </c>
      <c r="H25" s="179">
        <v>6304</v>
      </c>
      <c r="I25" s="178">
        <v>0.7069475766523386</v>
      </c>
      <c r="J25" s="179">
        <v>5142</v>
      </c>
      <c r="K25" s="178">
        <v>0.5295969727899215</v>
      </c>
    </row>
    <row r="26" spans="1:11" s="48" customFormat="1" ht="15.75" customHeight="1">
      <c r="A26" s="81"/>
      <c r="B26" s="128" t="s">
        <v>18</v>
      </c>
      <c r="C26" s="82"/>
      <c r="D26" s="179">
        <v>6120</v>
      </c>
      <c r="E26" s="178">
        <f t="shared" si="0"/>
        <v>0.7475229142644961</v>
      </c>
      <c r="F26" s="179">
        <v>7162</v>
      </c>
      <c r="G26" s="178">
        <f t="shared" si="1"/>
        <v>0.7513070770986665</v>
      </c>
      <c r="H26" s="179">
        <v>5562</v>
      </c>
      <c r="I26" s="178">
        <v>0.623737693740531</v>
      </c>
      <c r="J26" s="179">
        <v>6137</v>
      </c>
      <c r="K26" s="178">
        <v>0.6320763558949334</v>
      </c>
    </row>
    <row r="27" spans="1:11" s="48" customFormat="1" ht="15.75" customHeight="1">
      <c r="A27" s="81"/>
      <c r="B27" s="128" t="s">
        <v>19</v>
      </c>
      <c r="C27" s="82"/>
      <c r="D27" s="179">
        <v>20557</v>
      </c>
      <c r="E27" s="178">
        <f t="shared" si="0"/>
        <v>2.510919697473079</v>
      </c>
      <c r="F27" s="179">
        <v>27240</v>
      </c>
      <c r="G27" s="178">
        <f t="shared" si="1"/>
        <v>2.857526498208276</v>
      </c>
      <c r="H27" s="179">
        <v>22447</v>
      </c>
      <c r="I27" s="178">
        <v>2.517267172131193</v>
      </c>
      <c r="J27" s="179">
        <v>26489</v>
      </c>
      <c r="K27" s="178">
        <v>2.7282174664006664</v>
      </c>
    </row>
    <row r="28" spans="1:11" s="48" customFormat="1" ht="15.75" customHeight="1">
      <c r="A28" s="81"/>
      <c r="B28" s="128" t="s">
        <v>20</v>
      </c>
      <c r="C28" s="82"/>
      <c r="D28" s="179">
        <v>123528</v>
      </c>
      <c r="E28" s="178">
        <f t="shared" si="0"/>
        <v>15.0882370185073</v>
      </c>
      <c r="F28" s="179">
        <v>158027</v>
      </c>
      <c r="G28" s="178">
        <f t="shared" si="1"/>
        <v>16.5773252544919</v>
      </c>
      <c r="H28" s="179">
        <v>147287</v>
      </c>
      <c r="I28" s="178">
        <v>16.51716175799381</v>
      </c>
      <c r="J28" s="179">
        <v>147800</v>
      </c>
      <c r="K28" s="178">
        <v>15.222565651176659</v>
      </c>
    </row>
    <row r="29" spans="1:11" s="48" customFormat="1" ht="15.75" customHeight="1">
      <c r="A29" s="81"/>
      <c r="B29" s="128" t="s">
        <v>21</v>
      </c>
      <c r="C29" s="82"/>
      <c r="D29" s="179">
        <v>19166</v>
      </c>
      <c r="E29" s="178">
        <f t="shared" si="0"/>
        <v>2.341017022025054</v>
      </c>
      <c r="F29" s="179">
        <v>20306</v>
      </c>
      <c r="G29" s="178">
        <f t="shared" si="1"/>
        <v>2.130137043781838</v>
      </c>
      <c r="H29" s="179">
        <v>20389</v>
      </c>
      <c r="I29" s="178">
        <v>2.2864774968852366</v>
      </c>
      <c r="J29" s="179">
        <v>20756</v>
      </c>
      <c r="K29" s="178">
        <v>2.1377508298770143</v>
      </c>
    </row>
    <row r="30" spans="1:11" s="48" customFormat="1" ht="15.75" customHeight="1">
      <c r="A30" s="81"/>
      <c r="B30" s="128" t="s">
        <v>22</v>
      </c>
      <c r="C30" s="82"/>
      <c r="D30" s="179">
        <v>11369</v>
      </c>
      <c r="E30" s="178">
        <f t="shared" si="0"/>
        <v>1.3886581719400417</v>
      </c>
      <c r="F30" s="179">
        <v>12840</v>
      </c>
      <c r="G30" s="178">
        <f t="shared" si="1"/>
        <v>1.3469398031202007</v>
      </c>
      <c r="H30" s="179">
        <v>11915</v>
      </c>
      <c r="I30" s="178">
        <v>1.3361802626606305</v>
      </c>
      <c r="J30" s="179">
        <v>12929</v>
      </c>
      <c r="K30" s="178">
        <v>1.3316140142358797</v>
      </c>
    </row>
    <row r="31" spans="1:11" s="48" customFormat="1" ht="24.75" customHeight="1">
      <c r="A31" s="81"/>
      <c r="B31" s="128" t="s">
        <v>23</v>
      </c>
      <c r="C31" s="82"/>
      <c r="D31" s="179">
        <v>9633</v>
      </c>
      <c r="E31" s="178">
        <f t="shared" si="0"/>
        <v>1.1766157243643611</v>
      </c>
      <c r="F31" s="179">
        <v>12599</v>
      </c>
      <c r="G31" s="178">
        <f t="shared" si="1"/>
        <v>1.3216584563482408</v>
      </c>
      <c r="H31" s="179">
        <v>13043</v>
      </c>
      <c r="I31" s="178">
        <v>1.4626772275184727</v>
      </c>
      <c r="J31" s="179">
        <v>17727</v>
      </c>
      <c r="K31" s="178">
        <v>1.8257809289472844</v>
      </c>
    </row>
    <row r="32" spans="1:11" s="48" customFormat="1" ht="15.75" customHeight="1">
      <c r="A32" s="81"/>
      <c r="B32" s="128" t="s">
        <v>24</v>
      </c>
      <c r="C32" s="82"/>
      <c r="D32" s="179">
        <v>100655</v>
      </c>
      <c r="E32" s="178">
        <f t="shared" si="0"/>
        <v>12.294431198577263</v>
      </c>
      <c r="F32" s="179">
        <v>92720</v>
      </c>
      <c r="G32" s="178">
        <f t="shared" si="1"/>
        <v>9.726499886705998</v>
      </c>
      <c r="H32" s="179">
        <v>103285</v>
      </c>
      <c r="I32" s="178">
        <v>11.582658701544542</v>
      </c>
      <c r="J32" s="179">
        <v>88779</v>
      </c>
      <c r="K32" s="178">
        <v>9.143735831839058</v>
      </c>
    </row>
    <row r="33" spans="1:11" s="48" customFormat="1" ht="24.75" customHeight="1">
      <c r="A33" s="81"/>
      <c r="B33" s="128" t="s">
        <v>25</v>
      </c>
      <c r="C33" s="82"/>
      <c r="D33" s="179">
        <v>87528</v>
      </c>
      <c r="E33" s="178">
        <f t="shared" si="0"/>
        <v>10.691043405186734</v>
      </c>
      <c r="F33" s="179">
        <v>100764</v>
      </c>
      <c r="G33" s="178">
        <f t="shared" si="1"/>
        <v>10.57033039887881</v>
      </c>
      <c r="H33" s="179">
        <v>84499</v>
      </c>
      <c r="I33" s="178">
        <v>9.475945951704626</v>
      </c>
      <c r="J33" s="179">
        <v>102040</v>
      </c>
      <c r="K33" s="178">
        <v>10.509543971894901</v>
      </c>
    </row>
    <row r="34" spans="1:11" s="48" customFormat="1" ht="15.75" customHeight="1">
      <c r="A34" s="81"/>
      <c r="B34" s="128" t="s">
        <v>26</v>
      </c>
      <c r="C34" s="82"/>
      <c r="D34" s="179">
        <v>80559</v>
      </c>
      <c r="E34" s="178">
        <f t="shared" si="0"/>
        <v>9.839820008208095</v>
      </c>
      <c r="F34" s="179">
        <v>100194</v>
      </c>
      <c r="G34" s="178">
        <f t="shared" si="1"/>
        <v>10.510536342198238</v>
      </c>
      <c r="H34" s="179">
        <v>88122</v>
      </c>
      <c r="I34" s="178">
        <v>9.882238951420904</v>
      </c>
      <c r="J34" s="179">
        <v>102709</v>
      </c>
      <c r="K34" s="178">
        <v>10.578447195309225</v>
      </c>
    </row>
    <row r="35" spans="1:11" s="48" customFormat="1" ht="15.75" customHeight="1">
      <c r="A35" s="81"/>
      <c r="B35" s="128" t="s">
        <v>27</v>
      </c>
      <c r="C35" s="82"/>
      <c r="D35" s="179">
        <v>41039</v>
      </c>
      <c r="E35" s="178">
        <f t="shared" si="0"/>
        <v>5.012678574918407</v>
      </c>
      <c r="F35" s="179">
        <v>48242</v>
      </c>
      <c r="G35" s="178">
        <f t="shared" si="1"/>
        <v>5.060675232252705</v>
      </c>
      <c r="H35" s="179">
        <v>40635</v>
      </c>
      <c r="I35" s="178">
        <v>4.556918587764558</v>
      </c>
      <c r="J35" s="179">
        <v>38923</v>
      </c>
      <c r="K35" s="178">
        <v>4.008849274971238</v>
      </c>
    </row>
    <row r="36" spans="1:11" s="48" customFormat="1" ht="4.5" customHeight="1">
      <c r="A36" s="81"/>
      <c r="B36" s="93"/>
      <c r="C36" s="82"/>
      <c r="D36" s="179"/>
      <c r="E36" s="178"/>
      <c r="F36" s="179"/>
      <c r="G36" s="178"/>
      <c r="H36" s="179"/>
      <c r="I36" s="178"/>
      <c r="J36" s="179"/>
      <c r="K36" s="178"/>
    </row>
    <row r="37" spans="1:11" s="48" customFormat="1" ht="24.75" customHeight="1">
      <c r="A37" s="81"/>
      <c r="B37" s="128" t="s">
        <v>28</v>
      </c>
      <c r="C37" s="82"/>
      <c r="D37" s="179">
        <v>165675</v>
      </c>
      <c r="E37" s="178">
        <f t="shared" si="0"/>
        <v>20.23625144130235</v>
      </c>
      <c r="F37" s="179">
        <v>206722</v>
      </c>
      <c r="G37" s="178">
        <f t="shared" si="1"/>
        <v>21.68552102652758</v>
      </c>
      <c r="H37" s="179">
        <v>186308</v>
      </c>
      <c r="I37" s="178">
        <v>20.893082029020288</v>
      </c>
      <c r="J37" s="179">
        <v>222684</v>
      </c>
      <c r="K37" s="178">
        <v>22.935194921966325</v>
      </c>
    </row>
    <row r="38" spans="1:11" s="48" customFormat="1" ht="4.5" customHeight="1">
      <c r="A38" s="81"/>
      <c r="B38" s="93"/>
      <c r="C38" s="82"/>
      <c r="D38" s="179"/>
      <c r="E38" s="178"/>
      <c r="F38" s="179"/>
      <c r="G38" s="178"/>
      <c r="H38" s="179"/>
      <c r="I38" s="178"/>
      <c r="J38" s="179"/>
      <c r="K38" s="178"/>
    </row>
    <row r="39" spans="1:11" s="48" customFormat="1" ht="15.75" customHeight="1">
      <c r="A39" s="81"/>
      <c r="B39" s="128" t="s">
        <v>29</v>
      </c>
      <c r="C39" s="82"/>
      <c r="D39" s="179">
        <v>15360</v>
      </c>
      <c r="E39" s="178">
        <f t="shared" si="0"/>
        <v>1.8761359416834413</v>
      </c>
      <c r="F39" s="179">
        <v>20926</v>
      </c>
      <c r="G39" s="178">
        <f t="shared" si="1"/>
        <v>2.1951761931536855</v>
      </c>
      <c r="H39" s="179">
        <v>18247</v>
      </c>
      <c r="I39" s="178">
        <v>2.0462678348945467</v>
      </c>
      <c r="J39" s="179">
        <v>25166</v>
      </c>
      <c r="K39" s="178">
        <v>2.5919559348952084</v>
      </c>
    </row>
    <row r="40" spans="1:11" s="48" customFormat="1" ht="15.75" customHeight="1">
      <c r="A40" s="81"/>
      <c r="B40" s="128" t="s">
        <v>30</v>
      </c>
      <c r="C40" s="82"/>
      <c r="D40" s="179">
        <v>23728</v>
      </c>
      <c r="E40" s="178">
        <f t="shared" si="0"/>
        <v>2.8982391682463993</v>
      </c>
      <c r="F40" s="179">
        <v>31889</v>
      </c>
      <c r="G40" s="178">
        <f t="shared" si="1"/>
        <v>3.3452152166433087</v>
      </c>
      <c r="H40" s="179">
        <v>27987</v>
      </c>
      <c r="I40" s="178">
        <v>3.138537726486199</v>
      </c>
      <c r="J40" s="179">
        <v>34278</v>
      </c>
      <c r="K40" s="178">
        <v>3.5304404965563836</v>
      </c>
    </row>
    <row r="41" spans="1:11" s="48" customFormat="1" ht="15.75" customHeight="1" thickBot="1">
      <c r="A41" s="83"/>
      <c r="B41" s="129" t="s">
        <v>31</v>
      </c>
      <c r="C41" s="84"/>
      <c r="D41" s="184">
        <v>126586</v>
      </c>
      <c r="E41" s="185">
        <f t="shared" si="0"/>
        <v>15.461754187105475</v>
      </c>
      <c r="F41" s="184">
        <v>153908</v>
      </c>
      <c r="G41" s="185">
        <f t="shared" si="1"/>
        <v>16.145234518584413</v>
      </c>
      <c r="H41" s="184">
        <v>140073</v>
      </c>
      <c r="I41" s="185">
        <v>15.7081643249402</v>
      </c>
      <c r="J41" s="184">
        <v>163241</v>
      </c>
      <c r="K41" s="185">
        <v>16.812901484869613</v>
      </c>
    </row>
  </sheetData>
  <mergeCells count="12">
    <mergeCell ref="H17:K17"/>
    <mergeCell ref="H2:K2"/>
    <mergeCell ref="H3:K3"/>
    <mergeCell ref="D5:G5"/>
    <mergeCell ref="H16:K16"/>
    <mergeCell ref="H5:K5"/>
    <mergeCell ref="B17:B18"/>
    <mergeCell ref="A16:G16"/>
    <mergeCell ref="B2:G2"/>
    <mergeCell ref="B5:B6"/>
    <mergeCell ref="A3:G3"/>
    <mergeCell ref="D17:G17"/>
  </mergeCells>
  <printOptions/>
  <pageMargins left="1.1811023622047245" right="1.1811023622047245" top="1.5748031496062993" bottom="1.5748031496062993" header="0.5118110236220472" footer="0.9055118110236221"/>
  <pageSetup firstPageNumber="566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41"/>
  <sheetViews>
    <sheetView showGridLines="0" zoomScale="120" zoomScaleNormal="120" workbookViewId="0" topLeftCell="A1">
      <selection activeCell="A2" sqref="A2:G2"/>
    </sheetView>
  </sheetViews>
  <sheetFormatPr defaultColWidth="9.00390625" defaultRowHeight="24.75" customHeight="1"/>
  <cols>
    <col min="1" max="1" width="0.5" style="3" customWidth="1"/>
    <col min="2" max="2" width="25.625" style="3" customWidth="1"/>
    <col min="3" max="3" width="0.5" style="3" customWidth="1"/>
    <col min="4" max="4" width="12.125" style="89" customWidth="1"/>
    <col min="5" max="5" width="12.125" style="90" customWidth="1"/>
    <col min="6" max="6" width="12.125" style="89" customWidth="1"/>
    <col min="7" max="7" width="12.125" style="90" customWidth="1"/>
    <col min="8" max="16384" width="9.625" style="2" customWidth="1"/>
  </cols>
  <sheetData>
    <row r="1" spans="1:7" ht="15.75" customHeight="1">
      <c r="A1" s="189" t="s">
        <v>71</v>
      </c>
      <c r="B1" s="2"/>
      <c r="C1" s="2"/>
      <c r="G1" s="11"/>
    </row>
    <row r="2" spans="1:7" s="259" customFormat="1" ht="34.5" customHeight="1">
      <c r="A2" s="551" t="s">
        <v>62</v>
      </c>
      <c r="B2" s="564"/>
      <c r="C2" s="564"/>
      <c r="D2" s="564"/>
      <c r="E2" s="564"/>
      <c r="F2" s="564"/>
      <c r="G2" s="564"/>
    </row>
    <row r="3" spans="1:7" ht="15.75" customHeight="1">
      <c r="A3" s="559" t="s">
        <v>50</v>
      </c>
      <c r="B3" s="559"/>
      <c r="C3" s="559"/>
      <c r="D3" s="559"/>
      <c r="E3" s="559"/>
      <c r="F3" s="559"/>
      <c r="G3" s="559"/>
    </row>
    <row r="4" spans="1:7" s="54" customFormat="1" ht="12.75" customHeight="1" thickBot="1">
      <c r="A4" s="250" t="s">
        <v>78</v>
      </c>
      <c r="B4" s="251"/>
      <c r="C4" s="252"/>
      <c r="D4" s="253"/>
      <c r="E4" s="254"/>
      <c r="F4" s="255"/>
      <c r="G4" s="47" t="s">
        <v>194</v>
      </c>
    </row>
    <row r="5" spans="1:8" s="49" customFormat="1" ht="13.5" customHeight="1">
      <c r="A5" s="85"/>
      <c r="B5" s="565" t="s">
        <v>103</v>
      </c>
      <c r="C5" s="86"/>
      <c r="D5" s="569" t="s">
        <v>195</v>
      </c>
      <c r="E5" s="569"/>
      <c r="F5" s="569"/>
      <c r="G5" s="569"/>
      <c r="H5" s="252"/>
    </row>
    <row r="6" spans="1:8" s="49" customFormat="1" ht="13.5" customHeight="1">
      <c r="A6" s="76"/>
      <c r="B6" s="566"/>
      <c r="C6" s="77"/>
      <c r="D6" s="124" t="s">
        <v>69</v>
      </c>
      <c r="E6" s="123" t="s">
        <v>196</v>
      </c>
      <c r="F6" s="124" t="s">
        <v>70</v>
      </c>
      <c r="G6" s="256" t="s">
        <v>196</v>
      </c>
      <c r="H6" s="252"/>
    </row>
    <row r="7" spans="1:8" s="49" customFormat="1" ht="13.5" customHeight="1" thickBot="1">
      <c r="A7" s="78"/>
      <c r="B7" s="91" t="s">
        <v>197</v>
      </c>
      <c r="C7" s="79"/>
      <c r="D7" s="80" t="s">
        <v>198</v>
      </c>
      <c r="E7" s="87" t="s">
        <v>199</v>
      </c>
      <c r="F7" s="80" t="s">
        <v>200</v>
      </c>
      <c r="G7" s="257" t="s">
        <v>199</v>
      </c>
      <c r="H7" s="252"/>
    </row>
    <row r="8" spans="1:8" s="48" customFormat="1" ht="15" customHeight="1">
      <c r="A8" s="81"/>
      <c r="B8" s="128" t="s">
        <v>201</v>
      </c>
      <c r="C8" s="82"/>
      <c r="D8" s="179">
        <v>1074179.7198</v>
      </c>
      <c r="E8" s="178">
        <f>D8/$D$8*100</f>
        <v>100</v>
      </c>
      <c r="F8" s="179">
        <v>1146079.696</v>
      </c>
      <c r="G8" s="99">
        <f>F8/$F$8*100</f>
        <v>100</v>
      </c>
      <c r="H8" s="54"/>
    </row>
    <row r="9" spans="1:8" s="48" customFormat="1" ht="3" customHeight="1">
      <c r="A9" s="55"/>
      <c r="B9" s="92"/>
      <c r="C9" s="88"/>
      <c r="D9" s="179"/>
      <c r="E9" s="178"/>
      <c r="F9" s="179"/>
      <c r="G9" s="99"/>
      <c r="H9" s="54"/>
    </row>
    <row r="10" spans="1:8" s="48" customFormat="1" ht="15" customHeight="1">
      <c r="A10" s="81"/>
      <c r="B10" s="128" t="s">
        <v>202</v>
      </c>
      <c r="C10" s="82"/>
      <c r="D10" s="179">
        <v>608939.68777</v>
      </c>
      <c r="E10" s="178">
        <f>D10/$D$8*100</f>
        <v>56.688808822733826</v>
      </c>
      <c r="F10" s="179">
        <v>673685.15015</v>
      </c>
      <c r="G10" s="99">
        <f>F10/$F$8*100</f>
        <v>58.78170187477084</v>
      </c>
      <c r="H10" s="54"/>
    </row>
    <row r="11" spans="1:8" s="48" customFormat="1" ht="15" customHeight="1">
      <c r="A11" s="81"/>
      <c r="B11" s="128" t="s">
        <v>203</v>
      </c>
      <c r="C11" s="82"/>
      <c r="D11" s="187">
        <v>117067.02936300001</v>
      </c>
      <c r="E11" s="178">
        <f>D11/$D$8*100</f>
        <v>10.898272161086465</v>
      </c>
      <c r="F11" s="187">
        <v>126132.575094</v>
      </c>
      <c r="G11" s="99">
        <f>F11/$F$8*100</f>
        <v>11.005567547721395</v>
      </c>
      <c r="H11" s="319"/>
    </row>
    <row r="12" spans="1:8" s="48" customFormat="1" ht="15" customHeight="1">
      <c r="A12" s="81"/>
      <c r="B12" s="128" t="s">
        <v>204</v>
      </c>
      <c r="C12" s="82"/>
      <c r="D12" s="187">
        <v>145223.08931</v>
      </c>
      <c r="E12" s="178">
        <f>D12/$D$8*100</f>
        <v>13.519440614373066</v>
      </c>
      <c r="F12" s="187">
        <v>155932.85845</v>
      </c>
      <c r="G12" s="99">
        <f>F12/$F$8*100</f>
        <v>13.605760488928512</v>
      </c>
      <c r="H12" s="54"/>
    </row>
    <row r="13" spans="1:8" s="48" customFormat="1" ht="15" customHeight="1">
      <c r="A13" s="81"/>
      <c r="B13" s="128" t="s">
        <v>205</v>
      </c>
      <c r="C13" s="82"/>
      <c r="D13" s="179">
        <v>202779.61203</v>
      </c>
      <c r="E13" s="178">
        <f>D13/$D$8*100</f>
        <v>18.877624320421468</v>
      </c>
      <c r="F13" s="179">
        <v>190263.46521</v>
      </c>
      <c r="G13" s="99">
        <f>F13/$F$8*100</f>
        <v>16.601242119029738</v>
      </c>
      <c r="H13" s="54"/>
    </row>
    <row r="14" spans="1:8" s="48" customFormat="1" ht="15" customHeight="1" thickBot="1">
      <c r="A14" s="83"/>
      <c r="B14" s="129" t="s">
        <v>206</v>
      </c>
      <c r="C14" s="84"/>
      <c r="D14" s="184">
        <v>170.30136349</v>
      </c>
      <c r="E14" s="182">
        <f>D14/$D$8*100</f>
        <v>0.015854084782172963</v>
      </c>
      <c r="F14" s="184">
        <v>65.647051551</v>
      </c>
      <c r="G14" s="258">
        <f>F14/$F$8*100</f>
        <v>0.005727965671158701</v>
      </c>
      <c r="H14" s="54"/>
    </row>
    <row r="15" spans="1:7" s="6" customFormat="1" ht="9.75" customHeight="1">
      <c r="A15" s="98"/>
      <c r="B15" s="98"/>
      <c r="C15" s="98"/>
      <c r="D15" s="73"/>
      <c r="E15" s="99"/>
      <c r="F15" s="73"/>
      <c r="G15" s="99"/>
    </row>
    <row r="16" spans="1:7" ht="15.75" customHeight="1" thickBot="1">
      <c r="A16" s="571" t="s">
        <v>207</v>
      </c>
      <c r="B16" s="571"/>
      <c r="C16" s="571"/>
      <c r="D16" s="571"/>
      <c r="E16" s="571"/>
      <c r="F16" s="571"/>
      <c r="G16" s="571"/>
    </row>
    <row r="17" spans="1:8" s="48" customFormat="1" ht="13.5" customHeight="1">
      <c r="A17" s="74"/>
      <c r="B17" s="565" t="s">
        <v>208</v>
      </c>
      <c r="C17" s="75"/>
      <c r="D17" s="569" t="s">
        <v>209</v>
      </c>
      <c r="E17" s="569"/>
      <c r="F17" s="569"/>
      <c r="G17" s="569"/>
      <c r="H17" s="54"/>
    </row>
    <row r="18" spans="1:8" s="48" customFormat="1" ht="13.5" customHeight="1">
      <c r="A18" s="76"/>
      <c r="B18" s="567"/>
      <c r="C18" s="77"/>
      <c r="D18" s="124" t="s">
        <v>69</v>
      </c>
      <c r="E18" s="123" t="s">
        <v>210</v>
      </c>
      <c r="F18" s="124" t="s">
        <v>70</v>
      </c>
      <c r="G18" s="256" t="s">
        <v>210</v>
      </c>
      <c r="H18" s="54"/>
    </row>
    <row r="19" spans="1:8" s="48" customFormat="1" ht="13.5" customHeight="1" thickBot="1">
      <c r="A19" s="78"/>
      <c r="B19" s="91" t="s">
        <v>211</v>
      </c>
      <c r="C19" s="79"/>
      <c r="D19" s="80" t="s">
        <v>212</v>
      </c>
      <c r="E19" s="87" t="s">
        <v>213</v>
      </c>
      <c r="F19" s="80" t="s">
        <v>214</v>
      </c>
      <c r="G19" s="257" t="s">
        <v>213</v>
      </c>
      <c r="H19" s="54"/>
    </row>
    <row r="20" spans="1:8" s="48" customFormat="1" ht="14.25" customHeight="1">
      <c r="A20" s="81"/>
      <c r="B20" s="128" t="s">
        <v>14</v>
      </c>
      <c r="C20" s="82"/>
      <c r="D20" s="179">
        <f>D22+D35</f>
        <v>892254.6370999999</v>
      </c>
      <c r="E20" s="178">
        <f>D20/$D$20*100</f>
        <v>100</v>
      </c>
      <c r="F20" s="179">
        <f>F22+F35</f>
        <v>947187.75085</v>
      </c>
      <c r="G20" s="99">
        <f>F20/$F$20*100</f>
        <v>100</v>
      </c>
      <c r="H20" s="54"/>
    </row>
    <row r="21" spans="1:8" s="48" customFormat="1" ht="3" customHeight="1">
      <c r="A21" s="81"/>
      <c r="B21" s="93"/>
      <c r="C21" s="82"/>
      <c r="D21" s="179"/>
      <c r="E21" s="178"/>
      <c r="F21" s="179"/>
      <c r="G21" s="99"/>
      <c r="H21" s="54"/>
    </row>
    <row r="22" spans="1:8" s="48" customFormat="1" ht="24.75" customHeight="1">
      <c r="A22" s="81"/>
      <c r="B22" s="128" t="s">
        <v>63</v>
      </c>
      <c r="C22" s="82"/>
      <c r="D22" s="179">
        <v>705679.57037</v>
      </c>
      <c r="E22" s="178">
        <f>D22/$D$20*100</f>
        <v>79.08948197384493</v>
      </c>
      <c r="F22" s="179">
        <v>742050.30259</v>
      </c>
      <c r="G22" s="99">
        <f aca="true" t="shared" si="0" ref="G22:G38">F22/$F$20*100</f>
        <v>78.34247243211169</v>
      </c>
      <c r="H22" s="54"/>
    </row>
    <row r="23" spans="1:8" s="48" customFormat="1" ht="24.75" customHeight="1">
      <c r="A23" s="81"/>
      <c r="B23" s="128" t="s">
        <v>64</v>
      </c>
      <c r="C23" s="82"/>
      <c r="D23" s="179">
        <v>107849.89985</v>
      </c>
      <c r="E23" s="178">
        <f aca="true" t="shared" si="1" ref="E23:E34">D23/$D$20*100</f>
        <v>12.08734540181635</v>
      </c>
      <c r="F23" s="179">
        <v>111756.52021</v>
      </c>
      <c r="G23" s="99">
        <f t="shared" si="0"/>
        <v>11.798771691220717</v>
      </c>
      <c r="H23" s="54"/>
    </row>
    <row r="24" spans="1:8" s="48" customFormat="1" ht="24.75" customHeight="1">
      <c r="A24" s="81"/>
      <c r="B24" s="128" t="s">
        <v>65</v>
      </c>
      <c r="C24" s="82"/>
      <c r="D24" s="179">
        <v>9862.3808817</v>
      </c>
      <c r="E24" s="178">
        <f t="shared" si="1"/>
        <v>1.1053325442784634</v>
      </c>
      <c r="F24" s="179">
        <v>10206.233879</v>
      </c>
      <c r="G24" s="99">
        <f t="shared" si="0"/>
        <v>1.0775301802457848</v>
      </c>
      <c r="H24" s="54"/>
    </row>
    <row r="25" spans="1:8" s="48" customFormat="1" ht="14.25" customHeight="1">
      <c r="A25" s="81"/>
      <c r="B25" s="128" t="s">
        <v>66</v>
      </c>
      <c r="C25" s="82"/>
      <c r="D25" s="179">
        <v>22483.124108</v>
      </c>
      <c r="E25" s="178">
        <f t="shared" si="1"/>
        <v>2.5198102843235985</v>
      </c>
      <c r="F25" s="179">
        <v>26462.361328</v>
      </c>
      <c r="G25" s="99">
        <f t="shared" si="0"/>
        <v>2.793782046299992</v>
      </c>
      <c r="H25" s="54"/>
    </row>
    <row r="26" spans="1:8" s="48" customFormat="1" ht="24.75" customHeight="1">
      <c r="A26" s="81"/>
      <c r="B26" s="128" t="s">
        <v>67</v>
      </c>
      <c r="C26" s="82"/>
      <c r="D26" s="179">
        <v>171482.05757</v>
      </c>
      <c r="E26" s="178">
        <f t="shared" si="1"/>
        <v>19.218959525651762</v>
      </c>
      <c r="F26" s="179">
        <v>172012.29274</v>
      </c>
      <c r="G26" s="99">
        <f t="shared" si="0"/>
        <v>18.160316429940877</v>
      </c>
      <c r="H26" s="54"/>
    </row>
    <row r="27" spans="1:8" s="48" customFormat="1" ht="24.75" customHeight="1">
      <c r="A27" s="81"/>
      <c r="B27" s="128" t="s">
        <v>51</v>
      </c>
      <c r="C27" s="82"/>
      <c r="D27" s="179">
        <v>17849.9763</v>
      </c>
      <c r="E27" s="178">
        <f t="shared" si="1"/>
        <v>2.000547327836353</v>
      </c>
      <c r="F27" s="179">
        <v>17387.325014</v>
      </c>
      <c r="G27" s="99">
        <f t="shared" si="0"/>
        <v>1.835678829080795</v>
      </c>
      <c r="H27" s="54"/>
    </row>
    <row r="28" spans="1:8" s="48" customFormat="1" ht="14.25" customHeight="1">
      <c r="A28" s="81"/>
      <c r="B28" s="128" t="s">
        <v>52</v>
      </c>
      <c r="C28" s="82"/>
      <c r="D28" s="179">
        <v>101968.93187</v>
      </c>
      <c r="E28" s="178">
        <f t="shared" si="1"/>
        <v>11.428232214227403</v>
      </c>
      <c r="F28" s="179">
        <v>88216.75211</v>
      </c>
      <c r="G28" s="99">
        <f t="shared" si="0"/>
        <v>9.313544440459125</v>
      </c>
      <c r="H28" s="54"/>
    </row>
    <row r="29" spans="1:8" s="48" customFormat="1" ht="14.25" customHeight="1">
      <c r="A29" s="81"/>
      <c r="B29" s="128" t="s">
        <v>53</v>
      </c>
      <c r="C29" s="82"/>
      <c r="D29" s="179">
        <v>66325.959065</v>
      </c>
      <c r="E29" s="178">
        <f t="shared" si="1"/>
        <v>7.433523604939975</v>
      </c>
      <c r="F29" s="179">
        <v>84890.08434</v>
      </c>
      <c r="G29" s="99">
        <f t="shared" si="0"/>
        <v>8.962329196489312</v>
      </c>
      <c r="H29" s="54"/>
    </row>
    <row r="30" spans="1:8" s="48" customFormat="1" ht="14.25" customHeight="1">
      <c r="A30" s="81"/>
      <c r="B30" s="128" t="s">
        <v>54</v>
      </c>
      <c r="C30" s="82"/>
      <c r="D30" s="179">
        <v>23526.265996</v>
      </c>
      <c r="E30" s="178">
        <f t="shared" si="1"/>
        <v>2.6367210679302167</v>
      </c>
      <c r="F30" s="179">
        <v>24995.424538</v>
      </c>
      <c r="G30" s="99">
        <f t="shared" si="0"/>
        <v>2.638909183059987</v>
      </c>
      <c r="H30" s="54"/>
    </row>
    <row r="31" spans="1:8" s="48" customFormat="1" ht="14.25" customHeight="1">
      <c r="A31" s="81"/>
      <c r="B31" s="128" t="s">
        <v>55</v>
      </c>
      <c r="C31" s="82"/>
      <c r="D31" s="179">
        <v>35388.861521</v>
      </c>
      <c r="E31" s="178">
        <f t="shared" si="1"/>
        <v>3.966228927206323</v>
      </c>
      <c r="F31" s="179">
        <v>35751.507401</v>
      </c>
      <c r="G31" s="99">
        <f t="shared" si="0"/>
        <v>3.7744900489809794</v>
      </c>
      <c r="H31" s="54"/>
    </row>
    <row r="32" spans="1:8" s="48" customFormat="1" ht="14.25" customHeight="1">
      <c r="A32" s="81"/>
      <c r="B32" s="128" t="s">
        <v>56</v>
      </c>
      <c r="C32" s="82"/>
      <c r="D32" s="179">
        <v>42509.593996</v>
      </c>
      <c r="E32" s="178">
        <f t="shared" si="1"/>
        <v>4.764289500827298</v>
      </c>
      <c r="F32" s="179">
        <v>52123.48477</v>
      </c>
      <c r="G32" s="99">
        <f t="shared" si="0"/>
        <v>5.502972850232146</v>
      </c>
      <c r="H32" s="54"/>
    </row>
    <row r="33" spans="1:8" s="48" customFormat="1" ht="14.25" customHeight="1">
      <c r="A33" s="81"/>
      <c r="B33" s="128" t="s">
        <v>57</v>
      </c>
      <c r="C33" s="82"/>
      <c r="D33" s="179">
        <v>66111.510214</v>
      </c>
      <c r="E33" s="178">
        <f t="shared" si="1"/>
        <v>7.409489114999188</v>
      </c>
      <c r="F33" s="179">
        <v>74978.985094</v>
      </c>
      <c r="G33" s="99">
        <f t="shared" si="0"/>
        <v>7.91595805865462</v>
      </c>
      <c r="H33" s="54"/>
    </row>
    <row r="34" spans="1:8" s="48" customFormat="1" ht="14.25" customHeight="1">
      <c r="A34" s="81"/>
      <c r="B34" s="128" t="s">
        <v>58</v>
      </c>
      <c r="C34" s="82"/>
      <c r="D34" s="179">
        <v>40321.009007</v>
      </c>
      <c r="E34" s="178">
        <f t="shared" si="1"/>
        <v>4.519002460783065</v>
      </c>
      <c r="F34" s="179">
        <v>43269.33117</v>
      </c>
      <c r="G34" s="99">
        <f t="shared" si="0"/>
        <v>4.568189477869661</v>
      </c>
      <c r="H34" s="54"/>
    </row>
    <row r="35" spans="1:8" s="48" customFormat="1" ht="24.75" customHeight="1">
      <c r="A35" s="81"/>
      <c r="B35" s="128" t="s">
        <v>68</v>
      </c>
      <c r="C35" s="82"/>
      <c r="D35" s="179">
        <v>186575.06673</v>
      </c>
      <c r="E35" s="178">
        <f>D35/$D$20*100</f>
        <v>20.91051802615507</v>
      </c>
      <c r="F35" s="179">
        <v>205137.44826</v>
      </c>
      <c r="G35" s="99">
        <f>F35/$F$20*100</f>
        <v>21.657527567888312</v>
      </c>
      <c r="H35" s="54"/>
    </row>
    <row r="36" spans="1:8" s="48" customFormat="1" ht="14.25" customHeight="1">
      <c r="A36" s="81"/>
      <c r="B36" s="128" t="s">
        <v>29</v>
      </c>
      <c r="C36" s="82"/>
      <c r="D36" s="179">
        <v>14530.707743</v>
      </c>
      <c r="E36" s="178">
        <f>D36/$D$20*100</f>
        <v>1.6285382153045023</v>
      </c>
      <c r="F36" s="179">
        <v>19202.265514</v>
      </c>
      <c r="G36" s="99">
        <f t="shared" si="0"/>
        <v>2.0272924239959833</v>
      </c>
      <c r="H36" s="54"/>
    </row>
    <row r="37" spans="1:8" s="48" customFormat="1" ht="14.25" customHeight="1">
      <c r="A37" s="81"/>
      <c r="B37" s="128" t="s">
        <v>30</v>
      </c>
      <c r="C37" s="82"/>
      <c r="D37" s="179">
        <v>25395.518947767378</v>
      </c>
      <c r="E37" s="178">
        <f>D37/$D$20*100</f>
        <v>2.8462187689276375</v>
      </c>
      <c r="F37" s="179">
        <v>27869.083013910356</v>
      </c>
      <c r="G37" s="99">
        <f t="shared" si="0"/>
        <v>2.9422976583999136</v>
      </c>
      <c r="H37" s="319"/>
    </row>
    <row r="38" spans="1:8" s="48" customFormat="1" ht="14.25" customHeight="1" thickBot="1">
      <c r="A38" s="83"/>
      <c r="B38" s="129" t="s">
        <v>31</v>
      </c>
      <c r="C38" s="84"/>
      <c r="D38" s="184">
        <f>D35-D36-D37</f>
        <v>146648.8400392326</v>
      </c>
      <c r="E38" s="178">
        <f>D38/$D$20*100</f>
        <v>16.43576104192293</v>
      </c>
      <c r="F38" s="184">
        <f>F35-F36-F37</f>
        <v>158066.09973208964</v>
      </c>
      <c r="G38" s="99">
        <f t="shared" si="0"/>
        <v>16.687937485492416</v>
      </c>
      <c r="H38" s="54"/>
    </row>
    <row r="39" spans="1:7" s="64" customFormat="1" ht="12.75" customHeight="1">
      <c r="A39" s="260" t="s">
        <v>59</v>
      </c>
      <c r="B39" s="48"/>
      <c r="C39" s="58"/>
      <c r="D39" s="261"/>
      <c r="E39" s="262"/>
      <c r="F39" s="261"/>
      <c r="G39" s="262"/>
    </row>
    <row r="40" spans="1:7" s="64" customFormat="1" ht="12.75" customHeight="1">
      <c r="A40" s="260" t="s">
        <v>60</v>
      </c>
      <c r="B40" s="48"/>
      <c r="C40" s="58"/>
      <c r="D40" s="263"/>
      <c r="E40" s="264"/>
      <c r="F40" s="263"/>
      <c r="G40" s="264"/>
    </row>
    <row r="41" spans="1:7" s="64" customFormat="1" ht="12.75" customHeight="1">
      <c r="A41" s="260" t="s">
        <v>61</v>
      </c>
      <c r="B41" s="48"/>
      <c r="C41" s="58"/>
      <c r="D41" s="263"/>
      <c r="E41" s="366"/>
      <c r="F41" s="263"/>
      <c r="G41" s="264"/>
    </row>
  </sheetData>
  <mergeCells count="7">
    <mergeCell ref="A2:G2"/>
    <mergeCell ref="B17:B18"/>
    <mergeCell ref="D17:G17"/>
    <mergeCell ref="A16:G16"/>
    <mergeCell ref="B5:B6"/>
    <mergeCell ref="D5:G5"/>
    <mergeCell ref="A3:G3"/>
  </mergeCells>
  <printOptions/>
  <pageMargins left="1.1811023622047245" right="1.1811023622047245" top="1.5748031496062993" bottom="1.5748031496062993" header="0.5118110236220472" footer="0.9055118110236221"/>
  <pageSetup firstPageNumber="568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56"/>
  <sheetViews>
    <sheetView showGridLines="0" zoomScale="120" zoomScaleNormal="120" workbookViewId="0" topLeftCell="A1">
      <selection activeCell="A2" sqref="A2:K2"/>
    </sheetView>
  </sheetViews>
  <sheetFormatPr defaultColWidth="9.00390625" defaultRowHeight="19.5" customHeight="1"/>
  <cols>
    <col min="1" max="1" width="8.125" style="3" customWidth="1"/>
    <col min="2" max="2" width="4.875" style="3" customWidth="1"/>
    <col min="3" max="3" width="5.00390625" style="3" customWidth="1"/>
    <col min="4" max="4" width="8.125" style="2" customWidth="1"/>
    <col min="5" max="5" width="7.625" style="2" customWidth="1"/>
    <col min="6" max="6" width="6.625" style="2" customWidth="1"/>
    <col min="7" max="9" width="7.125" style="2" customWidth="1"/>
    <col min="10" max="10" width="6.125" style="2" customWidth="1"/>
    <col min="11" max="11" width="7.125" style="2" customWidth="1"/>
    <col min="12" max="12" width="10.125" style="2" customWidth="1"/>
    <col min="13" max="13" width="8.00390625" style="2" customWidth="1"/>
    <col min="14" max="14" width="8.125" style="2" customWidth="1"/>
    <col min="15" max="15" width="6.625" style="2" customWidth="1"/>
    <col min="16" max="16" width="4.625" style="2" customWidth="1"/>
    <col min="17" max="17" width="5.875" style="2" customWidth="1"/>
    <col min="18" max="18" width="6.50390625" style="2" customWidth="1"/>
    <col min="19" max="19" width="7.375" style="2" customWidth="1"/>
    <col min="20" max="20" width="6.625" style="2" customWidth="1"/>
    <col min="21" max="21" width="3.625" style="2" customWidth="1"/>
    <col min="22" max="22" width="7.625" style="2" customWidth="1"/>
    <col min="23" max="16384" width="9.625" style="2" customWidth="1"/>
  </cols>
  <sheetData>
    <row r="1" spans="1:22" ht="18" customHeight="1">
      <c r="A1" s="189" t="s">
        <v>71</v>
      </c>
      <c r="U1" s="7"/>
      <c r="V1" s="7" t="s">
        <v>155</v>
      </c>
    </row>
    <row r="2" spans="1:22" s="41" customFormat="1" ht="22.5" customHeight="1">
      <c r="A2" s="380" t="s">
        <v>548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 t="s">
        <v>306</v>
      </c>
      <c r="M2" s="405"/>
      <c r="N2" s="405"/>
      <c r="O2" s="405"/>
      <c r="P2" s="405"/>
      <c r="Q2" s="405"/>
      <c r="R2" s="405"/>
      <c r="S2" s="405"/>
      <c r="T2" s="405"/>
      <c r="U2" s="405"/>
      <c r="V2" s="405"/>
    </row>
    <row r="3" spans="1:22" s="12" customFormat="1" ht="12" customHeight="1" thickBot="1">
      <c r="A3" s="9"/>
      <c r="B3" s="9"/>
      <c r="C3" s="9"/>
      <c r="D3" s="10"/>
      <c r="E3" s="10"/>
      <c r="F3" s="10"/>
      <c r="G3" s="10"/>
      <c r="H3" s="10"/>
      <c r="I3" s="10"/>
      <c r="K3" s="190" t="s">
        <v>78</v>
      </c>
      <c r="L3" s="10"/>
      <c r="M3" s="10"/>
      <c r="N3" s="10"/>
      <c r="O3" s="10"/>
      <c r="P3" s="10"/>
      <c r="Q3" s="10"/>
      <c r="R3" s="10"/>
      <c r="S3" s="10"/>
      <c r="U3" s="11"/>
      <c r="V3" s="11" t="s">
        <v>156</v>
      </c>
    </row>
    <row r="4" spans="3:22" s="13" customFormat="1" ht="12" customHeight="1">
      <c r="C4" s="14"/>
      <c r="D4" s="469" t="s">
        <v>251</v>
      </c>
      <c r="E4" s="470"/>
      <c r="F4" s="470"/>
      <c r="G4" s="470"/>
      <c r="H4" s="470"/>
      <c r="I4" s="470"/>
      <c r="J4" s="470"/>
      <c r="K4" s="470"/>
      <c r="L4" s="36" t="s">
        <v>286</v>
      </c>
      <c r="M4" s="37"/>
      <c r="N4" s="37"/>
      <c r="O4" s="37"/>
      <c r="P4" s="37"/>
      <c r="Q4" s="37"/>
      <c r="R4" s="37"/>
      <c r="S4" s="37"/>
      <c r="T4" s="38"/>
      <c r="U4" s="38"/>
      <c r="V4" s="322"/>
    </row>
    <row r="5" spans="1:22" s="13" customFormat="1" ht="12" customHeight="1">
      <c r="A5" s="450" t="s">
        <v>287</v>
      </c>
      <c r="B5" s="451"/>
      <c r="C5" s="452"/>
      <c r="D5" s="449" t="s">
        <v>288</v>
      </c>
      <c r="E5" s="455" t="s">
        <v>253</v>
      </c>
      <c r="F5" s="15" t="s">
        <v>289</v>
      </c>
      <c r="G5" s="15"/>
      <c r="H5" s="15"/>
      <c r="I5" s="15"/>
      <c r="J5" s="15"/>
      <c r="K5" s="29"/>
      <c r="L5" s="110" t="s">
        <v>254</v>
      </c>
      <c r="M5" s="16"/>
      <c r="N5" s="436" t="s">
        <v>94</v>
      </c>
      <c r="O5" s="437"/>
      <c r="P5" s="437"/>
      <c r="Q5" s="438"/>
      <c r="R5" s="341" t="s">
        <v>304</v>
      </c>
      <c r="S5" s="432" t="s">
        <v>95</v>
      </c>
      <c r="T5" s="433"/>
      <c r="U5" s="433"/>
      <c r="V5" s="433"/>
    </row>
    <row r="6" spans="1:22" s="13" customFormat="1" ht="12" customHeight="1">
      <c r="A6" s="451"/>
      <c r="B6" s="451"/>
      <c r="C6" s="452"/>
      <c r="D6" s="446"/>
      <c r="E6" s="448"/>
      <c r="F6" s="39"/>
      <c r="G6" s="37"/>
      <c r="H6" s="37"/>
      <c r="I6" s="37"/>
      <c r="J6" s="17" t="s">
        <v>255</v>
      </c>
      <c r="K6" s="37"/>
      <c r="L6" s="37"/>
      <c r="M6" s="40"/>
      <c r="N6" s="432" t="s">
        <v>256</v>
      </c>
      <c r="O6" s="433"/>
      <c r="P6" s="433"/>
      <c r="Q6" s="486"/>
      <c r="R6" s="342"/>
      <c r="S6" s="439" t="s">
        <v>257</v>
      </c>
      <c r="T6" s="440"/>
      <c r="U6" s="440"/>
      <c r="V6" s="440"/>
    </row>
    <row r="7" spans="1:22" s="13" customFormat="1" ht="10.5" customHeight="1">
      <c r="A7" s="451"/>
      <c r="B7" s="451"/>
      <c r="C7" s="452"/>
      <c r="D7" s="446"/>
      <c r="E7" s="448"/>
      <c r="F7" s="430" t="s">
        <v>105</v>
      </c>
      <c r="G7" s="19" t="s">
        <v>72</v>
      </c>
      <c r="H7" s="19" t="s">
        <v>73</v>
      </c>
      <c r="I7" s="19" t="s">
        <v>74</v>
      </c>
      <c r="J7" s="134" t="s">
        <v>80</v>
      </c>
      <c r="K7" s="134" t="s">
        <v>85</v>
      </c>
      <c r="L7" s="19" t="s">
        <v>86</v>
      </c>
      <c r="M7" s="19" t="s">
        <v>87</v>
      </c>
      <c r="N7" s="430" t="s">
        <v>105</v>
      </c>
      <c r="O7" s="487" t="s">
        <v>72</v>
      </c>
      <c r="P7" s="487"/>
      <c r="Q7" s="134" t="s">
        <v>73</v>
      </c>
      <c r="R7" s="467" t="s">
        <v>88</v>
      </c>
      <c r="S7" s="430" t="s">
        <v>105</v>
      </c>
      <c r="T7" s="471" t="s">
        <v>72</v>
      </c>
      <c r="U7" s="472"/>
      <c r="V7" s="340" t="s">
        <v>73</v>
      </c>
    </row>
    <row r="8" spans="1:22" s="20" customFormat="1" ht="24.75" customHeight="1">
      <c r="A8" s="451"/>
      <c r="B8" s="451"/>
      <c r="C8" s="452"/>
      <c r="D8" s="428" t="s">
        <v>258</v>
      </c>
      <c r="E8" s="453" t="s">
        <v>259</v>
      </c>
      <c r="F8" s="431"/>
      <c r="G8" s="107" t="s">
        <v>81</v>
      </c>
      <c r="H8" s="107" t="s">
        <v>82</v>
      </c>
      <c r="I8" s="107" t="s">
        <v>83</v>
      </c>
      <c r="J8" s="102" t="s">
        <v>84</v>
      </c>
      <c r="K8" s="102" t="s">
        <v>260</v>
      </c>
      <c r="L8" s="107" t="s">
        <v>220</v>
      </c>
      <c r="M8" s="107" t="s">
        <v>261</v>
      </c>
      <c r="N8" s="431"/>
      <c r="O8" s="455" t="s">
        <v>262</v>
      </c>
      <c r="P8" s="448"/>
      <c r="Q8" s="102" t="s">
        <v>263</v>
      </c>
      <c r="R8" s="431"/>
      <c r="S8" s="431"/>
      <c r="T8" s="473" t="s">
        <v>89</v>
      </c>
      <c r="U8" s="474"/>
      <c r="V8" s="115" t="s">
        <v>90</v>
      </c>
    </row>
    <row r="9" spans="1:22" s="20" customFormat="1" ht="24.75" customHeight="1" thickBot="1">
      <c r="A9" s="21"/>
      <c r="B9" s="21"/>
      <c r="C9" s="22"/>
      <c r="D9" s="410"/>
      <c r="E9" s="454"/>
      <c r="F9" s="31" t="s">
        <v>264</v>
      </c>
      <c r="G9" s="31" t="s">
        <v>265</v>
      </c>
      <c r="H9" s="31" t="s">
        <v>266</v>
      </c>
      <c r="I9" s="31" t="s">
        <v>267</v>
      </c>
      <c r="J9" s="35" t="s">
        <v>268</v>
      </c>
      <c r="K9" s="35" t="s">
        <v>107</v>
      </c>
      <c r="L9" s="274" t="s">
        <v>223</v>
      </c>
      <c r="M9" s="31" t="s">
        <v>269</v>
      </c>
      <c r="N9" s="31" t="s">
        <v>264</v>
      </c>
      <c r="O9" s="454" t="s">
        <v>270</v>
      </c>
      <c r="P9" s="454"/>
      <c r="Q9" s="35" t="s">
        <v>271</v>
      </c>
      <c r="R9" s="31" t="s">
        <v>272</v>
      </c>
      <c r="S9" s="35" t="s">
        <v>264</v>
      </c>
      <c r="T9" s="475" t="s">
        <v>273</v>
      </c>
      <c r="U9" s="397"/>
      <c r="V9" s="32" t="s">
        <v>274</v>
      </c>
    </row>
    <row r="10" spans="1:22" s="26" customFormat="1" ht="12" customHeight="1">
      <c r="A10" s="458" t="s">
        <v>290</v>
      </c>
      <c r="B10" s="13"/>
      <c r="C10" s="108" t="s">
        <v>75</v>
      </c>
      <c r="D10" s="104">
        <v>934796</v>
      </c>
      <c r="E10" s="104">
        <v>710859</v>
      </c>
      <c r="F10" s="104">
        <v>146974</v>
      </c>
      <c r="G10" s="104">
        <v>12428</v>
      </c>
      <c r="H10" s="104">
        <v>55033</v>
      </c>
      <c r="I10" s="104">
        <v>6843</v>
      </c>
      <c r="J10" s="113">
        <v>17725</v>
      </c>
      <c r="K10" s="113">
        <v>4729</v>
      </c>
      <c r="L10" s="104">
        <v>2918</v>
      </c>
      <c r="M10" s="104">
        <v>47298</v>
      </c>
      <c r="N10" s="104">
        <v>6313</v>
      </c>
      <c r="P10" s="104">
        <v>2618</v>
      </c>
      <c r="Q10" s="104">
        <v>3695</v>
      </c>
      <c r="R10" s="104">
        <v>6025</v>
      </c>
      <c r="S10" s="113">
        <v>30590</v>
      </c>
      <c r="T10" s="488">
        <v>21755</v>
      </c>
      <c r="U10" s="489"/>
      <c r="V10" s="105">
        <v>8835</v>
      </c>
    </row>
    <row r="11" spans="1:22" s="26" customFormat="1" ht="12" customHeight="1">
      <c r="A11" s="457"/>
      <c r="B11" s="23" t="s">
        <v>291</v>
      </c>
      <c r="C11" s="108" t="s">
        <v>76</v>
      </c>
      <c r="D11" s="104">
        <v>486571</v>
      </c>
      <c r="E11" s="104">
        <v>402955</v>
      </c>
      <c r="F11" s="104">
        <v>96328</v>
      </c>
      <c r="G11" s="104">
        <v>10903</v>
      </c>
      <c r="H11" s="104">
        <v>48110</v>
      </c>
      <c r="I11" s="104">
        <v>3394</v>
      </c>
      <c r="J11" s="135">
        <v>14351</v>
      </c>
      <c r="K11" s="113">
        <v>2814</v>
      </c>
      <c r="L11" s="104">
        <v>720</v>
      </c>
      <c r="M11" s="104">
        <v>16035</v>
      </c>
      <c r="N11" s="103">
        <v>4706</v>
      </c>
      <c r="P11" s="104">
        <v>1368</v>
      </c>
      <c r="Q11" s="104">
        <v>3338</v>
      </c>
      <c r="R11" s="104">
        <v>6311</v>
      </c>
      <c r="S11" s="113">
        <v>15581</v>
      </c>
      <c r="T11" s="482">
        <v>11158</v>
      </c>
      <c r="U11" s="483"/>
      <c r="V11" s="105">
        <v>4424</v>
      </c>
    </row>
    <row r="12" spans="1:22" s="26" customFormat="1" ht="12" customHeight="1">
      <c r="A12" s="457"/>
      <c r="B12" s="12"/>
      <c r="C12" s="108" t="s">
        <v>77</v>
      </c>
      <c r="D12" s="104">
        <v>952655</v>
      </c>
      <c r="E12" s="104">
        <v>723127</v>
      </c>
      <c r="F12" s="104">
        <v>148992</v>
      </c>
      <c r="G12" s="104">
        <v>12489</v>
      </c>
      <c r="H12" s="104">
        <v>55309</v>
      </c>
      <c r="I12" s="104">
        <v>6980</v>
      </c>
      <c r="J12" s="113">
        <v>17860</v>
      </c>
      <c r="K12" s="113">
        <v>4805</v>
      </c>
      <c r="L12" s="104">
        <v>3005</v>
      </c>
      <c r="M12" s="104">
        <v>48544</v>
      </c>
      <c r="N12" s="104">
        <v>6377</v>
      </c>
      <c r="P12" s="104">
        <v>2668</v>
      </c>
      <c r="Q12" s="104">
        <v>3709</v>
      </c>
      <c r="R12" s="104">
        <v>6014</v>
      </c>
      <c r="S12" s="113">
        <v>31188</v>
      </c>
      <c r="T12" s="476">
        <v>22177</v>
      </c>
      <c r="U12" s="477"/>
      <c r="V12" s="105">
        <v>9011</v>
      </c>
    </row>
    <row r="13" spans="1:22" s="26" customFormat="1" ht="1.5" customHeight="1">
      <c r="A13" s="28"/>
      <c r="B13" s="29"/>
      <c r="C13" s="14"/>
      <c r="D13" s="104"/>
      <c r="E13" s="104"/>
      <c r="F13" s="104"/>
      <c r="G13" s="104"/>
      <c r="H13" s="104"/>
      <c r="I13" s="104"/>
      <c r="J13" s="113"/>
      <c r="K13" s="113"/>
      <c r="L13" s="104"/>
      <c r="M13" s="104"/>
      <c r="N13" s="104"/>
      <c r="P13" s="104"/>
      <c r="Q13" s="104"/>
      <c r="R13" s="104"/>
      <c r="S13" s="113"/>
      <c r="U13" s="104"/>
      <c r="V13" s="105"/>
    </row>
    <row r="14" spans="1:22" s="26" customFormat="1" ht="12" customHeight="1">
      <c r="A14" s="458" t="s">
        <v>292</v>
      </c>
      <c r="B14" s="13"/>
      <c r="C14" s="108" t="s">
        <v>75</v>
      </c>
      <c r="D14" s="104">
        <v>913450</v>
      </c>
      <c r="E14" s="104">
        <v>693701</v>
      </c>
      <c r="F14" s="104">
        <v>153687</v>
      </c>
      <c r="G14" s="104">
        <v>13961</v>
      </c>
      <c r="H14" s="104">
        <v>59647</v>
      </c>
      <c r="I14" s="104">
        <v>7535</v>
      </c>
      <c r="J14" s="113">
        <v>18431</v>
      </c>
      <c r="K14" s="113">
        <v>5346</v>
      </c>
      <c r="L14" s="104">
        <v>3460</v>
      </c>
      <c r="M14" s="104">
        <v>45303</v>
      </c>
      <c r="N14" s="104">
        <v>5944</v>
      </c>
      <c r="P14" s="104">
        <v>2526</v>
      </c>
      <c r="Q14" s="104">
        <v>3418</v>
      </c>
      <c r="R14" s="104">
        <v>6143</v>
      </c>
      <c r="S14" s="113">
        <v>30104</v>
      </c>
      <c r="T14" s="476">
        <v>21467</v>
      </c>
      <c r="U14" s="477"/>
      <c r="V14" s="105">
        <v>8636</v>
      </c>
    </row>
    <row r="15" spans="1:22" s="26" customFormat="1" ht="12" customHeight="1">
      <c r="A15" s="457"/>
      <c r="B15" s="23" t="s">
        <v>291</v>
      </c>
      <c r="C15" s="108" t="s">
        <v>76</v>
      </c>
      <c r="D15" s="104">
        <v>580942</v>
      </c>
      <c r="E15" s="104">
        <v>477853</v>
      </c>
      <c r="F15" s="104">
        <v>135312</v>
      </c>
      <c r="G15" s="104">
        <v>15409</v>
      </c>
      <c r="H15" s="104">
        <v>65683</v>
      </c>
      <c r="I15" s="104">
        <v>3840</v>
      </c>
      <c r="J15" s="135">
        <v>18102</v>
      </c>
      <c r="K15" s="113">
        <v>4879</v>
      </c>
      <c r="L15" s="104">
        <v>132</v>
      </c>
      <c r="M15" s="104">
        <v>27265</v>
      </c>
      <c r="N15" s="103">
        <v>9684</v>
      </c>
      <c r="P15" s="104">
        <v>2327</v>
      </c>
      <c r="Q15" s="104">
        <v>7356</v>
      </c>
      <c r="R15" s="104">
        <v>4265</v>
      </c>
      <c r="S15" s="113">
        <v>18462</v>
      </c>
      <c r="T15" s="482">
        <v>12141</v>
      </c>
      <c r="U15" s="483"/>
      <c r="V15" s="105">
        <v>6320</v>
      </c>
    </row>
    <row r="16" spans="1:22" s="26" customFormat="1" ht="12" customHeight="1">
      <c r="A16" s="457"/>
      <c r="B16" s="12"/>
      <c r="C16" s="108" t="s">
        <v>77</v>
      </c>
      <c r="D16" s="104">
        <v>919907</v>
      </c>
      <c r="E16" s="104">
        <v>697892</v>
      </c>
      <c r="F16" s="104">
        <v>154044</v>
      </c>
      <c r="G16" s="104">
        <v>13933</v>
      </c>
      <c r="H16" s="104">
        <v>59530</v>
      </c>
      <c r="I16" s="104">
        <v>7607</v>
      </c>
      <c r="J16" s="113">
        <v>18437</v>
      </c>
      <c r="K16" s="113">
        <v>5356</v>
      </c>
      <c r="L16" s="104">
        <v>3524</v>
      </c>
      <c r="M16" s="104">
        <v>45653</v>
      </c>
      <c r="N16" s="104">
        <v>5872</v>
      </c>
      <c r="P16" s="104">
        <v>2530</v>
      </c>
      <c r="Q16" s="104">
        <v>3342</v>
      </c>
      <c r="R16" s="104">
        <v>6180</v>
      </c>
      <c r="S16" s="113">
        <v>30330</v>
      </c>
      <c r="T16" s="476">
        <v>21649</v>
      </c>
      <c r="U16" s="477"/>
      <c r="V16" s="105">
        <v>8681</v>
      </c>
    </row>
    <row r="17" spans="1:22" s="26" customFormat="1" ht="1.5" customHeight="1">
      <c r="A17" s="28"/>
      <c r="B17" s="29"/>
      <c r="C17" s="14"/>
      <c r="D17" s="104"/>
      <c r="E17" s="104"/>
      <c r="F17" s="104"/>
      <c r="G17" s="104"/>
      <c r="H17" s="104"/>
      <c r="I17" s="104"/>
      <c r="J17" s="113"/>
      <c r="K17" s="113"/>
      <c r="L17" s="104"/>
      <c r="M17" s="104"/>
      <c r="N17" s="104"/>
      <c r="P17" s="104"/>
      <c r="Q17" s="104"/>
      <c r="R17" s="104"/>
      <c r="S17" s="113"/>
      <c r="U17" s="104"/>
      <c r="V17" s="105"/>
    </row>
    <row r="18" spans="1:22" s="12" customFormat="1" ht="12" customHeight="1">
      <c r="A18" s="458" t="s">
        <v>293</v>
      </c>
      <c r="B18" s="13"/>
      <c r="C18" s="108" t="s">
        <v>75</v>
      </c>
      <c r="D18" s="104">
        <v>940836</v>
      </c>
      <c r="E18" s="104">
        <v>728084</v>
      </c>
      <c r="F18" s="104">
        <v>153474</v>
      </c>
      <c r="G18" s="104">
        <v>13776</v>
      </c>
      <c r="H18" s="104">
        <v>63860</v>
      </c>
      <c r="I18" s="104">
        <v>7790</v>
      </c>
      <c r="J18" s="113">
        <v>16161</v>
      </c>
      <c r="K18" s="113">
        <v>5826</v>
      </c>
      <c r="L18" s="104">
        <v>2377</v>
      </c>
      <c r="M18" s="104">
        <v>43681</v>
      </c>
      <c r="N18" s="104">
        <v>5900</v>
      </c>
      <c r="P18" s="104">
        <v>2446</v>
      </c>
      <c r="Q18" s="104">
        <v>3453</v>
      </c>
      <c r="R18" s="104">
        <v>6727</v>
      </c>
      <c r="S18" s="113">
        <v>28564</v>
      </c>
      <c r="T18" s="476">
        <v>20015</v>
      </c>
      <c r="U18" s="477"/>
      <c r="V18" s="105">
        <v>8549</v>
      </c>
    </row>
    <row r="19" spans="1:22" s="26" customFormat="1" ht="12" customHeight="1">
      <c r="A19" s="457"/>
      <c r="B19" s="23" t="s">
        <v>291</v>
      </c>
      <c r="C19" s="108" t="s">
        <v>76</v>
      </c>
      <c r="D19" s="104">
        <v>776395</v>
      </c>
      <c r="E19" s="104">
        <v>665340</v>
      </c>
      <c r="F19" s="104">
        <v>135176</v>
      </c>
      <c r="G19" s="104">
        <v>17559</v>
      </c>
      <c r="H19" s="104">
        <v>69998</v>
      </c>
      <c r="I19" s="104">
        <v>7231</v>
      </c>
      <c r="J19" s="135">
        <v>15362</v>
      </c>
      <c r="K19" s="113">
        <v>6309</v>
      </c>
      <c r="L19" s="104">
        <v>491</v>
      </c>
      <c r="M19" s="104">
        <v>18223</v>
      </c>
      <c r="N19" s="103">
        <v>9067</v>
      </c>
      <c r="P19" s="104">
        <v>2811</v>
      </c>
      <c r="Q19" s="104">
        <v>6256</v>
      </c>
      <c r="R19" s="104">
        <v>9856</v>
      </c>
      <c r="S19" s="113">
        <v>20954</v>
      </c>
      <c r="T19" s="482">
        <v>15284</v>
      </c>
      <c r="U19" s="483"/>
      <c r="V19" s="105">
        <v>5669</v>
      </c>
    </row>
    <row r="20" spans="1:22" s="12" customFormat="1" ht="12" customHeight="1">
      <c r="A20" s="457"/>
      <c r="C20" s="108" t="s">
        <v>77</v>
      </c>
      <c r="D20" s="104">
        <v>943467</v>
      </c>
      <c r="E20" s="104">
        <v>729088</v>
      </c>
      <c r="F20" s="104">
        <v>153767</v>
      </c>
      <c r="G20" s="104">
        <v>13715</v>
      </c>
      <c r="H20" s="104">
        <v>63762</v>
      </c>
      <c r="I20" s="104">
        <v>7799</v>
      </c>
      <c r="J20" s="113">
        <v>16173</v>
      </c>
      <c r="K20" s="113">
        <v>5818</v>
      </c>
      <c r="L20" s="104">
        <v>2407</v>
      </c>
      <c r="M20" s="104">
        <v>44088</v>
      </c>
      <c r="N20" s="104">
        <v>5849</v>
      </c>
      <c r="P20" s="104">
        <v>2440</v>
      </c>
      <c r="Q20" s="104">
        <v>3408</v>
      </c>
      <c r="R20" s="104">
        <v>6677</v>
      </c>
      <c r="S20" s="113">
        <v>28686</v>
      </c>
      <c r="T20" s="476">
        <v>20090</v>
      </c>
      <c r="U20" s="477"/>
      <c r="V20" s="105">
        <v>8595</v>
      </c>
    </row>
    <row r="21" spans="1:22" s="12" customFormat="1" ht="1.5" customHeight="1">
      <c r="A21" s="28"/>
      <c r="B21" s="13"/>
      <c r="C21" s="14"/>
      <c r="D21" s="104"/>
      <c r="E21" s="104"/>
      <c r="F21" s="104"/>
      <c r="G21" s="104"/>
      <c r="H21" s="104"/>
      <c r="I21" s="104"/>
      <c r="J21" s="113"/>
      <c r="K21" s="113"/>
      <c r="L21" s="104"/>
      <c r="M21" s="104"/>
      <c r="N21" s="104"/>
      <c r="P21" s="104"/>
      <c r="Q21" s="104"/>
      <c r="R21" s="104"/>
      <c r="S21" s="113"/>
      <c r="T21" s="26"/>
      <c r="U21" s="104"/>
      <c r="V21" s="105"/>
    </row>
    <row r="22" spans="1:22" s="26" customFormat="1" ht="12" customHeight="1">
      <c r="A22" s="458" t="s">
        <v>294</v>
      </c>
      <c r="B22" s="29"/>
      <c r="C22" s="108" t="s">
        <v>75</v>
      </c>
      <c r="D22" s="104">
        <v>910690</v>
      </c>
      <c r="E22" s="104">
        <v>707342</v>
      </c>
      <c r="F22" s="104">
        <v>151608</v>
      </c>
      <c r="G22" s="104">
        <v>13142</v>
      </c>
      <c r="H22" s="104">
        <v>62653</v>
      </c>
      <c r="I22" s="104">
        <v>6915</v>
      </c>
      <c r="J22" s="113">
        <v>17171</v>
      </c>
      <c r="K22" s="113">
        <v>4845</v>
      </c>
      <c r="L22" s="104">
        <v>1829</v>
      </c>
      <c r="M22" s="104">
        <v>45054</v>
      </c>
      <c r="N22" s="104">
        <v>4531</v>
      </c>
      <c r="P22" s="104">
        <v>2163</v>
      </c>
      <c r="Q22" s="104">
        <v>2368</v>
      </c>
      <c r="R22" s="104">
        <v>5932</v>
      </c>
      <c r="S22" s="113">
        <v>29124</v>
      </c>
      <c r="T22" s="476">
        <v>20194</v>
      </c>
      <c r="U22" s="477"/>
      <c r="V22" s="105">
        <v>8930</v>
      </c>
    </row>
    <row r="23" spans="1:22" s="26" customFormat="1" ht="12" customHeight="1">
      <c r="A23" s="457"/>
      <c r="B23" s="30" t="s">
        <v>291</v>
      </c>
      <c r="C23" s="108" t="s">
        <v>76</v>
      </c>
      <c r="D23" s="104">
        <v>636446</v>
      </c>
      <c r="E23" s="104">
        <v>514180</v>
      </c>
      <c r="F23" s="104">
        <v>139546</v>
      </c>
      <c r="G23" s="104">
        <v>13199</v>
      </c>
      <c r="H23" s="104">
        <v>57646</v>
      </c>
      <c r="I23" s="104">
        <v>7316</v>
      </c>
      <c r="J23" s="135">
        <v>15540</v>
      </c>
      <c r="K23" s="113">
        <v>3939</v>
      </c>
      <c r="L23" s="109" t="s">
        <v>177</v>
      </c>
      <c r="M23" s="104">
        <v>41907</v>
      </c>
      <c r="N23" s="103">
        <v>4023</v>
      </c>
      <c r="P23" s="104">
        <v>1153</v>
      </c>
      <c r="Q23" s="104">
        <v>2870</v>
      </c>
      <c r="R23" s="104">
        <v>5633</v>
      </c>
      <c r="S23" s="113">
        <v>19550</v>
      </c>
      <c r="T23" s="482">
        <v>13204</v>
      </c>
      <c r="U23" s="483"/>
      <c r="V23" s="105">
        <v>6346</v>
      </c>
    </row>
    <row r="24" spans="1:22" s="26" customFormat="1" ht="12" customHeight="1">
      <c r="A24" s="457"/>
      <c r="C24" s="108" t="s">
        <v>77</v>
      </c>
      <c r="D24" s="104">
        <v>913257</v>
      </c>
      <c r="E24" s="104">
        <v>709150</v>
      </c>
      <c r="F24" s="104">
        <v>151721</v>
      </c>
      <c r="G24" s="104">
        <v>13142</v>
      </c>
      <c r="H24" s="104">
        <v>62700</v>
      </c>
      <c r="I24" s="104">
        <v>6911</v>
      </c>
      <c r="J24" s="113">
        <v>17186</v>
      </c>
      <c r="K24" s="113">
        <v>4853</v>
      </c>
      <c r="L24" s="104">
        <v>1846</v>
      </c>
      <c r="M24" s="104">
        <v>45083</v>
      </c>
      <c r="N24" s="104">
        <v>4536</v>
      </c>
      <c r="P24" s="104">
        <v>2173</v>
      </c>
      <c r="Q24" s="104">
        <v>2363</v>
      </c>
      <c r="R24" s="104">
        <v>5935</v>
      </c>
      <c r="S24" s="113">
        <v>29213</v>
      </c>
      <c r="T24" s="476">
        <v>20259</v>
      </c>
      <c r="U24" s="477"/>
      <c r="V24" s="105">
        <v>8954</v>
      </c>
    </row>
    <row r="25" spans="1:22" s="26" customFormat="1" ht="1.5" customHeight="1">
      <c r="A25" s="28"/>
      <c r="B25" s="29"/>
      <c r="C25" s="14"/>
      <c r="D25" s="104"/>
      <c r="E25" s="104"/>
      <c r="F25" s="104"/>
      <c r="G25" s="104"/>
      <c r="H25" s="104"/>
      <c r="I25" s="104"/>
      <c r="J25" s="113"/>
      <c r="K25" s="113"/>
      <c r="L25" s="104"/>
      <c r="M25" s="104"/>
      <c r="N25" s="104"/>
      <c r="P25" s="104"/>
      <c r="Q25" s="104"/>
      <c r="R25" s="104"/>
      <c r="S25" s="113"/>
      <c r="U25" s="104"/>
      <c r="V25" s="105"/>
    </row>
    <row r="26" spans="1:22" s="12" customFormat="1" ht="12" customHeight="1">
      <c r="A26" s="458" t="s">
        <v>295</v>
      </c>
      <c r="B26" s="29"/>
      <c r="C26" s="108" t="s">
        <v>75</v>
      </c>
      <c r="D26" s="104">
        <v>945783</v>
      </c>
      <c r="E26" s="104">
        <v>738518</v>
      </c>
      <c r="F26" s="104">
        <v>152158</v>
      </c>
      <c r="G26" s="104">
        <v>12251</v>
      </c>
      <c r="H26" s="104">
        <v>59077</v>
      </c>
      <c r="I26" s="104">
        <v>7272</v>
      </c>
      <c r="J26" s="113">
        <v>16872</v>
      </c>
      <c r="K26" s="113">
        <v>4679</v>
      </c>
      <c r="L26" s="104">
        <v>1909</v>
      </c>
      <c r="M26" s="104">
        <v>50099</v>
      </c>
      <c r="N26" s="104">
        <v>5677</v>
      </c>
      <c r="P26" s="104">
        <v>2889</v>
      </c>
      <c r="Q26" s="104">
        <v>2790</v>
      </c>
      <c r="R26" s="104">
        <v>6737</v>
      </c>
      <c r="S26" s="113">
        <v>29492</v>
      </c>
      <c r="T26" s="476">
        <v>19941</v>
      </c>
      <c r="U26" s="477"/>
      <c r="V26" s="105">
        <v>9551</v>
      </c>
    </row>
    <row r="27" spans="1:22" s="12" customFormat="1" ht="12" customHeight="1">
      <c r="A27" s="457"/>
      <c r="B27" s="30" t="s">
        <v>291</v>
      </c>
      <c r="C27" s="108" t="s">
        <v>76</v>
      </c>
      <c r="D27" s="104">
        <v>922010</v>
      </c>
      <c r="E27" s="104">
        <v>748900</v>
      </c>
      <c r="F27" s="104">
        <v>196623</v>
      </c>
      <c r="G27" s="104">
        <v>18868</v>
      </c>
      <c r="H27" s="104">
        <v>88029</v>
      </c>
      <c r="I27" s="104">
        <v>6148</v>
      </c>
      <c r="J27" s="113">
        <v>20491</v>
      </c>
      <c r="K27" s="113">
        <v>6615</v>
      </c>
      <c r="L27" s="109" t="s">
        <v>177</v>
      </c>
      <c r="M27" s="104">
        <v>56472</v>
      </c>
      <c r="N27" s="104">
        <v>11103</v>
      </c>
      <c r="P27" s="104">
        <v>3404</v>
      </c>
      <c r="Q27" s="104">
        <v>7700</v>
      </c>
      <c r="R27" s="104">
        <v>10738</v>
      </c>
      <c r="S27" s="113">
        <v>23144</v>
      </c>
      <c r="T27" s="476">
        <v>14562</v>
      </c>
      <c r="U27" s="477"/>
      <c r="V27" s="105">
        <v>8582</v>
      </c>
    </row>
    <row r="28" spans="1:22" s="12" customFormat="1" ht="12" customHeight="1">
      <c r="A28" s="457"/>
      <c r="B28" s="26"/>
      <c r="C28" s="108" t="s">
        <v>77</v>
      </c>
      <c r="D28" s="104">
        <v>946049</v>
      </c>
      <c r="E28" s="104">
        <v>738402</v>
      </c>
      <c r="F28" s="104">
        <v>151660</v>
      </c>
      <c r="G28" s="104">
        <v>12177</v>
      </c>
      <c r="H28" s="104">
        <v>58752</v>
      </c>
      <c r="I28" s="104">
        <v>7284</v>
      </c>
      <c r="J28" s="113">
        <v>16832</v>
      </c>
      <c r="K28" s="113">
        <v>4657</v>
      </c>
      <c r="L28" s="104">
        <v>1930</v>
      </c>
      <c r="M28" s="104">
        <v>50027</v>
      </c>
      <c r="N28" s="104">
        <v>5616</v>
      </c>
      <c r="P28" s="104">
        <v>2881</v>
      </c>
      <c r="Q28" s="104">
        <v>2735</v>
      </c>
      <c r="R28" s="104">
        <v>6693</v>
      </c>
      <c r="S28" s="113">
        <v>29563</v>
      </c>
      <c r="T28" s="476">
        <v>20001</v>
      </c>
      <c r="U28" s="477"/>
      <c r="V28" s="105">
        <v>9562</v>
      </c>
    </row>
    <row r="29" spans="1:22" s="12" customFormat="1" ht="1.5" customHeight="1">
      <c r="A29" s="24"/>
      <c r="B29" s="13"/>
      <c r="C29" s="14"/>
      <c r="D29" s="104"/>
      <c r="E29" s="104"/>
      <c r="F29" s="104"/>
      <c r="G29" s="104"/>
      <c r="H29" s="104"/>
      <c r="I29" s="104"/>
      <c r="J29" s="113"/>
      <c r="K29" s="113"/>
      <c r="L29" s="104"/>
      <c r="M29" s="104"/>
      <c r="N29" s="104"/>
      <c r="P29" s="104"/>
      <c r="Q29" s="104"/>
      <c r="R29" s="104"/>
      <c r="S29" s="113"/>
      <c r="T29" s="26"/>
      <c r="U29" s="104"/>
      <c r="V29" s="105"/>
    </row>
    <row r="30" spans="1:22" s="12" customFormat="1" ht="12" customHeight="1">
      <c r="A30" s="456" t="s">
        <v>296</v>
      </c>
      <c r="B30" s="29"/>
      <c r="C30" s="108" t="s">
        <v>75</v>
      </c>
      <c r="D30" s="104">
        <v>958799</v>
      </c>
      <c r="E30" s="104">
        <v>751917</v>
      </c>
      <c r="F30" s="104">
        <v>154115</v>
      </c>
      <c r="G30" s="104">
        <v>12520</v>
      </c>
      <c r="H30" s="104">
        <v>59130</v>
      </c>
      <c r="I30" s="104">
        <v>6904</v>
      </c>
      <c r="J30" s="113">
        <v>17197</v>
      </c>
      <c r="K30" s="113">
        <v>4966</v>
      </c>
      <c r="L30" s="104">
        <v>2010</v>
      </c>
      <c r="M30" s="104">
        <v>51389</v>
      </c>
      <c r="N30" s="104">
        <v>5426</v>
      </c>
      <c r="P30" s="104">
        <v>2553</v>
      </c>
      <c r="Q30" s="104">
        <v>2873</v>
      </c>
      <c r="R30" s="104">
        <v>7308</v>
      </c>
      <c r="S30" s="113">
        <v>28920</v>
      </c>
      <c r="T30" s="476">
        <v>19662</v>
      </c>
      <c r="U30" s="477"/>
      <c r="V30" s="105">
        <v>9258</v>
      </c>
    </row>
    <row r="31" spans="1:22" s="26" customFormat="1" ht="12" customHeight="1">
      <c r="A31" s="451"/>
      <c r="B31" s="30" t="s">
        <v>291</v>
      </c>
      <c r="C31" s="108" t="s">
        <v>76</v>
      </c>
      <c r="D31" s="104">
        <v>747760</v>
      </c>
      <c r="E31" s="104">
        <v>608037</v>
      </c>
      <c r="F31" s="104">
        <v>146570</v>
      </c>
      <c r="G31" s="104">
        <v>15631</v>
      </c>
      <c r="H31" s="104">
        <v>74966</v>
      </c>
      <c r="I31" s="104">
        <v>5796</v>
      </c>
      <c r="J31" s="135">
        <v>18380</v>
      </c>
      <c r="K31" s="113">
        <v>6367</v>
      </c>
      <c r="L31" s="109" t="s">
        <v>177</v>
      </c>
      <c r="M31" s="104">
        <v>25430</v>
      </c>
      <c r="N31" s="103">
        <v>5387</v>
      </c>
      <c r="P31" s="104">
        <v>2274</v>
      </c>
      <c r="Q31" s="104">
        <v>3113</v>
      </c>
      <c r="R31" s="104">
        <v>18307</v>
      </c>
      <c r="S31" s="113">
        <v>19277</v>
      </c>
      <c r="T31" s="482">
        <v>12969</v>
      </c>
      <c r="U31" s="483"/>
      <c r="V31" s="105">
        <v>6308</v>
      </c>
    </row>
    <row r="32" spans="1:22" s="12" customFormat="1" ht="12" customHeight="1">
      <c r="A32" s="457"/>
      <c r="B32" s="26"/>
      <c r="C32" s="108" t="s">
        <v>77</v>
      </c>
      <c r="D32" s="104">
        <v>961374</v>
      </c>
      <c r="E32" s="104">
        <v>753673</v>
      </c>
      <c r="F32" s="104">
        <v>154207</v>
      </c>
      <c r="G32" s="104">
        <v>12482</v>
      </c>
      <c r="H32" s="104">
        <v>58936</v>
      </c>
      <c r="I32" s="104">
        <v>6918</v>
      </c>
      <c r="J32" s="113">
        <v>17182</v>
      </c>
      <c r="K32" s="113">
        <v>4949</v>
      </c>
      <c r="L32" s="104">
        <v>2035</v>
      </c>
      <c r="M32" s="104">
        <v>51705</v>
      </c>
      <c r="N32" s="104">
        <v>5426</v>
      </c>
      <c r="P32" s="104">
        <v>2557</v>
      </c>
      <c r="Q32" s="104">
        <v>2870</v>
      </c>
      <c r="R32" s="104">
        <v>7173</v>
      </c>
      <c r="S32" s="113">
        <v>29038</v>
      </c>
      <c r="T32" s="476">
        <v>19744</v>
      </c>
      <c r="U32" s="477"/>
      <c r="V32" s="105">
        <v>9294</v>
      </c>
    </row>
    <row r="33" spans="1:22" s="12" customFormat="1" ht="1.5" customHeight="1">
      <c r="A33" s="24"/>
      <c r="B33" s="13"/>
      <c r="C33" s="14"/>
      <c r="D33" s="104"/>
      <c r="E33" s="104"/>
      <c r="F33" s="104"/>
      <c r="G33" s="104"/>
      <c r="H33" s="104"/>
      <c r="I33" s="104"/>
      <c r="J33" s="113"/>
      <c r="K33" s="113"/>
      <c r="L33" s="104"/>
      <c r="M33" s="104"/>
      <c r="N33" s="104"/>
      <c r="P33" s="104"/>
      <c r="Q33" s="104"/>
      <c r="R33" s="104"/>
      <c r="S33" s="113"/>
      <c r="T33" s="26"/>
      <c r="U33" s="104"/>
      <c r="V33" s="105"/>
    </row>
    <row r="34" spans="1:22" ht="12" customHeight="1">
      <c r="A34" s="458" t="s">
        <v>297</v>
      </c>
      <c r="B34" s="29"/>
      <c r="C34" s="108" t="s">
        <v>75</v>
      </c>
      <c r="D34" s="130">
        <v>929282</v>
      </c>
      <c r="E34" s="113">
        <v>731110</v>
      </c>
      <c r="F34" s="113">
        <v>153660</v>
      </c>
      <c r="G34" s="113">
        <v>14125</v>
      </c>
      <c r="H34" s="113">
        <v>59270</v>
      </c>
      <c r="I34" s="113">
        <v>7253</v>
      </c>
      <c r="J34" s="113">
        <v>18168</v>
      </c>
      <c r="K34" s="113">
        <v>4730</v>
      </c>
      <c r="L34" s="104">
        <v>2158</v>
      </c>
      <c r="M34" s="113">
        <v>47952</v>
      </c>
      <c r="N34" s="113">
        <v>5726</v>
      </c>
      <c r="P34" s="104">
        <v>2517</v>
      </c>
      <c r="Q34" s="113">
        <v>3208</v>
      </c>
      <c r="R34" s="113">
        <v>7444</v>
      </c>
      <c r="S34" s="113">
        <v>25419</v>
      </c>
      <c r="T34" s="476">
        <v>16958</v>
      </c>
      <c r="U34" s="477"/>
      <c r="V34" s="105">
        <v>8461</v>
      </c>
    </row>
    <row r="35" spans="1:22" ht="12" customHeight="1">
      <c r="A35" s="457"/>
      <c r="B35" s="30" t="s">
        <v>291</v>
      </c>
      <c r="C35" s="108" t="s">
        <v>76</v>
      </c>
      <c r="D35" s="104">
        <v>985852</v>
      </c>
      <c r="E35" s="104">
        <v>808410</v>
      </c>
      <c r="F35" s="104">
        <v>205315</v>
      </c>
      <c r="G35" s="104">
        <v>20082</v>
      </c>
      <c r="H35" s="104">
        <v>91189</v>
      </c>
      <c r="I35" s="104">
        <v>7143</v>
      </c>
      <c r="J35" s="135">
        <v>24672</v>
      </c>
      <c r="K35" s="113">
        <v>8708</v>
      </c>
      <c r="L35" s="104">
        <v>1029</v>
      </c>
      <c r="M35" s="104">
        <v>52488</v>
      </c>
      <c r="N35" s="103">
        <v>9021</v>
      </c>
      <c r="P35" s="104">
        <v>3044</v>
      </c>
      <c r="Q35" s="104">
        <v>5976</v>
      </c>
      <c r="R35" s="104">
        <v>13241</v>
      </c>
      <c r="S35" s="113">
        <v>29773</v>
      </c>
      <c r="T35" s="482">
        <v>18840</v>
      </c>
      <c r="U35" s="483"/>
      <c r="V35" s="105">
        <v>10933</v>
      </c>
    </row>
    <row r="36" spans="1:22" ht="12" customHeight="1">
      <c r="A36" s="457"/>
      <c r="B36" s="26"/>
      <c r="C36" s="108" t="s">
        <v>77</v>
      </c>
      <c r="D36" s="104">
        <v>928285</v>
      </c>
      <c r="E36" s="104">
        <v>729748</v>
      </c>
      <c r="F36" s="104">
        <v>152750</v>
      </c>
      <c r="G36" s="104">
        <v>14020</v>
      </c>
      <c r="H36" s="104">
        <v>58708</v>
      </c>
      <c r="I36" s="104">
        <v>7255</v>
      </c>
      <c r="J36" s="113">
        <v>18053</v>
      </c>
      <c r="K36" s="113">
        <v>4659</v>
      </c>
      <c r="L36" s="104">
        <v>2178</v>
      </c>
      <c r="M36" s="104">
        <v>47872</v>
      </c>
      <c r="N36" s="104">
        <v>5667</v>
      </c>
      <c r="P36" s="104">
        <v>2507</v>
      </c>
      <c r="Q36" s="104">
        <v>3160</v>
      </c>
      <c r="R36" s="104">
        <v>7342</v>
      </c>
      <c r="S36" s="113">
        <v>25342</v>
      </c>
      <c r="T36" s="476">
        <v>16925</v>
      </c>
      <c r="U36" s="477"/>
      <c r="V36" s="105">
        <v>8417</v>
      </c>
    </row>
    <row r="37" spans="1:22" s="12" customFormat="1" ht="1.5" customHeight="1">
      <c r="A37" s="27"/>
      <c r="B37" s="26"/>
      <c r="C37" s="25"/>
      <c r="D37" s="130"/>
      <c r="E37" s="113"/>
      <c r="F37" s="113"/>
      <c r="G37" s="113"/>
      <c r="H37" s="113"/>
      <c r="I37" s="113"/>
      <c r="J37" s="113"/>
      <c r="K37" s="113"/>
      <c r="L37" s="104"/>
      <c r="M37" s="113"/>
      <c r="N37" s="113"/>
      <c r="P37" s="104"/>
      <c r="Q37" s="113"/>
      <c r="R37" s="113"/>
      <c r="S37" s="113"/>
      <c r="T37" s="26"/>
      <c r="U37" s="104"/>
      <c r="V37" s="105"/>
    </row>
    <row r="38" spans="1:22" ht="12" customHeight="1">
      <c r="A38" s="458" t="s">
        <v>298</v>
      </c>
      <c r="B38" s="29"/>
      <c r="C38" s="108" t="s">
        <v>75</v>
      </c>
      <c r="D38" s="130">
        <v>953272</v>
      </c>
      <c r="E38" s="113">
        <v>746550</v>
      </c>
      <c r="F38" s="113">
        <v>161637</v>
      </c>
      <c r="G38" s="113">
        <v>13726</v>
      </c>
      <c r="H38" s="113">
        <v>63071</v>
      </c>
      <c r="I38" s="113">
        <v>7352</v>
      </c>
      <c r="J38" s="113">
        <v>19055</v>
      </c>
      <c r="K38" s="113">
        <v>5134</v>
      </c>
      <c r="L38" s="104">
        <v>2560</v>
      </c>
      <c r="M38" s="113">
        <v>50740</v>
      </c>
      <c r="N38" s="113">
        <v>4817</v>
      </c>
      <c r="P38" s="104">
        <v>2212</v>
      </c>
      <c r="Q38" s="113">
        <v>2605</v>
      </c>
      <c r="R38" s="113">
        <v>7162</v>
      </c>
      <c r="S38" s="113">
        <v>27240</v>
      </c>
      <c r="T38" s="476">
        <v>18275</v>
      </c>
      <c r="U38" s="477"/>
      <c r="V38" s="105">
        <v>8965</v>
      </c>
    </row>
    <row r="39" spans="1:22" ht="12" customHeight="1">
      <c r="A39" s="457"/>
      <c r="B39" s="30" t="s">
        <v>291</v>
      </c>
      <c r="C39" s="108" t="s">
        <v>76</v>
      </c>
      <c r="D39" s="104">
        <v>817324</v>
      </c>
      <c r="E39" s="104">
        <v>692844</v>
      </c>
      <c r="F39" s="104">
        <v>152799</v>
      </c>
      <c r="G39" s="104">
        <v>17876</v>
      </c>
      <c r="H39" s="104">
        <v>71501</v>
      </c>
      <c r="I39" s="104">
        <v>4943</v>
      </c>
      <c r="J39" s="135">
        <v>21034</v>
      </c>
      <c r="K39" s="113">
        <v>5634</v>
      </c>
      <c r="L39" s="104">
        <v>6662</v>
      </c>
      <c r="M39" s="104">
        <v>25149</v>
      </c>
      <c r="N39" s="103">
        <v>4030</v>
      </c>
      <c r="P39" s="104">
        <v>2109</v>
      </c>
      <c r="Q39" s="104">
        <v>1921</v>
      </c>
      <c r="R39" s="104">
        <v>4565</v>
      </c>
      <c r="S39" s="113">
        <v>14396</v>
      </c>
      <c r="T39" s="482">
        <v>9461</v>
      </c>
      <c r="U39" s="483"/>
      <c r="V39" s="105">
        <v>4935</v>
      </c>
    </row>
    <row r="40" spans="1:22" ht="12" customHeight="1">
      <c r="A40" s="457"/>
      <c r="B40" s="26"/>
      <c r="C40" s="108" t="s">
        <v>77</v>
      </c>
      <c r="D40" s="104">
        <v>955125</v>
      </c>
      <c r="E40" s="104">
        <v>747282</v>
      </c>
      <c r="F40" s="104">
        <v>161758</v>
      </c>
      <c r="G40" s="104">
        <v>13669</v>
      </c>
      <c r="H40" s="104">
        <v>62956</v>
      </c>
      <c r="I40" s="104">
        <v>7385</v>
      </c>
      <c r="J40" s="113">
        <v>19028</v>
      </c>
      <c r="K40" s="113">
        <v>5127</v>
      </c>
      <c r="L40" s="104">
        <v>2504</v>
      </c>
      <c r="M40" s="104">
        <v>51089</v>
      </c>
      <c r="N40" s="104">
        <v>4828</v>
      </c>
      <c r="P40" s="104">
        <v>2214</v>
      </c>
      <c r="Q40" s="104">
        <v>2614</v>
      </c>
      <c r="R40" s="104">
        <v>7197</v>
      </c>
      <c r="S40" s="113">
        <v>27415</v>
      </c>
      <c r="T40" s="476">
        <v>18395</v>
      </c>
      <c r="U40" s="477"/>
      <c r="V40" s="105">
        <v>9020</v>
      </c>
    </row>
    <row r="41" spans="1:22" ht="1.5" customHeight="1">
      <c r="A41" s="27"/>
      <c r="B41" s="26"/>
      <c r="C41" s="25"/>
      <c r="D41" s="130"/>
      <c r="E41" s="113"/>
      <c r="F41" s="113"/>
      <c r="G41" s="113"/>
      <c r="H41" s="113"/>
      <c r="I41" s="113"/>
      <c r="J41" s="113"/>
      <c r="K41" s="113"/>
      <c r="L41" s="104"/>
      <c r="M41" s="113"/>
      <c r="N41" s="113"/>
      <c r="P41" s="104"/>
      <c r="Q41" s="113"/>
      <c r="R41" s="113"/>
      <c r="S41" s="113"/>
      <c r="T41" s="6"/>
      <c r="U41" s="104"/>
      <c r="V41" s="105"/>
    </row>
    <row r="42" spans="1:22" ht="12" customHeight="1">
      <c r="A42" s="458" t="s">
        <v>299</v>
      </c>
      <c r="B42" s="29"/>
      <c r="C42" s="108" t="s">
        <v>75</v>
      </c>
      <c r="D42" s="130">
        <v>970927</v>
      </c>
      <c r="E42" s="113">
        <v>748244</v>
      </c>
      <c r="F42" s="113">
        <v>178813</v>
      </c>
      <c r="G42" s="113">
        <v>15906</v>
      </c>
      <c r="H42" s="113">
        <v>66591</v>
      </c>
      <c r="I42" s="113">
        <v>6777</v>
      </c>
      <c r="J42" s="113">
        <v>20436</v>
      </c>
      <c r="K42" s="113">
        <v>5199</v>
      </c>
      <c r="L42" s="104">
        <v>3034</v>
      </c>
      <c r="M42" s="113">
        <v>60871</v>
      </c>
      <c r="N42" s="113">
        <v>5142</v>
      </c>
      <c r="P42" s="104">
        <v>2619</v>
      </c>
      <c r="Q42" s="113">
        <v>2523</v>
      </c>
      <c r="R42" s="113">
        <v>6137</v>
      </c>
      <c r="S42" s="113">
        <v>26489</v>
      </c>
      <c r="T42" s="476">
        <v>17110</v>
      </c>
      <c r="U42" s="477"/>
      <c r="V42" s="105">
        <v>9379</v>
      </c>
    </row>
    <row r="43" spans="1:22" ht="12" customHeight="1">
      <c r="A43" s="457"/>
      <c r="B43" s="30" t="s">
        <v>291</v>
      </c>
      <c r="C43" s="108" t="s">
        <v>76</v>
      </c>
      <c r="D43" s="104">
        <v>892478</v>
      </c>
      <c r="E43" s="104">
        <v>711016</v>
      </c>
      <c r="F43" s="104">
        <v>232753</v>
      </c>
      <c r="G43" s="104">
        <v>25008</v>
      </c>
      <c r="H43" s="104">
        <v>112765</v>
      </c>
      <c r="I43" s="104">
        <v>12734</v>
      </c>
      <c r="J43" s="135">
        <v>25777</v>
      </c>
      <c r="K43" s="113">
        <v>5053</v>
      </c>
      <c r="L43" s="104">
        <v>2297</v>
      </c>
      <c r="M43" s="104">
        <v>49119</v>
      </c>
      <c r="N43" s="103">
        <v>5697</v>
      </c>
      <c r="P43" s="104">
        <v>3220</v>
      </c>
      <c r="Q43" s="104">
        <v>2477</v>
      </c>
      <c r="R43" s="104">
        <v>12073</v>
      </c>
      <c r="S43" s="113">
        <v>19274</v>
      </c>
      <c r="T43" s="482">
        <v>11488</v>
      </c>
      <c r="U43" s="483"/>
      <c r="V43" s="105">
        <v>7785</v>
      </c>
    </row>
    <row r="44" spans="1:22" s="6" customFormat="1" ht="12" customHeight="1" thickBot="1">
      <c r="A44" s="468"/>
      <c r="B44" s="10"/>
      <c r="C44" s="221" t="s">
        <v>77</v>
      </c>
      <c r="D44" s="223">
        <v>971791</v>
      </c>
      <c r="E44" s="222">
        <v>748652</v>
      </c>
      <c r="F44" s="222">
        <v>178219</v>
      </c>
      <c r="G44" s="222">
        <v>15805</v>
      </c>
      <c r="H44" s="222">
        <v>66082</v>
      </c>
      <c r="I44" s="222">
        <v>6712</v>
      </c>
      <c r="J44" s="222">
        <v>20377</v>
      </c>
      <c r="K44" s="222">
        <v>5200</v>
      </c>
      <c r="L44" s="339">
        <v>3042</v>
      </c>
      <c r="M44" s="222">
        <v>61001</v>
      </c>
      <c r="N44" s="222">
        <v>5135</v>
      </c>
      <c r="O44" s="332"/>
      <c r="P44" s="339">
        <v>2612</v>
      </c>
      <c r="Q44" s="222">
        <v>2523</v>
      </c>
      <c r="R44" s="222">
        <v>6071</v>
      </c>
      <c r="S44" s="222">
        <v>26568</v>
      </c>
      <c r="T44" s="484">
        <v>17172</v>
      </c>
      <c r="U44" s="485"/>
      <c r="V44" s="223">
        <v>9396</v>
      </c>
    </row>
    <row r="45" spans="1:22" s="6" customFormat="1" ht="3.75" customHeight="1" thickBot="1">
      <c r="A45" s="224"/>
      <c r="B45" s="10"/>
      <c r="C45" s="231"/>
      <c r="D45" s="105"/>
      <c r="E45" s="105"/>
      <c r="F45" s="105"/>
      <c r="G45" s="105"/>
      <c r="H45" s="105"/>
      <c r="I45" s="105"/>
      <c r="J45" s="105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1"/>
    </row>
    <row r="46" spans="1:22" s="13" customFormat="1" ht="12" customHeight="1">
      <c r="A46" s="459" t="s">
        <v>287</v>
      </c>
      <c r="B46" s="460"/>
      <c r="C46" s="461"/>
      <c r="D46" s="469" t="s">
        <v>251</v>
      </c>
      <c r="E46" s="470"/>
      <c r="F46" s="470"/>
      <c r="G46" s="470"/>
      <c r="H46" s="470"/>
      <c r="I46" s="470"/>
      <c r="J46" s="470"/>
      <c r="K46" s="470"/>
      <c r="L46" s="228" t="s">
        <v>286</v>
      </c>
      <c r="M46" s="37"/>
      <c r="N46" s="38"/>
      <c r="O46" s="38"/>
      <c r="P46" s="38"/>
      <c r="Q46" s="37"/>
      <c r="R46" s="37"/>
      <c r="S46" s="37"/>
      <c r="T46" s="38"/>
      <c r="U46" s="37"/>
      <c r="V46" s="17"/>
    </row>
    <row r="47" spans="1:22" s="13" customFormat="1" ht="12" customHeight="1">
      <c r="A47" s="462"/>
      <c r="B47" s="462"/>
      <c r="C47" s="463"/>
      <c r="D47" s="445" t="s">
        <v>288</v>
      </c>
      <c r="E47" s="447" t="s">
        <v>253</v>
      </c>
      <c r="F47" s="436" t="s">
        <v>300</v>
      </c>
      <c r="G47" s="437"/>
      <c r="H47" s="437"/>
      <c r="I47" s="437"/>
      <c r="J47" s="437"/>
      <c r="K47" s="437"/>
      <c r="L47" s="347"/>
      <c r="M47" s="436" t="s">
        <v>301</v>
      </c>
      <c r="N47" s="437"/>
      <c r="O47" s="438"/>
      <c r="P47" s="436" t="s">
        <v>302</v>
      </c>
      <c r="Q47" s="437"/>
      <c r="R47" s="438"/>
      <c r="S47" s="432" t="s">
        <v>303</v>
      </c>
      <c r="T47" s="433"/>
      <c r="U47" s="433"/>
      <c r="V47" s="433"/>
    </row>
    <row r="48" spans="1:22" s="13" customFormat="1" ht="12" customHeight="1">
      <c r="A48" s="462"/>
      <c r="B48" s="462"/>
      <c r="C48" s="463"/>
      <c r="D48" s="446"/>
      <c r="E48" s="448"/>
      <c r="F48" s="439" t="s">
        <v>275</v>
      </c>
      <c r="G48" s="440"/>
      <c r="H48" s="440"/>
      <c r="I48" s="440"/>
      <c r="J48" s="440"/>
      <c r="K48" s="440"/>
      <c r="L48" s="343"/>
      <c r="M48" s="442" t="s">
        <v>276</v>
      </c>
      <c r="N48" s="443"/>
      <c r="O48" s="444"/>
      <c r="P48" s="439" t="s">
        <v>257</v>
      </c>
      <c r="Q48" s="440"/>
      <c r="R48" s="441"/>
      <c r="S48" s="434" t="s">
        <v>277</v>
      </c>
      <c r="T48" s="435"/>
      <c r="U48" s="435"/>
      <c r="V48" s="435"/>
    </row>
    <row r="49" spans="1:22" s="13" customFormat="1" ht="10.5" customHeight="1">
      <c r="A49" s="462"/>
      <c r="B49" s="462"/>
      <c r="C49" s="463"/>
      <c r="D49" s="446"/>
      <c r="E49" s="448"/>
      <c r="F49" s="430" t="s">
        <v>105</v>
      </c>
      <c r="G49" s="19" t="s">
        <v>72</v>
      </c>
      <c r="H49" s="19" t="s">
        <v>73</v>
      </c>
      <c r="I49" s="19" t="s">
        <v>74</v>
      </c>
      <c r="J49" s="134" t="s">
        <v>80</v>
      </c>
      <c r="K49" s="134" t="s">
        <v>85</v>
      </c>
      <c r="L49" s="19" t="s">
        <v>86</v>
      </c>
      <c r="M49" s="430" t="s">
        <v>105</v>
      </c>
      <c r="N49" s="19" t="s">
        <v>72</v>
      </c>
      <c r="O49" s="19" t="s">
        <v>73</v>
      </c>
      <c r="P49" s="430" t="s">
        <v>105</v>
      </c>
      <c r="Q49" s="19" t="s">
        <v>72</v>
      </c>
      <c r="R49" s="134" t="s">
        <v>73</v>
      </c>
      <c r="S49" s="430" t="s">
        <v>105</v>
      </c>
      <c r="T49" s="233" t="s">
        <v>278</v>
      </c>
      <c r="U49" s="478" t="s">
        <v>279</v>
      </c>
      <c r="V49" s="471"/>
    </row>
    <row r="50" spans="1:22" s="20" customFormat="1" ht="34.5" customHeight="1">
      <c r="A50" s="229"/>
      <c r="B50" s="229"/>
      <c r="C50" s="230"/>
      <c r="D50" s="428" t="s">
        <v>258</v>
      </c>
      <c r="E50" s="453" t="s">
        <v>259</v>
      </c>
      <c r="F50" s="431"/>
      <c r="G50" s="107" t="s">
        <v>81</v>
      </c>
      <c r="H50" s="107" t="s">
        <v>82</v>
      </c>
      <c r="I50" s="107" t="s">
        <v>252</v>
      </c>
      <c r="J50" s="102" t="s">
        <v>84</v>
      </c>
      <c r="K50" s="102" t="s">
        <v>181</v>
      </c>
      <c r="L50" s="107" t="s">
        <v>182</v>
      </c>
      <c r="M50" s="431"/>
      <c r="N50" s="107" t="s">
        <v>183</v>
      </c>
      <c r="O50" s="107" t="s">
        <v>184</v>
      </c>
      <c r="P50" s="431"/>
      <c r="Q50" s="107" t="s">
        <v>89</v>
      </c>
      <c r="R50" s="102" t="s">
        <v>90</v>
      </c>
      <c r="S50" s="431"/>
      <c r="T50" s="102" t="s">
        <v>305</v>
      </c>
      <c r="U50" s="479" t="s">
        <v>280</v>
      </c>
      <c r="V50" s="462"/>
    </row>
    <row r="51" spans="1:22" s="20" customFormat="1" ht="21.75" customHeight="1" thickBot="1">
      <c r="A51" s="21"/>
      <c r="B51" s="21"/>
      <c r="C51" s="22"/>
      <c r="D51" s="410"/>
      <c r="E51" s="454"/>
      <c r="F51" s="31" t="s">
        <v>264</v>
      </c>
      <c r="G51" s="31" t="s">
        <v>265</v>
      </c>
      <c r="H51" s="31" t="s">
        <v>266</v>
      </c>
      <c r="I51" s="31" t="s">
        <v>180</v>
      </c>
      <c r="J51" s="35" t="s">
        <v>268</v>
      </c>
      <c r="K51" s="35" t="s">
        <v>281</v>
      </c>
      <c r="L51" s="31" t="s">
        <v>221</v>
      </c>
      <c r="M51" s="31" t="s">
        <v>264</v>
      </c>
      <c r="N51" s="31" t="s">
        <v>282</v>
      </c>
      <c r="O51" s="31" t="s">
        <v>283</v>
      </c>
      <c r="P51" s="31" t="s">
        <v>264</v>
      </c>
      <c r="Q51" s="31" t="s">
        <v>222</v>
      </c>
      <c r="R51" s="35" t="s">
        <v>284</v>
      </c>
      <c r="S51" s="31" t="s">
        <v>264</v>
      </c>
      <c r="T51" s="35" t="s">
        <v>285</v>
      </c>
      <c r="U51" s="480" t="s">
        <v>224</v>
      </c>
      <c r="V51" s="481"/>
    </row>
    <row r="52" spans="1:22" s="277" customFormat="1" ht="12" customHeight="1">
      <c r="A52" s="464" t="s">
        <v>227</v>
      </c>
      <c r="B52" s="286"/>
      <c r="C52" s="287" t="s">
        <v>75</v>
      </c>
      <c r="D52" s="288">
        <v>947188</v>
      </c>
      <c r="E52" s="289">
        <v>742050</v>
      </c>
      <c r="F52" s="282">
        <f>SUM(G52:L52)</f>
        <v>111756.52020692413</v>
      </c>
      <c r="G52" s="282">
        <v>15835.41857989048</v>
      </c>
      <c r="H52" s="282">
        <v>61210.95936424364</v>
      </c>
      <c r="I52" s="282">
        <v>8012.2407084766655</v>
      </c>
      <c r="J52" s="282">
        <v>17547.42222723312</v>
      </c>
      <c r="K52" s="282">
        <v>3588.4522575553715</v>
      </c>
      <c r="L52" s="281">
        <v>5562.0270695248655</v>
      </c>
      <c r="M52" s="282">
        <f>N52+O52</f>
        <v>10206.233879437921</v>
      </c>
      <c r="N52" s="282">
        <v>7631.069635650777</v>
      </c>
      <c r="O52" s="282">
        <v>2575.164243787145</v>
      </c>
      <c r="P52" s="282">
        <f>Q52+R52</f>
        <v>26462.36132762462</v>
      </c>
      <c r="Q52" s="282">
        <v>17918.887220613808</v>
      </c>
      <c r="R52" s="282">
        <v>8543.474107010814</v>
      </c>
      <c r="S52" s="282">
        <v>172012</v>
      </c>
      <c r="T52" s="344">
        <v>11343.550203384593</v>
      </c>
      <c r="U52" s="292"/>
      <c r="V52" s="345">
        <v>122921.103302822</v>
      </c>
    </row>
    <row r="53" spans="1:22" s="277" customFormat="1" ht="12" customHeight="1">
      <c r="A53" s="465"/>
      <c r="B53" s="291" t="s">
        <v>228</v>
      </c>
      <c r="C53" s="287" t="s">
        <v>76</v>
      </c>
      <c r="D53" s="288">
        <v>764722</v>
      </c>
      <c r="E53" s="289">
        <v>646490</v>
      </c>
      <c r="F53" s="282">
        <f>SUM(G53:L53)</f>
        <v>124680.47979323943</v>
      </c>
      <c r="G53" s="281">
        <v>18926.611254804953</v>
      </c>
      <c r="H53" s="281">
        <v>65942.1496389275</v>
      </c>
      <c r="I53" s="281">
        <v>8731.167498222632</v>
      </c>
      <c r="J53" s="283">
        <v>20688.9464743867</v>
      </c>
      <c r="K53" s="282">
        <v>4391.907155682462</v>
      </c>
      <c r="L53" s="281">
        <v>5999.697771215169</v>
      </c>
      <c r="M53" s="282">
        <f>N53+O53</f>
        <v>22488.140918435245</v>
      </c>
      <c r="N53" s="282">
        <v>19568.498808457647</v>
      </c>
      <c r="O53" s="281">
        <v>2919.642109977597</v>
      </c>
      <c r="P53" s="282">
        <f>Q53+R53</f>
        <v>17922.269664617597</v>
      </c>
      <c r="Q53" s="281">
        <v>11577.834402046912</v>
      </c>
      <c r="R53" s="281">
        <v>6344.435262570683</v>
      </c>
      <c r="S53" s="282">
        <v>140573</v>
      </c>
      <c r="T53" s="282">
        <v>41297.99451473487</v>
      </c>
      <c r="U53" s="292"/>
      <c r="V53" s="311">
        <v>71638.41256240876</v>
      </c>
    </row>
    <row r="54" spans="1:22" s="277" customFormat="1" ht="12" customHeight="1" thickBot="1">
      <c r="A54" s="466"/>
      <c r="B54" s="293"/>
      <c r="C54" s="294" t="s">
        <v>77</v>
      </c>
      <c r="D54" s="295">
        <v>948502</v>
      </c>
      <c r="E54" s="296">
        <v>742738</v>
      </c>
      <c r="F54" s="285">
        <f>SUM(G54:L54)</f>
        <v>111663.44662215094</v>
      </c>
      <c r="G54" s="284">
        <v>15813.156951667534</v>
      </c>
      <c r="H54" s="284">
        <v>61176.887078875676</v>
      </c>
      <c r="I54" s="284">
        <v>8007.063263200374</v>
      </c>
      <c r="J54" s="285">
        <v>17524.798129611823</v>
      </c>
      <c r="K54" s="285">
        <v>3582.6660720544937</v>
      </c>
      <c r="L54" s="284">
        <v>5558.875126741043</v>
      </c>
      <c r="M54" s="285">
        <f>N54+O54</f>
        <v>10117.784120032842</v>
      </c>
      <c r="N54" s="285">
        <v>7545.100678639672</v>
      </c>
      <c r="O54" s="284">
        <v>2572.68344139317</v>
      </c>
      <c r="P54" s="285">
        <f>Q54+R54</f>
        <v>26523.863914355803</v>
      </c>
      <c r="Q54" s="284">
        <v>17964.55314158164</v>
      </c>
      <c r="R54" s="284">
        <v>8559.310772774164</v>
      </c>
      <c r="S54" s="285">
        <v>172239</v>
      </c>
      <c r="T54" s="285">
        <v>11127.82935612209</v>
      </c>
      <c r="U54" s="297"/>
      <c r="V54" s="279">
        <v>123290.42230541926</v>
      </c>
    </row>
    <row r="55" spans="4:5" ht="19.5" customHeight="1">
      <c r="D55" s="318"/>
      <c r="E55" s="338"/>
    </row>
    <row r="56" ht="19.5" customHeight="1">
      <c r="E56" s="318"/>
    </row>
  </sheetData>
  <mergeCells count="80">
    <mergeCell ref="L2:V2"/>
    <mergeCell ref="T14:U14"/>
    <mergeCell ref="T12:U12"/>
    <mergeCell ref="T11:U11"/>
    <mergeCell ref="T10:U10"/>
    <mergeCell ref="O9:P9"/>
    <mergeCell ref="S6:V6"/>
    <mergeCell ref="N6:Q6"/>
    <mergeCell ref="T22:U22"/>
    <mergeCell ref="T20:U20"/>
    <mergeCell ref="T19:U19"/>
    <mergeCell ref="T18:U18"/>
    <mergeCell ref="O7:P7"/>
    <mergeCell ref="T16:U16"/>
    <mergeCell ref="T15:U15"/>
    <mergeCell ref="T24:U24"/>
    <mergeCell ref="T23:U23"/>
    <mergeCell ref="T34:U34"/>
    <mergeCell ref="T38:U38"/>
    <mergeCell ref="T36:U36"/>
    <mergeCell ref="T35:U35"/>
    <mergeCell ref="T32:U32"/>
    <mergeCell ref="T31:U31"/>
    <mergeCell ref="U51:V51"/>
    <mergeCell ref="T39:U39"/>
    <mergeCell ref="T44:U44"/>
    <mergeCell ref="T43:U43"/>
    <mergeCell ref="T42:U42"/>
    <mergeCell ref="T40:U40"/>
    <mergeCell ref="T30:U30"/>
    <mergeCell ref="T28:U28"/>
    <mergeCell ref="T27:U27"/>
    <mergeCell ref="T26:U26"/>
    <mergeCell ref="A2:K2"/>
    <mergeCell ref="D46:K46"/>
    <mergeCell ref="D4:K4"/>
    <mergeCell ref="T7:U7"/>
    <mergeCell ref="T8:U8"/>
    <mergeCell ref="T9:U9"/>
    <mergeCell ref="S5:V5"/>
    <mergeCell ref="N5:Q5"/>
    <mergeCell ref="A26:A28"/>
    <mergeCell ref="A34:A36"/>
    <mergeCell ref="A52:A54"/>
    <mergeCell ref="N7:N8"/>
    <mergeCell ref="S7:S8"/>
    <mergeCell ref="R7:R8"/>
    <mergeCell ref="A42:A44"/>
    <mergeCell ref="A10:A12"/>
    <mergeCell ref="A14:A16"/>
    <mergeCell ref="O8:P8"/>
    <mergeCell ref="A18:A20"/>
    <mergeCell ref="A38:A40"/>
    <mergeCell ref="A30:A32"/>
    <mergeCell ref="A22:A24"/>
    <mergeCell ref="D50:D51"/>
    <mergeCell ref="E50:E51"/>
    <mergeCell ref="A46:C49"/>
    <mergeCell ref="D8:D9"/>
    <mergeCell ref="D5:D7"/>
    <mergeCell ref="A5:C8"/>
    <mergeCell ref="F7:F8"/>
    <mergeCell ref="E8:E9"/>
    <mergeCell ref="E5:E7"/>
    <mergeCell ref="F47:K47"/>
    <mergeCell ref="F48:K48"/>
    <mergeCell ref="M48:O48"/>
    <mergeCell ref="D47:D49"/>
    <mergeCell ref="E47:E49"/>
    <mergeCell ref="F49:F50"/>
    <mergeCell ref="S49:S50"/>
    <mergeCell ref="S47:V47"/>
    <mergeCell ref="S48:V48"/>
    <mergeCell ref="M47:O47"/>
    <mergeCell ref="P49:P50"/>
    <mergeCell ref="P47:R47"/>
    <mergeCell ref="P48:R48"/>
    <mergeCell ref="M49:M50"/>
    <mergeCell ref="U49:V49"/>
    <mergeCell ref="U50:V50"/>
  </mergeCells>
  <printOptions/>
  <pageMargins left="1.1811023622047245" right="1.1811023622047245" top="1.5748031496062993" bottom="1.535433070866142" header="0.5118110236220472" footer="0.9055118110236221"/>
  <pageSetup firstPageNumber="550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6"/>
  <sheetViews>
    <sheetView showGridLines="0" zoomScale="120" zoomScaleNormal="120" workbookViewId="0" topLeftCell="A1">
      <selection activeCell="A2" sqref="A2:L2"/>
    </sheetView>
  </sheetViews>
  <sheetFormatPr defaultColWidth="9.00390625" defaultRowHeight="19.5" customHeight="1"/>
  <cols>
    <col min="1" max="1" width="7.625" style="3" customWidth="1"/>
    <col min="2" max="2" width="4.625" style="3" customWidth="1"/>
    <col min="3" max="3" width="5.375" style="3" customWidth="1"/>
    <col min="4" max="5" width="7.125" style="2" customWidth="1"/>
    <col min="6" max="6" width="6.625" style="2" customWidth="1"/>
    <col min="7" max="7" width="8.625" style="2" customWidth="1"/>
    <col min="8" max="10" width="5.625" style="2" customWidth="1"/>
    <col min="11" max="11" width="5.125" style="2" customWidth="1"/>
    <col min="12" max="13" width="6.625" style="2" customWidth="1"/>
    <col min="14" max="14" width="6.125" style="2" customWidth="1"/>
    <col min="15" max="15" width="6.875" style="2" customWidth="1"/>
    <col min="16" max="16" width="8.125" style="2" customWidth="1"/>
    <col min="17" max="17" width="6.875" style="2" customWidth="1"/>
    <col min="18" max="18" width="7.375" style="2" customWidth="1"/>
    <col min="19" max="19" width="7.125" style="2" customWidth="1"/>
    <col min="20" max="20" width="8.625" style="2" customWidth="1"/>
    <col min="21" max="21" width="5.625" style="2" customWidth="1"/>
    <col min="22" max="22" width="6.625" style="2" customWidth="1"/>
    <col min="23" max="23" width="6.125" style="2" customWidth="1"/>
    <col min="24" max="16384" width="9.625" style="2" customWidth="1"/>
  </cols>
  <sheetData>
    <row r="1" spans="1:23" ht="18" customHeight="1">
      <c r="A1" s="189" t="s">
        <v>71</v>
      </c>
      <c r="W1" s="7" t="s">
        <v>155</v>
      </c>
    </row>
    <row r="2" spans="1:23" s="41" customFormat="1" ht="22.5" customHeight="1">
      <c r="A2" s="380" t="s">
        <v>549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 t="s">
        <v>330</v>
      </c>
      <c r="N2" s="405"/>
      <c r="O2" s="405"/>
      <c r="P2" s="405"/>
      <c r="Q2" s="405"/>
      <c r="R2" s="405"/>
      <c r="S2" s="405"/>
      <c r="T2" s="405"/>
      <c r="U2" s="405"/>
      <c r="V2" s="405"/>
      <c r="W2" s="405"/>
    </row>
    <row r="3" spans="1:23" s="12" customFormat="1" ht="12" customHeight="1" thickBot="1">
      <c r="A3" s="9"/>
      <c r="B3" s="9"/>
      <c r="C3" s="9"/>
      <c r="D3" s="10"/>
      <c r="E3" s="10"/>
      <c r="F3" s="10"/>
      <c r="G3" s="10"/>
      <c r="H3" s="10"/>
      <c r="I3" s="10"/>
      <c r="J3" s="10"/>
      <c r="K3" s="10"/>
      <c r="L3" s="190" t="s">
        <v>78</v>
      </c>
      <c r="M3" s="10"/>
      <c r="N3" s="10"/>
      <c r="O3" s="10"/>
      <c r="P3" s="10"/>
      <c r="Q3" s="10"/>
      <c r="R3" s="10"/>
      <c r="S3" s="10"/>
      <c r="T3" s="10"/>
      <c r="U3" s="10"/>
      <c r="V3" s="42"/>
      <c r="W3" s="42" t="s">
        <v>156</v>
      </c>
    </row>
    <row r="4" spans="3:23" s="13" customFormat="1" ht="12" customHeight="1">
      <c r="C4" s="14"/>
      <c r="D4" s="469" t="s">
        <v>343</v>
      </c>
      <c r="E4" s="470"/>
      <c r="F4" s="470"/>
      <c r="G4" s="470"/>
      <c r="H4" s="470"/>
      <c r="I4" s="470"/>
      <c r="J4" s="470"/>
      <c r="K4" s="470"/>
      <c r="L4" s="470"/>
      <c r="M4" s="470" t="s">
        <v>344</v>
      </c>
      <c r="N4" s="470"/>
      <c r="O4" s="470"/>
      <c r="P4" s="470"/>
      <c r="Q4" s="470"/>
      <c r="R4" s="470"/>
      <c r="S4" s="470"/>
      <c r="T4" s="470"/>
      <c r="U4" s="470"/>
      <c r="V4" s="470"/>
      <c r="W4" s="470"/>
    </row>
    <row r="5" spans="1:23" s="13" customFormat="1" ht="12" customHeight="1">
      <c r="A5" s="450" t="s">
        <v>345</v>
      </c>
      <c r="B5" s="451"/>
      <c r="C5" s="452"/>
      <c r="D5" s="15" t="s">
        <v>96</v>
      </c>
      <c r="E5" s="15"/>
      <c r="F5" s="15"/>
      <c r="G5" s="15"/>
      <c r="H5" s="16"/>
      <c r="I5" s="43" t="s">
        <v>97</v>
      </c>
      <c r="J5" s="33"/>
      <c r="K5" s="33"/>
      <c r="L5" s="34"/>
      <c r="M5" s="33" t="s">
        <v>98</v>
      </c>
      <c r="N5" s="33"/>
      <c r="O5" s="33"/>
      <c r="P5" s="33"/>
      <c r="Q5" s="34"/>
      <c r="R5" s="496" t="s">
        <v>99</v>
      </c>
      <c r="S5" s="496" t="s">
        <v>100</v>
      </c>
      <c r="T5" s="496" t="s">
        <v>101</v>
      </c>
      <c r="U5" s="15" t="s">
        <v>346</v>
      </c>
      <c r="V5" s="15"/>
      <c r="W5" s="15"/>
    </row>
    <row r="6" spans="1:23" s="13" customFormat="1" ht="12" customHeight="1">
      <c r="A6" s="451"/>
      <c r="B6" s="451"/>
      <c r="C6" s="452"/>
      <c r="D6" s="493" t="s">
        <v>347</v>
      </c>
      <c r="E6" s="440"/>
      <c r="F6" s="440"/>
      <c r="G6" s="440"/>
      <c r="H6" s="441"/>
      <c r="I6" s="439" t="s">
        <v>348</v>
      </c>
      <c r="J6" s="500"/>
      <c r="K6" s="500"/>
      <c r="L6" s="501"/>
      <c r="M6" s="440" t="s">
        <v>349</v>
      </c>
      <c r="N6" s="440"/>
      <c r="O6" s="440"/>
      <c r="P6" s="440"/>
      <c r="Q6" s="441"/>
      <c r="R6" s="431"/>
      <c r="S6" s="431"/>
      <c r="T6" s="431"/>
      <c r="U6" s="439" t="s">
        <v>350</v>
      </c>
      <c r="V6" s="440"/>
      <c r="W6" s="440"/>
    </row>
    <row r="7" spans="1:23" s="13" customFormat="1" ht="12" customHeight="1">
      <c r="A7" s="451"/>
      <c r="B7" s="451"/>
      <c r="C7" s="452"/>
      <c r="D7" s="18"/>
      <c r="E7" s="432" t="s">
        <v>102</v>
      </c>
      <c r="F7" s="486"/>
      <c r="G7" s="19" t="s">
        <v>73</v>
      </c>
      <c r="H7" s="19" t="s">
        <v>74</v>
      </c>
      <c r="I7" s="44"/>
      <c r="J7" s="19" t="s">
        <v>72</v>
      </c>
      <c r="K7" s="19" t="s">
        <v>73</v>
      </c>
      <c r="L7" s="19" t="s">
        <v>74</v>
      </c>
      <c r="M7" s="19"/>
      <c r="N7" s="19" t="s">
        <v>72</v>
      </c>
      <c r="O7" s="19" t="s">
        <v>73</v>
      </c>
      <c r="P7" s="19" t="s">
        <v>74</v>
      </c>
      <c r="Q7" s="19" t="s">
        <v>80</v>
      </c>
      <c r="R7" s="455" t="s">
        <v>351</v>
      </c>
      <c r="S7" s="455" t="s">
        <v>352</v>
      </c>
      <c r="T7" s="455" t="s">
        <v>353</v>
      </c>
      <c r="U7" s="19"/>
      <c r="V7" s="19" t="s">
        <v>72</v>
      </c>
      <c r="W7" s="27" t="s">
        <v>73</v>
      </c>
    </row>
    <row r="8" spans="1:23" s="20" customFormat="1" ht="24.75" customHeight="1">
      <c r="A8" s="451"/>
      <c r="B8" s="451"/>
      <c r="C8" s="452"/>
      <c r="D8" s="107" t="s">
        <v>354</v>
      </c>
      <c r="E8" s="504" t="s">
        <v>355</v>
      </c>
      <c r="F8" s="505"/>
      <c r="G8" s="107" t="s">
        <v>356</v>
      </c>
      <c r="H8" s="107" t="s">
        <v>91</v>
      </c>
      <c r="I8" s="102" t="s">
        <v>354</v>
      </c>
      <c r="J8" s="107" t="s">
        <v>92</v>
      </c>
      <c r="K8" s="107" t="s">
        <v>357</v>
      </c>
      <c r="L8" s="107" t="s">
        <v>358</v>
      </c>
      <c r="M8" s="107" t="s">
        <v>354</v>
      </c>
      <c r="N8" s="107" t="s">
        <v>359</v>
      </c>
      <c r="O8" s="107" t="s">
        <v>360</v>
      </c>
      <c r="P8" s="107" t="s">
        <v>361</v>
      </c>
      <c r="Q8" s="107" t="s">
        <v>362</v>
      </c>
      <c r="R8" s="448"/>
      <c r="S8" s="448"/>
      <c r="T8" s="448"/>
      <c r="U8" s="107" t="s">
        <v>354</v>
      </c>
      <c r="V8" s="107" t="s">
        <v>363</v>
      </c>
      <c r="W8" s="115" t="s">
        <v>364</v>
      </c>
    </row>
    <row r="9" spans="1:23" s="20" customFormat="1" ht="12" customHeight="1">
      <c r="A9" s="451"/>
      <c r="B9" s="451"/>
      <c r="C9" s="452"/>
      <c r="D9" s="446" t="s">
        <v>365</v>
      </c>
      <c r="E9" s="111" t="s">
        <v>366</v>
      </c>
      <c r="F9" s="111" t="s">
        <v>93</v>
      </c>
      <c r="G9" s="448" t="s">
        <v>367</v>
      </c>
      <c r="H9" s="448" t="s">
        <v>368</v>
      </c>
      <c r="I9" s="448" t="s">
        <v>365</v>
      </c>
      <c r="J9" s="448" t="s">
        <v>369</v>
      </c>
      <c r="K9" s="448" t="s">
        <v>370</v>
      </c>
      <c r="L9" s="448" t="s">
        <v>371</v>
      </c>
      <c r="M9" s="474" t="s">
        <v>365</v>
      </c>
      <c r="N9" s="448" t="s">
        <v>372</v>
      </c>
      <c r="O9" s="448" t="s">
        <v>373</v>
      </c>
      <c r="P9" s="448" t="s">
        <v>374</v>
      </c>
      <c r="Q9" s="448" t="s">
        <v>375</v>
      </c>
      <c r="R9" s="448" t="s">
        <v>376</v>
      </c>
      <c r="S9" s="448" t="s">
        <v>377</v>
      </c>
      <c r="T9" s="497" t="s">
        <v>387</v>
      </c>
      <c r="U9" s="448" t="s">
        <v>365</v>
      </c>
      <c r="V9" s="448" t="s">
        <v>378</v>
      </c>
      <c r="W9" s="499" t="s">
        <v>318</v>
      </c>
    </row>
    <row r="10" spans="1:23" s="20" customFormat="1" ht="24" customHeight="1" thickBot="1">
      <c r="A10" s="21"/>
      <c r="B10" s="21"/>
      <c r="C10" s="22"/>
      <c r="D10" s="503"/>
      <c r="E10" s="350" t="s">
        <v>285</v>
      </c>
      <c r="F10" s="350" t="s">
        <v>379</v>
      </c>
      <c r="G10" s="490"/>
      <c r="H10" s="490"/>
      <c r="I10" s="490"/>
      <c r="J10" s="490"/>
      <c r="K10" s="490"/>
      <c r="L10" s="490"/>
      <c r="M10" s="502"/>
      <c r="N10" s="490"/>
      <c r="O10" s="490"/>
      <c r="P10" s="490"/>
      <c r="Q10" s="490"/>
      <c r="R10" s="490"/>
      <c r="S10" s="490"/>
      <c r="T10" s="498"/>
      <c r="U10" s="490"/>
      <c r="V10" s="490"/>
      <c r="W10" s="396"/>
    </row>
    <row r="11" spans="1:23" s="26" customFormat="1" ht="12" customHeight="1">
      <c r="A11" s="458" t="s">
        <v>290</v>
      </c>
      <c r="B11" s="13"/>
      <c r="C11" s="108" t="s">
        <v>75</v>
      </c>
      <c r="D11" s="104">
        <v>154719</v>
      </c>
      <c r="E11" s="104">
        <v>11041</v>
      </c>
      <c r="F11" s="104">
        <v>131442</v>
      </c>
      <c r="G11" s="104">
        <v>9194</v>
      </c>
      <c r="H11" s="104">
        <v>3042</v>
      </c>
      <c r="I11" s="113">
        <v>18830</v>
      </c>
      <c r="J11" s="104">
        <v>11932</v>
      </c>
      <c r="K11" s="104">
        <v>6743</v>
      </c>
      <c r="L11" s="104">
        <v>155</v>
      </c>
      <c r="M11" s="104">
        <v>12697</v>
      </c>
      <c r="N11" s="104">
        <v>4790</v>
      </c>
      <c r="O11" s="104">
        <v>2087</v>
      </c>
      <c r="P11" s="104">
        <v>4153</v>
      </c>
      <c r="Q11" s="104">
        <v>1667</v>
      </c>
      <c r="R11" s="104">
        <v>16473</v>
      </c>
      <c r="S11" s="104">
        <v>73318</v>
      </c>
      <c r="T11" s="104">
        <v>99361</v>
      </c>
      <c r="U11" s="104">
        <v>98103</v>
      </c>
      <c r="V11" s="104">
        <v>25037</v>
      </c>
      <c r="W11" s="105">
        <v>9237</v>
      </c>
    </row>
    <row r="12" spans="1:23" s="26" customFormat="1" ht="12" customHeight="1">
      <c r="A12" s="457"/>
      <c r="B12" s="23" t="s">
        <v>291</v>
      </c>
      <c r="C12" s="108" t="s">
        <v>76</v>
      </c>
      <c r="D12" s="104">
        <v>112253</v>
      </c>
      <c r="E12" s="104">
        <v>309</v>
      </c>
      <c r="F12" s="104">
        <v>110203</v>
      </c>
      <c r="G12" s="104">
        <v>532</v>
      </c>
      <c r="H12" s="104">
        <v>1209</v>
      </c>
      <c r="I12" s="113">
        <v>14430</v>
      </c>
      <c r="J12" s="104">
        <v>7841</v>
      </c>
      <c r="K12" s="104">
        <v>6391</v>
      </c>
      <c r="L12" s="103">
        <v>198</v>
      </c>
      <c r="M12" s="104">
        <v>6273</v>
      </c>
      <c r="N12" s="104">
        <v>758</v>
      </c>
      <c r="O12" s="104">
        <v>815</v>
      </c>
      <c r="P12" s="103">
        <v>3907</v>
      </c>
      <c r="Q12" s="104">
        <v>793</v>
      </c>
      <c r="R12" s="104">
        <v>2624</v>
      </c>
      <c r="S12" s="104">
        <v>58120</v>
      </c>
      <c r="T12" s="104">
        <v>34527</v>
      </c>
      <c r="U12" s="103">
        <v>31900</v>
      </c>
      <c r="V12" s="104">
        <v>4889</v>
      </c>
      <c r="W12" s="105">
        <v>5374</v>
      </c>
    </row>
    <row r="13" spans="1:23" s="26" customFormat="1" ht="12" customHeight="1">
      <c r="A13" s="457"/>
      <c r="B13" s="23"/>
      <c r="C13" s="108" t="s">
        <v>77</v>
      </c>
      <c r="D13" s="104">
        <v>156412</v>
      </c>
      <c r="E13" s="104">
        <v>11469</v>
      </c>
      <c r="F13" s="104">
        <v>132288</v>
      </c>
      <c r="G13" s="104">
        <v>9540</v>
      </c>
      <c r="H13" s="104">
        <v>3115</v>
      </c>
      <c r="I13" s="113">
        <v>19006</v>
      </c>
      <c r="J13" s="104">
        <v>12095</v>
      </c>
      <c r="K13" s="104">
        <v>6757</v>
      </c>
      <c r="L13" s="104">
        <v>153</v>
      </c>
      <c r="M13" s="104">
        <v>12953</v>
      </c>
      <c r="N13" s="104">
        <v>4950</v>
      </c>
      <c r="O13" s="104">
        <v>2138</v>
      </c>
      <c r="P13" s="104">
        <v>4163</v>
      </c>
      <c r="Q13" s="104">
        <v>1702</v>
      </c>
      <c r="R13" s="104">
        <v>17025</v>
      </c>
      <c r="S13" s="104">
        <v>73923</v>
      </c>
      <c r="T13" s="104">
        <v>101944</v>
      </c>
      <c r="U13" s="104">
        <v>100741</v>
      </c>
      <c r="V13" s="104">
        <v>25839</v>
      </c>
      <c r="W13" s="105">
        <v>9391</v>
      </c>
    </row>
    <row r="14" spans="1:23" s="26" customFormat="1" ht="1.5" customHeight="1">
      <c r="A14" s="28"/>
      <c r="B14" s="30"/>
      <c r="C14" s="14"/>
      <c r="D14" s="104"/>
      <c r="E14" s="104"/>
      <c r="F14" s="104"/>
      <c r="G14" s="104"/>
      <c r="H14" s="104"/>
      <c r="I14" s="113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5"/>
    </row>
    <row r="15" spans="1:23" s="26" customFormat="1" ht="12" customHeight="1">
      <c r="A15" s="458" t="s">
        <v>292</v>
      </c>
      <c r="B15" s="13"/>
      <c r="C15" s="108" t="s">
        <v>75</v>
      </c>
      <c r="D15" s="104">
        <v>138324</v>
      </c>
      <c r="E15" s="104">
        <v>9969</v>
      </c>
      <c r="F15" s="104">
        <v>117894</v>
      </c>
      <c r="G15" s="104">
        <v>7189</v>
      </c>
      <c r="H15" s="104">
        <v>3271</v>
      </c>
      <c r="I15" s="113">
        <v>19134</v>
      </c>
      <c r="J15" s="104">
        <v>12766</v>
      </c>
      <c r="K15" s="104">
        <v>6172</v>
      </c>
      <c r="L15" s="104">
        <v>194</v>
      </c>
      <c r="M15" s="104">
        <v>12045</v>
      </c>
      <c r="N15" s="104">
        <v>3656</v>
      </c>
      <c r="O15" s="104">
        <v>2378</v>
      </c>
      <c r="P15" s="104">
        <v>4628</v>
      </c>
      <c r="Q15" s="104">
        <v>1381</v>
      </c>
      <c r="R15" s="104">
        <v>17129</v>
      </c>
      <c r="S15" s="104">
        <v>68384</v>
      </c>
      <c r="T15" s="104">
        <v>97852</v>
      </c>
      <c r="U15" s="104">
        <v>95771</v>
      </c>
      <c r="V15" s="104">
        <v>24312</v>
      </c>
      <c r="W15" s="105">
        <v>9470</v>
      </c>
    </row>
    <row r="16" spans="1:23" s="26" customFormat="1" ht="12" customHeight="1">
      <c r="A16" s="457"/>
      <c r="B16" s="23" t="s">
        <v>291</v>
      </c>
      <c r="C16" s="108" t="s">
        <v>76</v>
      </c>
      <c r="D16" s="104">
        <v>101530</v>
      </c>
      <c r="E16" s="104">
        <v>8067</v>
      </c>
      <c r="F16" s="104">
        <v>89696</v>
      </c>
      <c r="G16" s="104">
        <v>1211</v>
      </c>
      <c r="H16" s="104">
        <v>2553</v>
      </c>
      <c r="I16" s="113">
        <v>16138</v>
      </c>
      <c r="J16" s="104">
        <v>9726</v>
      </c>
      <c r="K16" s="104">
        <v>6237</v>
      </c>
      <c r="L16" s="103">
        <v>174</v>
      </c>
      <c r="M16" s="104">
        <v>3734</v>
      </c>
      <c r="N16" s="104">
        <v>612</v>
      </c>
      <c r="O16" s="104">
        <v>825</v>
      </c>
      <c r="P16" s="103">
        <v>1579</v>
      </c>
      <c r="Q16" s="104">
        <v>717</v>
      </c>
      <c r="R16" s="104">
        <v>3048</v>
      </c>
      <c r="S16" s="104">
        <v>45939</v>
      </c>
      <c r="T16" s="104">
        <v>47873</v>
      </c>
      <c r="U16" s="103">
        <v>58967</v>
      </c>
      <c r="V16" s="104">
        <v>14886</v>
      </c>
      <c r="W16" s="105">
        <v>5217</v>
      </c>
    </row>
    <row r="17" spans="1:23" s="26" customFormat="1" ht="12" customHeight="1">
      <c r="A17" s="457"/>
      <c r="B17" s="23"/>
      <c r="C17" s="108" t="s">
        <v>77</v>
      </c>
      <c r="D17" s="104">
        <v>139038</v>
      </c>
      <c r="E17" s="104">
        <v>10006</v>
      </c>
      <c r="F17" s="104">
        <v>118441</v>
      </c>
      <c r="G17" s="104">
        <v>7305</v>
      </c>
      <c r="H17" s="104">
        <v>3285</v>
      </c>
      <c r="I17" s="113">
        <v>19192</v>
      </c>
      <c r="J17" s="104">
        <v>12825</v>
      </c>
      <c r="K17" s="104">
        <v>6171</v>
      </c>
      <c r="L17" s="104">
        <v>195</v>
      </c>
      <c r="M17" s="104">
        <v>12207</v>
      </c>
      <c r="N17" s="104">
        <v>3715</v>
      </c>
      <c r="O17" s="104">
        <v>2408</v>
      </c>
      <c r="P17" s="104">
        <v>4688</v>
      </c>
      <c r="Q17" s="104">
        <v>1394</v>
      </c>
      <c r="R17" s="104">
        <v>17402</v>
      </c>
      <c r="S17" s="104">
        <v>68820</v>
      </c>
      <c r="T17" s="104">
        <v>98822</v>
      </c>
      <c r="U17" s="104">
        <v>96485</v>
      </c>
      <c r="V17" s="104">
        <v>24495</v>
      </c>
      <c r="W17" s="105">
        <v>9553</v>
      </c>
    </row>
    <row r="18" spans="1:23" s="26" customFormat="1" ht="1.5" customHeight="1">
      <c r="A18" s="28"/>
      <c r="B18" s="30"/>
      <c r="C18" s="14"/>
      <c r="D18" s="104"/>
      <c r="E18" s="104"/>
      <c r="F18" s="104"/>
      <c r="G18" s="104"/>
      <c r="H18" s="104"/>
      <c r="I18" s="113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5"/>
    </row>
    <row r="19" spans="1:23" s="26" customFormat="1" ht="12" customHeight="1">
      <c r="A19" s="458" t="s">
        <v>293</v>
      </c>
      <c r="B19" s="13"/>
      <c r="C19" s="108" t="s">
        <v>75</v>
      </c>
      <c r="D19" s="104">
        <v>140412</v>
      </c>
      <c r="E19" s="104">
        <v>10289</v>
      </c>
      <c r="F19" s="104">
        <v>119217</v>
      </c>
      <c r="G19" s="104">
        <v>7612</v>
      </c>
      <c r="H19" s="104">
        <v>3293</v>
      </c>
      <c r="I19" s="113">
        <v>19113</v>
      </c>
      <c r="J19" s="104">
        <v>12463</v>
      </c>
      <c r="K19" s="104">
        <v>6478</v>
      </c>
      <c r="L19" s="104">
        <v>171</v>
      </c>
      <c r="M19" s="104">
        <v>15009</v>
      </c>
      <c r="N19" s="104">
        <v>5146</v>
      </c>
      <c r="O19" s="104">
        <v>2687</v>
      </c>
      <c r="P19" s="104">
        <v>5459</v>
      </c>
      <c r="Q19" s="104">
        <v>1715</v>
      </c>
      <c r="R19" s="104">
        <v>15879</v>
      </c>
      <c r="S19" s="104">
        <v>80668</v>
      </c>
      <c r="T19" s="104">
        <v>107173</v>
      </c>
      <c r="U19" s="104">
        <v>108036</v>
      </c>
      <c r="V19" s="104">
        <v>28458</v>
      </c>
      <c r="W19" s="105">
        <v>10062</v>
      </c>
    </row>
    <row r="20" spans="1:23" s="26" customFormat="1" ht="12" customHeight="1">
      <c r="A20" s="457"/>
      <c r="B20" s="23" t="s">
        <v>291</v>
      </c>
      <c r="C20" s="108" t="s">
        <v>76</v>
      </c>
      <c r="D20" s="104">
        <v>135183</v>
      </c>
      <c r="E20" s="104">
        <v>2603</v>
      </c>
      <c r="F20" s="104">
        <v>120254</v>
      </c>
      <c r="G20" s="104">
        <v>10005</v>
      </c>
      <c r="H20" s="104">
        <v>2319</v>
      </c>
      <c r="I20" s="113">
        <v>18989</v>
      </c>
      <c r="J20" s="104">
        <v>10764</v>
      </c>
      <c r="K20" s="104">
        <v>8024</v>
      </c>
      <c r="L20" s="103">
        <v>199</v>
      </c>
      <c r="M20" s="104">
        <v>9283</v>
      </c>
      <c r="N20" s="104">
        <v>2850</v>
      </c>
      <c r="O20" s="104">
        <v>1156</v>
      </c>
      <c r="P20" s="103">
        <v>4297</v>
      </c>
      <c r="Q20" s="104">
        <v>978</v>
      </c>
      <c r="R20" s="104">
        <v>22163</v>
      </c>
      <c r="S20" s="104">
        <v>65284</v>
      </c>
      <c r="T20" s="104">
        <v>145630</v>
      </c>
      <c r="U20" s="103">
        <v>58470</v>
      </c>
      <c r="V20" s="104">
        <v>22016</v>
      </c>
      <c r="W20" s="105">
        <v>7120</v>
      </c>
    </row>
    <row r="21" spans="1:23" s="26" customFormat="1" ht="12" customHeight="1">
      <c r="A21" s="457"/>
      <c r="B21" s="23"/>
      <c r="C21" s="108" t="s">
        <v>77</v>
      </c>
      <c r="D21" s="104">
        <v>140495</v>
      </c>
      <c r="E21" s="104">
        <v>10412</v>
      </c>
      <c r="F21" s="104">
        <v>119200</v>
      </c>
      <c r="G21" s="104">
        <v>7574</v>
      </c>
      <c r="H21" s="104">
        <v>3308</v>
      </c>
      <c r="I21" s="113">
        <v>19115</v>
      </c>
      <c r="J21" s="104">
        <v>12490</v>
      </c>
      <c r="K21" s="104">
        <v>6453</v>
      </c>
      <c r="L21" s="104">
        <v>171</v>
      </c>
      <c r="M21" s="104">
        <v>15101</v>
      </c>
      <c r="N21" s="104">
        <v>5183</v>
      </c>
      <c r="O21" s="104">
        <v>2712</v>
      </c>
      <c r="P21" s="104">
        <v>5478</v>
      </c>
      <c r="Q21" s="104">
        <v>1727</v>
      </c>
      <c r="R21" s="104">
        <v>15778</v>
      </c>
      <c r="S21" s="104">
        <v>80915</v>
      </c>
      <c r="T21" s="104">
        <v>106558</v>
      </c>
      <c r="U21" s="104">
        <v>108829</v>
      </c>
      <c r="V21" s="104">
        <v>28561</v>
      </c>
      <c r="W21" s="105">
        <v>10109</v>
      </c>
    </row>
    <row r="22" spans="1:23" s="26" customFormat="1" ht="1.5" customHeight="1">
      <c r="A22" s="28"/>
      <c r="B22" s="30"/>
      <c r="C22" s="14"/>
      <c r="D22" s="104"/>
      <c r="E22" s="104"/>
      <c r="F22" s="104"/>
      <c r="G22" s="104"/>
      <c r="H22" s="104"/>
      <c r="I22" s="113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5"/>
    </row>
    <row r="23" spans="1:23" s="26" customFormat="1" ht="12" customHeight="1">
      <c r="A23" s="458" t="s">
        <v>294</v>
      </c>
      <c r="B23" s="13"/>
      <c r="C23" s="108" t="s">
        <v>75</v>
      </c>
      <c r="D23" s="104">
        <v>152148</v>
      </c>
      <c r="E23" s="104">
        <v>10896</v>
      </c>
      <c r="F23" s="104">
        <v>128530</v>
      </c>
      <c r="G23" s="104">
        <v>9405</v>
      </c>
      <c r="H23" s="104">
        <v>3317</v>
      </c>
      <c r="I23" s="113">
        <v>20926</v>
      </c>
      <c r="J23" s="104">
        <v>14375</v>
      </c>
      <c r="K23" s="104">
        <v>6379</v>
      </c>
      <c r="L23" s="104">
        <v>171</v>
      </c>
      <c r="M23" s="104">
        <v>10972</v>
      </c>
      <c r="N23" s="104">
        <v>3180</v>
      </c>
      <c r="O23" s="104">
        <v>2210</v>
      </c>
      <c r="P23" s="104">
        <v>4110</v>
      </c>
      <c r="Q23" s="104">
        <v>1472</v>
      </c>
      <c r="R23" s="104">
        <v>10868</v>
      </c>
      <c r="S23" s="104">
        <v>76743</v>
      </c>
      <c r="T23" s="104">
        <v>101473</v>
      </c>
      <c r="U23" s="104">
        <v>95937</v>
      </c>
      <c r="V23" s="104">
        <v>19775</v>
      </c>
      <c r="W23" s="105">
        <v>9455</v>
      </c>
    </row>
    <row r="24" spans="1:23" s="26" customFormat="1" ht="12" customHeight="1">
      <c r="A24" s="457"/>
      <c r="B24" s="23" t="s">
        <v>291</v>
      </c>
      <c r="C24" s="108" t="s">
        <v>76</v>
      </c>
      <c r="D24" s="104">
        <v>121144</v>
      </c>
      <c r="E24" s="104">
        <v>7044</v>
      </c>
      <c r="F24" s="104">
        <v>109763</v>
      </c>
      <c r="G24" s="104">
        <v>1636</v>
      </c>
      <c r="H24" s="104">
        <v>2701</v>
      </c>
      <c r="I24" s="113">
        <v>17255</v>
      </c>
      <c r="J24" s="104">
        <v>11483</v>
      </c>
      <c r="K24" s="104">
        <v>5657</v>
      </c>
      <c r="L24" s="103">
        <v>115</v>
      </c>
      <c r="M24" s="104">
        <v>4044</v>
      </c>
      <c r="N24" s="104">
        <v>494</v>
      </c>
      <c r="O24" s="104">
        <v>1217</v>
      </c>
      <c r="P24" s="103">
        <v>1312</v>
      </c>
      <c r="Q24" s="104">
        <v>1021</v>
      </c>
      <c r="R24" s="104">
        <v>3132</v>
      </c>
      <c r="S24" s="104">
        <v>63755</v>
      </c>
      <c r="T24" s="104">
        <v>47729</v>
      </c>
      <c r="U24" s="103">
        <v>61044</v>
      </c>
      <c r="V24" s="104">
        <v>7447</v>
      </c>
      <c r="W24" s="105">
        <v>3896</v>
      </c>
    </row>
    <row r="25" spans="1:23" s="26" customFormat="1" ht="12" customHeight="1">
      <c r="A25" s="457"/>
      <c r="B25" s="23"/>
      <c r="C25" s="108" t="s">
        <v>77</v>
      </c>
      <c r="D25" s="104">
        <v>152438</v>
      </c>
      <c r="E25" s="104">
        <v>10932</v>
      </c>
      <c r="F25" s="104">
        <v>128706</v>
      </c>
      <c r="G25" s="104">
        <v>9477</v>
      </c>
      <c r="H25" s="104">
        <v>3322</v>
      </c>
      <c r="I25" s="113">
        <v>20960</v>
      </c>
      <c r="J25" s="104">
        <v>14402</v>
      </c>
      <c r="K25" s="104">
        <v>6386</v>
      </c>
      <c r="L25" s="104">
        <v>172</v>
      </c>
      <c r="M25" s="104">
        <v>11037</v>
      </c>
      <c r="N25" s="104">
        <v>3205</v>
      </c>
      <c r="O25" s="104">
        <v>2219</v>
      </c>
      <c r="P25" s="104">
        <v>4136</v>
      </c>
      <c r="Q25" s="104">
        <v>1477</v>
      </c>
      <c r="R25" s="104">
        <v>10940</v>
      </c>
      <c r="S25" s="104">
        <v>76864</v>
      </c>
      <c r="T25" s="104">
        <v>101976</v>
      </c>
      <c r="U25" s="104">
        <v>96264</v>
      </c>
      <c r="V25" s="104">
        <v>19890</v>
      </c>
      <c r="W25" s="105">
        <v>9507</v>
      </c>
    </row>
    <row r="26" spans="1:23" s="26" customFormat="1" ht="1.5" customHeight="1">
      <c r="A26" s="28"/>
      <c r="B26" s="30"/>
      <c r="C26" s="14"/>
      <c r="D26" s="104"/>
      <c r="E26" s="104"/>
      <c r="F26" s="104"/>
      <c r="G26" s="104"/>
      <c r="H26" s="104"/>
      <c r="I26" s="113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5"/>
    </row>
    <row r="27" spans="1:23" s="12" customFormat="1" ht="12" customHeight="1">
      <c r="A27" s="458" t="s">
        <v>295</v>
      </c>
      <c r="B27" s="13"/>
      <c r="C27" s="108" t="s">
        <v>75</v>
      </c>
      <c r="D27" s="104">
        <v>146853</v>
      </c>
      <c r="E27" s="104">
        <v>11094</v>
      </c>
      <c r="F27" s="104">
        <v>126592</v>
      </c>
      <c r="G27" s="104">
        <v>5742</v>
      </c>
      <c r="H27" s="104">
        <v>3426</v>
      </c>
      <c r="I27" s="113">
        <v>20296</v>
      </c>
      <c r="J27" s="104">
        <v>13827</v>
      </c>
      <c r="K27" s="104">
        <v>6321</v>
      </c>
      <c r="L27" s="104">
        <v>148</v>
      </c>
      <c r="M27" s="104">
        <v>13884</v>
      </c>
      <c r="N27" s="104">
        <v>4746</v>
      </c>
      <c r="O27" s="104">
        <v>2602</v>
      </c>
      <c r="P27" s="104">
        <v>5015</v>
      </c>
      <c r="Q27" s="104">
        <v>1521</v>
      </c>
      <c r="R27" s="104">
        <v>14648</v>
      </c>
      <c r="S27" s="104">
        <v>87056</v>
      </c>
      <c r="T27" s="104">
        <v>105907</v>
      </c>
      <c r="U27" s="104">
        <v>104073</v>
      </c>
      <c r="V27" s="104">
        <v>23723</v>
      </c>
      <c r="W27" s="105">
        <v>9740</v>
      </c>
    </row>
    <row r="28" spans="1:23" s="12" customFormat="1" ht="12" customHeight="1">
      <c r="A28" s="457"/>
      <c r="B28" s="23" t="s">
        <v>291</v>
      </c>
      <c r="C28" s="108" t="s">
        <v>76</v>
      </c>
      <c r="D28" s="104">
        <v>128170</v>
      </c>
      <c r="E28" s="109" t="s">
        <v>177</v>
      </c>
      <c r="F28" s="104">
        <v>121389</v>
      </c>
      <c r="G28" s="104">
        <v>2740</v>
      </c>
      <c r="H28" s="104">
        <v>4042</v>
      </c>
      <c r="I28" s="113">
        <v>29518</v>
      </c>
      <c r="J28" s="104">
        <v>21215</v>
      </c>
      <c r="K28" s="104">
        <v>8134</v>
      </c>
      <c r="L28" s="103">
        <v>169</v>
      </c>
      <c r="M28" s="104">
        <v>10355</v>
      </c>
      <c r="N28" s="104">
        <v>1765</v>
      </c>
      <c r="O28" s="104">
        <v>2653</v>
      </c>
      <c r="P28" s="103">
        <v>4291</v>
      </c>
      <c r="Q28" s="104">
        <v>1646</v>
      </c>
      <c r="R28" s="104">
        <v>4485</v>
      </c>
      <c r="S28" s="104">
        <v>90790</v>
      </c>
      <c r="T28" s="104">
        <v>117046</v>
      </c>
      <c r="U28" s="103">
        <v>76594</v>
      </c>
      <c r="V28" s="104">
        <v>18676</v>
      </c>
      <c r="W28" s="105">
        <v>11432</v>
      </c>
    </row>
    <row r="29" spans="1:23" s="12" customFormat="1" ht="12" customHeight="1">
      <c r="A29" s="457"/>
      <c r="B29" s="23"/>
      <c r="C29" s="108" t="s">
        <v>77</v>
      </c>
      <c r="D29" s="104">
        <v>146792</v>
      </c>
      <c r="E29" s="104">
        <v>11218</v>
      </c>
      <c r="F29" s="104">
        <v>126650</v>
      </c>
      <c r="G29" s="104">
        <v>5775</v>
      </c>
      <c r="H29" s="104">
        <v>3419</v>
      </c>
      <c r="I29" s="113">
        <v>20192</v>
      </c>
      <c r="J29" s="104">
        <v>13745</v>
      </c>
      <c r="K29" s="104">
        <v>6300</v>
      </c>
      <c r="L29" s="104">
        <v>148</v>
      </c>
      <c r="M29" s="104">
        <v>13924</v>
      </c>
      <c r="N29" s="104">
        <v>4780</v>
      </c>
      <c r="O29" s="104">
        <v>2601</v>
      </c>
      <c r="P29" s="104">
        <v>5023</v>
      </c>
      <c r="Q29" s="104">
        <v>1519</v>
      </c>
      <c r="R29" s="104">
        <v>14761</v>
      </c>
      <c r="S29" s="104">
        <v>87014</v>
      </c>
      <c r="T29" s="104">
        <v>105782</v>
      </c>
      <c r="U29" s="104">
        <v>104381</v>
      </c>
      <c r="V29" s="104">
        <v>23780</v>
      </c>
      <c r="W29" s="105">
        <v>9721</v>
      </c>
    </row>
    <row r="30" spans="1:23" s="12" customFormat="1" ht="1.5" customHeight="1">
      <c r="A30" s="24"/>
      <c r="B30" s="23"/>
      <c r="C30" s="14"/>
      <c r="D30" s="104"/>
      <c r="E30" s="104"/>
      <c r="F30" s="104"/>
      <c r="G30" s="104"/>
      <c r="H30" s="104"/>
      <c r="I30" s="113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5"/>
    </row>
    <row r="31" spans="1:23" s="12" customFormat="1" ht="12" customHeight="1">
      <c r="A31" s="456" t="s">
        <v>296</v>
      </c>
      <c r="B31" s="13"/>
      <c r="C31" s="108" t="s">
        <v>75</v>
      </c>
      <c r="D31" s="104">
        <v>144224</v>
      </c>
      <c r="E31" s="104">
        <v>11292</v>
      </c>
      <c r="F31" s="104">
        <v>122020</v>
      </c>
      <c r="G31" s="104">
        <v>7655</v>
      </c>
      <c r="H31" s="104">
        <v>3258</v>
      </c>
      <c r="I31" s="113">
        <v>19706</v>
      </c>
      <c r="J31" s="104">
        <v>13277</v>
      </c>
      <c r="K31" s="104">
        <v>6301</v>
      </c>
      <c r="L31" s="104">
        <v>128</v>
      </c>
      <c r="M31" s="104">
        <v>14451</v>
      </c>
      <c r="N31" s="104">
        <v>5028</v>
      </c>
      <c r="O31" s="104">
        <v>2810</v>
      </c>
      <c r="P31" s="106">
        <v>5176</v>
      </c>
      <c r="Q31" s="104">
        <v>1438</v>
      </c>
      <c r="R31" s="104">
        <v>17403</v>
      </c>
      <c r="S31" s="104">
        <v>92365</v>
      </c>
      <c r="T31" s="104">
        <v>114883</v>
      </c>
      <c r="U31" s="104">
        <v>103165</v>
      </c>
      <c r="V31" s="104">
        <v>22552</v>
      </c>
      <c r="W31" s="105">
        <v>10372</v>
      </c>
    </row>
    <row r="32" spans="1:23" s="26" customFormat="1" ht="12" customHeight="1">
      <c r="A32" s="451"/>
      <c r="B32" s="23" t="s">
        <v>291</v>
      </c>
      <c r="C32" s="108" t="s">
        <v>76</v>
      </c>
      <c r="D32" s="104">
        <v>81994</v>
      </c>
      <c r="E32" s="109" t="s">
        <v>177</v>
      </c>
      <c r="F32" s="104">
        <v>78262</v>
      </c>
      <c r="G32" s="104">
        <v>792</v>
      </c>
      <c r="H32" s="104">
        <v>2940</v>
      </c>
      <c r="I32" s="113">
        <v>20211</v>
      </c>
      <c r="J32" s="104">
        <v>11727</v>
      </c>
      <c r="K32" s="104">
        <v>8411</v>
      </c>
      <c r="L32" s="103">
        <v>73</v>
      </c>
      <c r="M32" s="104">
        <v>5560</v>
      </c>
      <c r="N32" s="104">
        <v>523</v>
      </c>
      <c r="O32" s="104">
        <v>1698</v>
      </c>
      <c r="P32" s="112">
        <v>1932</v>
      </c>
      <c r="Q32" s="104">
        <v>1408</v>
      </c>
      <c r="R32" s="104">
        <v>4304</v>
      </c>
      <c r="S32" s="104">
        <v>89215</v>
      </c>
      <c r="T32" s="104">
        <v>118246</v>
      </c>
      <c r="U32" s="103">
        <v>61317</v>
      </c>
      <c r="V32" s="104">
        <v>20632</v>
      </c>
      <c r="W32" s="105">
        <v>7256</v>
      </c>
    </row>
    <row r="33" spans="1:23" s="12" customFormat="1" ht="12" customHeight="1">
      <c r="A33" s="457"/>
      <c r="B33" s="23"/>
      <c r="C33" s="108" t="s">
        <v>77</v>
      </c>
      <c r="D33" s="104">
        <v>144984</v>
      </c>
      <c r="E33" s="104">
        <v>11429</v>
      </c>
      <c r="F33" s="104">
        <v>122554</v>
      </c>
      <c r="G33" s="104">
        <v>7739</v>
      </c>
      <c r="H33" s="104">
        <v>3261</v>
      </c>
      <c r="I33" s="113">
        <v>19700</v>
      </c>
      <c r="J33" s="104">
        <v>13296</v>
      </c>
      <c r="K33" s="104">
        <v>6275</v>
      </c>
      <c r="L33" s="104">
        <v>129</v>
      </c>
      <c r="M33" s="104">
        <v>14560</v>
      </c>
      <c r="N33" s="104">
        <v>5083</v>
      </c>
      <c r="O33" s="104">
        <v>2823</v>
      </c>
      <c r="P33" s="106">
        <v>5216</v>
      </c>
      <c r="Q33" s="104">
        <v>1438</v>
      </c>
      <c r="R33" s="104">
        <v>17562</v>
      </c>
      <c r="S33" s="104">
        <v>92403</v>
      </c>
      <c r="T33" s="104">
        <v>114842</v>
      </c>
      <c r="U33" s="104">
        <v>103676</v>
      </c>
      <c r="V33" s="104">
        <v>22576</v>
      </c>
      <c r="W33" s="105">
        <v>10410</v>
      </c>
    </row>
    <row r="34" spans="1:23" s="26" customFormat="1" ht="1.5" customHeight="1">
      <c r="A34" s="28"/>
      <c r="B34" s="30"/>
      <c r="C34" s="14"/>
      <c r="D34" s="104"/>
      <c r="E34" s="104"/>
      <c r="F34" s="104"/>
      <c r="G34" s="104"/>
      <c r="H34" s="104"/>
      <c r="I34" s="113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5"/>
    </row>
    <row r="35" spans="1:23" ht="12" customHeight="1">
      <c r="A35" s="458" t="s">
        <v>297</v>
      </c>
      <c r="B35" s="13"/>
      <c r="C35" s="108" t="s">
        <v>75</v>
      </c>
      <c r="D35" s="130">
        <v>155917</v>
      </c>
      <c r="E35" s="113">
        <v>11658</v>
      </c>
      <c r="F35" s="113">
        <v>129663</v>
      </c>
      <c r="G35" s="113">
        <v>11227</v>
      </c>
      <c r="H35" s="113">
        <v>3368</v>
      </c>
      <c r="I35" s="113">
        <v>20098</v>
      </c>
      <c r="J35" s="113">
        <v>13402</v>
      </c>
      <c r="K35" s="113">
        <v>6588</v>
      </c>
      <c r="L35" s="113">
        <v>107</v>
      </c>
      <c r="M35" s="104">
        <v>11930</v>
      </c>
      <c r="N35" s="113">
        <v>3376</v>
      </c>
      <c r="O35" s="113">
        <v>2669</v>
      </c>
      <c r="P35" s="131">
        <v>4464</v>
      </c>
      <c r="Q35" s="113">
        <v>1419</v>
      </c>
      <c r="R35" s="113">
        <v>13158</v>
      </c>
      <c r="S35" s="113">
        <v>95005</v>
      </c>
      <c r="T35" s="113">
        <v>97712</v>
      </c>
      <c r="U35" s="113">
        <v>94557</v>
      </c>
      <c r="V35" s="113">
        <v>21945</v>
      </c>
      <c r="W35" s="132">
        <v>8319</v>
      </c>
    </row>
    <row r="36" spans="1:23" ht="12" customHeight="1">
      <c r="A36" s="457"/>
      <c r="B36" s="23" t="s">
        <v>291</v>
      </c>
      <c r="C36" s="108" t="s">
        <v>76</v>
      </c>
      <c r="D36" s="104">
        <v>153330</v>
      </c>
      <c r="E36" s="109" t="s">
        <v>177</v>
      </c>
      <c r="F36" s="104">
        <v>141646</v>
      </c>
      <c r="G36" s="104">
        <v>8519</v>
      </c>
      <c r="H36" s="104">
        <v>3165</v>
      </c>
      <c r="I36" s="113">
        <v>26402</v>
      </c>
      <c r="J36" s="104">
        <v>15447</v>
      </c>
      <c r="K36" s="104">
        <v>10728</v>
      </c>
      <c r="L36" s="103">
        <v>226</v>
      </c>
      <c r="M36" s="104">
        <v>9894</v>
      </c>
      <c r="N36" s="104">
        <v>1843</v>
      </c>
      <c r="O36" s="104">
        <v>3180</v>
      </c>
      <c r="P36" s="112">
        <v>3267</v>
      </c>
      <c r="Q36" s="104">
        <v>1603</v>
      </c>
      <c r="R36" s="104">
        <v>5021</v>
      </c>
      <c r="S36" s="104">
        <v>101821</v>
      </c>
      <c r="T36" s="104">
        <v>98831</v>
      </c>
      <c r="U36" s="103">
        <v>89590</v>
      </c>
      <c r="V36" s="104">
        <v>20740</v>
      </c>
      <c r="W36" s="105">
        <v>8803</v>
      </c>
    </row>
    <row r="37" spans="1:23" ht="12" customHeight="1">
      <c r="A37" s="457"/>
      <c r="B37" s="23"/>
      <c r="C37" s="108" t="s">
        <v>77</v>
      </c>
      <c r="D37" s="104">
        <v>155963</v>
      </c>
      <c r="E37" s="104">
        <v>11863</v>
      </c>
      <c r="F37" s="104">
        <v>129452</v>
      </c>
      <c r="G37" s="104">
        <v>11275</v>
      </c>
      <c r="H37" s="104">
        <v>3372</v>
      </c>
      <c r="I37" s="113">
        <v>19987</v>
      </c>
      <c r="J37" s="104">
        <v>13366</v>
      </c>
      <c r="K37" s="104">
        <v>6515</v>
      </c>
      <c r="L37" s="104">
        <v>105</v>
      </c>
      <c r="M37" s="104">
        <v>11966</v>
      </c>
      <c r="N37" s="104">
        <v>3403</v>
      </c>
      <c r="O37" s="104">
        <v>2660</v>
      </c>
      <c r="P37" s="106">
        <v>4486</v>
      </c>
      <c r="Q37" s="104">
        <v>1416</v>
      </c>
      <c r="R37" s="104">
        <v>13301</v>
      </c>
      <c r="S37" s="104">
        <v>94885</v>
      </c>
      <c r="T37" s="104">
        <v>97692</v>
      </c>
      <c r="U37" s="104">
        <v>94645</v>
      </c>
      <c r="V37" s="104">
        <v>21966</v>
      </c>
      <c r="W37" s="105">
        <v>8311</v>
      </c>
    </row>
    <row r="38" spans="1:23" s="12" customFormat="1" ht="1.5" customHeight="1">
      <c r="A38" s="27"/>
      <c r="B38" s="30"/>
      <c r="C38" s="25"/>
      <c r="D38" s="130"/>
      <c r="E38" s="113"/>
      <c r="F38" s="113"/>
      <c r="G38" s="113"/>
      <c r="H38" s="113"/>
      <c r="I38" s="113"/>
      <c r="J38" s="113"/>
      <c r="K38" s="113"/>
      <c r="L38" s="113"/>
      <c r="M38" s="104"/>
      <c r="N38" s="113"/>
      <c r="O38" s="113"/>
      <c r="P38" s="131"/>
      <c r="Q38" s="113"/>
      <c r="R38" s="113"/>
      <c r="S38" s="113"/>
      <c r="T38" s="113"/>
      <c r="U38" s="113"/>
      <c r="V38" s="113"/>
      <c r="W38" s="132"/>
    </row>
    <row r="39" spans="1:23" ht="12" customHeight="1">
      <c r="A39" s="458" t="s">
        <v>298</v>
      </c>
      <c r="B39" s="13"/>
      <c r="C39" s="108" t="s">
        <v>75</v>
      </c>
      <c r="D39" s="130">
        <v>158027</v>
      </c>
      <c r="E39" s="113">
        <v>10901</v>
      </c>
      <c r="F39" s="113">
        <v>133208</v>
      </c>
      <c r="G39" s="113">
        <v>10344</v>
      </c>
      <c r="H39" s="113">
        <v>3574</v>
      </c>
      <c r="I39" s="113">
        <v>20306</v>
      </c>
      <c r="J39" s="113">
        <v>13056</v>
      </c>
      <c r="K39" s="113">
        <v>7127</v>
      </c>
      <c r="L39" s="113">
        <v>123</v>
      </c>
      <c r="M39" s="104">
        <v>12840</v>
      </c>
      <c r="N39" s="113">
        <v>3418</v>
      </c>
      <c r="O39" s="113">
        <v>2564</v>
      </c>
      <c r="P39" s="131">
        <v>5368</v>
      </c>
      <c r="Q39" s="113">
        <v>1490</v>
      </c>
      <c r="R39" s="113">
        <v>12599</v>
      </c>
      <c r="S39" s="113">
        <v>92720</v>
      </c>
      <c r="T39" s="113">
        <v>100764</v>
      </c>
      <c r="U39" s="113">
        <v>100194</v>
      </c>
      <c r="V39" s="113">
        <v>25530</v>
      </c>
      <c r="W39" s="132">
        <v>8497</v>
      </c>
    </row>
    <row r="40" spans="1:23" ht="12" customHeight="1">
      <c r="A40" s="457"/>
      <c r="B40" s="23" t="s">
        <v>291</v>
      </c>
      <c r="C40" s="108" t="s">
        <v>76</v>
      </c>
      <c r="D40" s="104">
        <v>137716</v>
      </c>
      <c r="E40" s="109" t="s">
        <v>177</v>
      </c>
      <c r="F40" s="104">
        <v>127451</v>
      </c>
      <c r="G40" s="104">
        <v>7065</v>
      </c>
      <c r="H40" s="104">
        <v>3201</v>
      </c>
      <c r="I40" s="113">
        <v>21372</v>
      </c>
      <c r="J40" s="104">
        <v>13961</v>
      </c>
      <c r="K40" s="104">
        <v>7298</v>
      </c>
      <c r="L40" s="103">
        <v>113</v>
      </c>
      <c r="M40" s="104">
        <v>4291</v>
      </c>
      <c r="N40" s="104">
        <v>596</v>
      </c>
      <c r="O40" s="104">
        <v>971</v>
      </c>
      <c r="P40" s="112">
        <v>1616</v>
      </c>
      <c r="Q40" s="104">
        <v>1108</v>
      </c>
      <c r="R40" s="104">
        <v>3266</v>
      </c>
      <c r="S40" s="104">
        <v>67952</v>
      </c>
      <c r="T40" s="104">
        <v>154207</v>
      </c>
      <c r="U40" s="103">
        <v>63788</v>
      </c>
      <c r="V40" s="104">
        <v>6262</v>
      </c>
      <c r="W40" s="105">
        <v>6750</v>
      </c>
    </row>
    <row r="41" spans="1:23" ht="12" customHeight="1">
      <c r="A41" s="457"/>
      <c r="B41" s="23"/>
      <c r="C41" s="108" t="s">
        <v>77</v>
      </c>
      <c r="D41" s="104">
        <v>158304</v>
      </c>
      <c r="E41" s="104">
        <v>11050</v>
      </c>
      <c r="F41" s="104">
        <v>133286</v>
      </c>
      <c r="G41" s="104">
        <v>10389</v>
      </c>
      <c r="H41" s="104">
        <v>3579</v>
      </c>
      <c r="I41" s="113">
        <v>20291</v>
      </c>
      <c r="J41" s="104">
        <v>13044</v>
      </c>
      <c r="K41" s="104">
        <v>7124</v>
      </c>
      <c r="L41" s="104">
        <v>124</v>
      </c>
      <c r="M41" s="104">
        <v>12957</v>
      </c>
      <c r="N41" s="104">
        <v>3457</v>
      </c>
      <c r="O41" s="104">
        <v>2586</v>
      </c>
      <c r="P41" s="106">
        <v>5419</v>
      </c>
      <c r="Q41" s="104">
        <v>1496</v>
      </c>
      <c r="R41" s="104">
        <v>12726</v>
      </c>
      <c r="S41" s="104">
        <v>93058</v>
      </c>
      <c r="T41" s="104">
        <v>100036</v>
      </c>
      <c r="U41" s="104">
        <v>100690</v>
      </c>
      <c r="V41" s="104">
        <v>25792</v>
      </c>
      <c r="W41" s="105">
        <v>8521</v>
      </c>
    </row>
    <row r="42" spans="1:23" ht="1.5" customHeight="1">
      <c r="A42" s="27"/>
      <c r="B42" s="30"/>
      <c r="C42" s="25"/>
      <c r="D42" s="104"/>
      <c r="E42" s="104"/>
      <c r="F42" s="104"/>
      <c r="G42" s="104"/>
      <c r="H42" s="104"/>
      <c r="I42" s="113"/>
      <c r="J42" s="104"/>
      <c r="K42" s="104"/>
      <c r="L42" s="104"/>
      <c r="M42" s="104"/>
      <c r="N42" s="104"/>
      <c r="O42" s="104"/>
      <c r="P42" s="106"/>
      <c r="Q42" s="104"/>
      <c r="R42" s="104"/>
      <c r="S42" s="104"/>
      <c r="T42" s="104"/>
      <c r="U42" s="104"/>
      <c r="V42" s="104"/>
      <c r="W42" s="105"/>
    </row>
    <row r="43" spans="1:23" ht="12" customHeight="1">
      <c r="A43" s="458" t="s">
        <v>299</v>
      </c>
      <c r="B43" s="13"/>
      <c r="C43" s="108" t="s">
        <v>75</v>
      </c>
      <c r="D43" s="104">
        <v>147800</v>
      </c>
      <c r="E43" s="113">
        <v>10317</v>
      </c>
      <c r="F43" s="113">
        <v>127803</v>
      </c>
      <c r="G43" s="113">
        <v>6169</v>
      </c>
      <c r="H43" s="113">
        <v>3512</v>
      </c>
      <c r="I43" s="113">
        <v>20756</v>
      </c>
      <c r="J43" s="113">
        <v>13466</v>
      </c>
      <c r="K43" s="113">
        <v>7155</v>
      </c>
      <c r="L43" s="113">
        <v>134</v>
      </c>
      <c r="M43" s="104">
        <v>12929</v>
      </c>
      <c r="N43" s="113">
        <v>3266</v>
      </c>
      <c r="O43" s="113">
        <v>2719</v>
      </c>
      <c r="P43" s="131">
        <v>5423</v>
      </c>
      <c r="Q43" s="113">
        <v>1520</v>
      </c>
      <c r="R43" s="113">
        <v>17727</v>
      </c>
      <c r="S43" s="113">
        <v>88779</v>
      </c>
      <c r="T43" s="113">
        <v>102040</v>
      </c>
      <c r="U43" s="113">
        <v>102709</v>
      </c>
      <c r="V43" s="113">
        <v>23223</v>
      </c>
      <c r="W43" s="132">
        <v>8137</v>
      </c>
    </row>
    <row r="44" spans="1:23" ht="12" customHeight="1">
      <c r="A44" s="457"/>
      <c r="B44" s="23" t="s">
        <v>291</v>
      </c>
      <c r="C44" s="108" t="s">
        <v>76</v>
      </c>
      <c r="D44" s="104">
        <v>114620</v>
      </c>
      <c r="E44" s="135">
        <v>1930</v>
      </c>
      <c r="F44" s="113">
        <v>105472</v>
      </c>
      <c r="G44" s="113">
        <v>3429</v>
      </c>
      <c r="H44" s="113">
        <v>3789</v>
      </c>
      <c r="I44" s="113">
        <v>25280</v>
      </c>
      <c r="J44" s="113">
        <v>13201</v>
      </c>
      <c r="K44" s="113">
        <v>11793</v>
      </c>
      <c r="L44" s="135">
        <v>286</v>
      </c>
      <c r="M44" s="104">
        <v>11234</v>
      </c>
      <c r="N44" s="113">
        <v>2260</v>
      </c>
      <c r="O44" s="113">
        <v>2415</v>
      </c>
      <c r="P44" s="196">
        <v>4950</v>
      </c>
      <c r="Q44" s="113">
        <v>1608</v>
      </c>
      <c r="R44" s="113">
        <v>11806</v>
      </c>
      <c r="S44" s="113">
        <v>107692</v>
      </c>
      <c r="T44" s="113">
        <v>89744</v>
      </c>
      <c r="U44" s="135">
        <v>43530</v>
      </c>
      <c r="V44" s="113">
        <v>10396</v>
      </c>
      <c r="W44" s="132">
        <v>6780</v>
      </c>
    </row>
    <row r="45" spans="1:23" ht="12" customHeight="1" thickBot="1">
      <c r="A45" s="468"/>
      <c r="B45" s="23"/>
      <c r="C45" s="221" t="s">
        <v>77</v>
      </c>
      <c r="D45" s="243">
        <v>148165</v>
      </c>
      <c r="E45" s="222">
        <v>10409</v>
      </c>
      <c r="F45" s="222">
        <v>128049</v>
      </c>
      <c r="G45" s="222">
        <v>6199</v>
      </c>
      <c r="H45" s="222">
        <v>3509</v>
      </c>
      <c r="I45" s="222">
        <v>20706</v>
      </c>
      <c r="J45" s="222">
        <v>13469</v>
      </c>
      <c r="K45" s="222">
        <v>7104</v>
      </c>
      <c r="L45" s="222">
        <v>132</v>
      </c>
      <c r="M45" s="339">
        <v>12947</v>
      </c>
      <c r="N45" s="222">
        <v>3277</v>
      </c>
      <c r="O45" s="222">
        <v>2723</v>
      </c>
      <c r="P45" s="244">
        <v>5428</v>
      </c>
      <c r="Q45" s="222">
        <v>1519</v>
      </c>
      <c r="R45" s="222">
        <v>17793</v>
      </c>
      <c r="S45" s="222">
        <v>88571</v>
      </c>
      <c r="T45" s="222">
        <v>102176</v>
      </c>
      <c r="U45" s="222">
        <v>103361</v>
      </c>
      <c r="V45" s="222">
        <v>23364</v>
      </c>
      <c r="W45" s="232">
        <v>8152</v>
      </c>
    </row>
    <row r="46" spans="1:23" ht="6" customHeight="1" thickBot="1">
      <c r="A46" s="225"/>
      <c r="B46" s="226"/>
      <c r="C46" s="227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242"/>
      <c r="Q46" s="105"/>
      <c r="R46" s="105"/>
      <c r="S46" s="105"/>
      <c r="T46" s="105"/>
      <c r="U46" s="105"/>
      <c r="V46" s="105"/>
      <c r="W46" s="105"/>
    </row>
    <row r="47" spans="3:23" s="13" customFormat="1" ht="12" customHeight="1">
      <c r="C47" s="14"/>
      <c r="D47" s="469" t="s">
        <v>251</v>
      </c>
      <c r="E47" s="470"/>
      <c r="F47" s="470"/>
      <c r="G47" s="470"/>
      <c r="H47" s="470"/>
      <c r="I47" s="470"/>
      <c r="J47" s="470"/>
      <c r="K47" s="470"/>
      <c r="L47" s="470"/>
      <c r="M47" s="470" t="s">
        <v>321</v>
      </c>
      <c r="N47" s="470"/>
      <c r="O47" s="470"/>
      <c r="P47" s="470"/>
      <c r="Q47" s="470"/>
      <c r="R47" s="470"/>
      <c r="S47" s="470"/>
      <c r="T47" s="470"/>
      <c r="U47" s="470"/>
      <c r="V47" s="470"/>
      <c r="W47" s="470"/>
    </row>
    <row r="48" spans="1:23" s="13" customFormat="1" ht="12" customHeight="1">
      <c r="A48" s="450" t="s">
        <v>322</v>
      </c>
      <c r="B48" s="451"/>
      <c r="C48" s="452"/>
      <c r="D48" s="492" t="s">
        <v>303</v>
      </c>
      <c r="E48" s="437"/>
      <c r="F48" s="437"/>
      <c r="G48" s="437"/>
      <c r="H48" s="437"/>
      <c r="I48" s="437"/>
      <c r="J48" s="437"/>
      <c r="K48" s="510" t="s">
        <v>323</v>
      </c>
      <c r="L48" s="511"/>
      <c r="M48" s="348" t="s">
        <v>309</v>
      </c>
      <c r="N48" s="346"/>
      <c r="O48" s="346"/>
      <c r="P48" s="346"/>
      <c r="Q48" s="347"/>
      <c r="R48" s="496" t="s">
        <v>324</v>
      </c>
      <c r="S48" s="496" t="s">
        <v>325</v>
      </c>
      <c r="T48" s="496" t="s">
        <v>326</v>
      </c>
      <c r="U48" s="15" t="s">
        <v>327</v>
      </c>
      <c r="V48" s="15"/>
      <c r="W48" s="15"/>
    </row>
    <row r="49" spans="1:23" s="13" customFormat="1" ht="12" customHeight="1">
      <c r="A49" s="451"/>
      <c r="B49" s="451"/>
      <c r="C49" s="452"/>
      <c r="D49" s="493" t="s">
        <v>277</v>
      </c>
      <c r="E49" s="440"/>
      <c r="F49" s="440"/>
      <c r="G49" s="440"/>
      <c r="H49" s="440"/>
      <c r="I49" s="440"/>
      <c r="J49" s="440"/>
      <c r="K49" s="508" t="s">
        <v>308</v>
      </c>
      <c r="L49" s="509"/>
      <c r="M49" s="506" t="s">
        <v>307</v>
      </c>
      <c r="N49" s="506"/>
      <c r="O49" s="506"/>
      <c r="P49" s="506"/>
      <c r="Q49" s="507"/>
      <c r="R49" s="431"/>
      <c r="S49" s="431"/>
      <c r="T49" s="431"/>
      <c r="U49" s="439" t="s">
        <v>218</v>
      </c>
      <c r="V49" s="440"/>
      <c r="W49" s="440"/>
    </row>
    <row r="50" spans="1:23" s="13" customFormat="1" ht="12" customHeight="1">
      <c r="A50" s="451"/>
      <c r="B50" s="451"/>
      <c r="C50" s="452"/>
      <c r="D50" s="19" t="s">
        <v>186</v>
      </c>
      <c r="E50" s="19" t="s">
        <v>219</v>
      </c>
      <c r="F50" s="19" t="s">
        <v>187</v>
      </c>
      <c r="G50" s="19" t="s">
        <v>188</v>
      </c>
      <c r="H50" s="19" t="s">
        <v>189</v>
      </c>
      <c r="I50" s="19" t="s">
        <v>190</v>
      </c>
      <c r="J50" s="27" t="s">
        <v>191</v>
      </c>
      <c r="K50" s="430" t="s">
        <v>105</v>
      </c>
      <c r="L50" s="134" t="s">
        <v>72</v>
      </c>
      <c r="M50" s="27" t="s">
        <v>73</v>
      </c>
      <c r="N50" s="134" t="s">
        <v>74</v>
      </c>
      <c r="O50" s="44" t="s">
        <v>80</v>
      </c>
      <c r="P50" s="44" t="s">
        <v>187</v>
      </c>
      <c r="Q50" s="44" t="s">
        <v>188</v>
      </c>
      <c r="R50" s="455" t="s">
        <v>331</v>
      </c>
      <c r="S50" s="455" t="s">
        <v>215</v>
      </c>
      <c r="T50" s="455" t="s">
        <v>216</v>
      </c>
      <c r="U50" s="19"/>
      <c r="V50" s="19" t="s">
        <v>72</v>
      </c>
      <c r="W50" s="27" t="s">
        <v>73</v>
      </c>
    </row>
    <row r="51" spans="1:23" s="20" customFormat="1" ht="24.75" customHeight="1">
      <c r="A51" s="451"/>
      <c r="B51" s="451"/>
      <c r="C51" s="452"/>
      <c r="D51" s="514" t="s">
        <v>380</v>
      </c>
      <c r="E51" s="351" t="s">
        <v>381</v>
      </c>
      <c r="F51" s="349" t="s">
        <v>192</v>
      </c>
      <c r="G51" s="515" t="s">
        <v>319</v>
      </c>
      <c r="H51" s="107" t="s">
        <v>92</v>
      </c>
      <c r="I51" s="107" t="s">
        <v>310</v>
      </c>
      <c r="J51" s="115" t="s">
        <v>311</v>
      </c>
      <c r="K51" s="467"/>
      <c r="L51" s="102" t="s">
        <v>193</v>
      </c>
      <c r="M51" s="516" t="s">
        <v>383</v>
      </c>
      <c r="N51" s="512" t="s">
        <v>384</v>
      </c>
      <c r="O51" s="455" t="s">
        <v>312</v>
      </c>
      <c r="P51" s="455" t="s">
        <v>320</v>
      </c>
      <c r="Q51" s="455" t="s">
        <v>385</v>
      </c>
      <c r="R51" s="455"/>
      <c r="S51" s="448"/>
      <c r="T51" s="448"/>
      <c r="U51" s="107" t="s">
        <v>105</v>
      </c>
      <c r="V51" s="512" t="s">
        <v>388</v>
      </c>
      <c r="W51" s="513" t="s">
        <v>389</v>
      </c>
    </row>
    <row r="52" spans="1:23" s="20" customFormat="1" ht="12" customHeight="1">
      <c r="A52" s="451"/>
      <c r="B52" s="451"/>
      <c r="C52" s="452"/>
      <c r="D52" s="514"/>
      <c r="E52" s="494" t="s">
        <v>382</v>
      </c>
      <c r="F52" s="448" t="s">
        <v>313</v>
      </c>
      <c r="G52" s="515"/>
      <c r="H52" s="448" t="s">
        <v>334</v>
      </c>
      <c r="I52" s="448" t="s">
        <v>335</v>
      </c>
      <c r="J52" s="491" t="s">
        <v>336</v>
      </c>
      <c r="K52" s="448" t="s">
        <v>337</v>
      </c>
      <c r="L52" s="448" t="s">
        <v>338</v>
      </c>
      <c r="M52" s="516"/>
      <c r="N52" s="512"/>
      <c r="O52" s="455"/>
      <c r="P52" s="455"/>
      <c r="Q52" s="455"/>
      <c r="R52" s="455"/>
      <c r="S52" s="448" t="s">
        <v>341</v>
      </c>
      <c r="T52" s="497" t="s">
        <v>386</v>
      </c>
      <c r="U52" s="448" t="s">
        <v>337</v>
      </c>
      <c r="V52" s="512"/>
      <c r="W52" s="513"/>
    </row>
    <row r="53" spans="1:23" s="20" customFormat="1" ht="22.5" customHeight="1" thickBot="1">
      <c r="A53" s="21"/>
      <c r="B53" s="21"/>
      <c r="C53" s="22"/>
      <c r="D53" s="321" t="s">
        <v>332</v>
      </c>
      <c r="E53" s="495"/>
      <c r="F53" s="490"/>
      <c r="G53" s="146" t="s">
        <v>333</v>
      </c>
      <c r="H53" s="490"/>
      <c r="I53" s="490"/>
      <c r="J53" s="480"/>
      <c r="K53" s="490"/>
      <c r="L53" s="490"/>
      <c r="M53" s="32" t="s">
        <v>314</v>
      </c>
      <c r="N53" s="35" t="s">
        <v>315</v>
      </c>
      <c r="O53" s="146" t="s">
        <v>316</v>
      </c>
      <c r="P53" s="146" t="s">
        <v>317</v>
      </c>
      <c r="Q53" s="146" t="s">
        <v>339</v>
      </c>
      <c r="R53" s="146" t="s">
        <v>340</v>
      </c>
      <c r="S53" s="490"/>
      <c r="T53" s="498"/>
      <c r="U53" s="490"/>
      <c r="V53" s="146" t="s">
        <v>342</v>
      </c>
      <c r="W53" s="352" t="s">
        <v>390</v>
      </c>
    </row>
    <row r="54" spans="1:23" s="277" customFormat="1" ht="12" customHeight="1">
      <c r="A54" s="464" t="s">
        <v>328</v>
      </c>
      <c r="B54" s="13"/>
      <c r="C54" s="287" t="s">
        <v>75</v>
      </c>
      <c r="D54" s="281">
        <v>1966.1608848993094</v>
      </c>
      <c r="E54" s="282">
        <v>10675.06631623199</v>
      </c>
      <c r="F54" s="282">
        <v>3676.3334194035388</v>
      </c>
      <c r="G54" s="282">
        <v>668.765322260876</v>
      </c>
      <c r="H54" s="282">
        <v>13332.002065031775</v>
      </c>
      <c r="I54" s="282">
        <v>7322.110879208334</v>
      </c>
      <c r="J54" s="282">
        <v>107.20034505119307</v>
      </c>
      <c r="K54" s="282">
        <f>SUM(L54:Q54)</f>
        <v>17387.325013543243</v>
      </c>
      <c r="L54" s="282">
        <v>3317.269682477902</v>
      </c>
      <c r="M54" s="292">
        <v>2659.2317716597086</v>
      </c>
      <c r="N54" s="282">
        <v>5467.632440801001</v>
      </c>
      <c r="O54" s="282">
        <v>1901.7722103128024</v>
      </c>
      <c r="P54" s="298">
        <v>529.4701468391002</v>
      </c>
      <c r="Q54" s="282">
        <v>3511.9487614527284</v>
      </c>
      <c r="R54" s="282">
        <v>88216.75210977548</v>
      </c>
      <c r="S54" s="282">
        <v>84890.08433970246</v>
      </c>
      <c r="T54" s="282">
        <v>24995.424538353378</v>
      </c>
      <c r="U54" s="282">
        <f>V54+W54+'14-1、家庭平均每戶全年經常性收支(續完)'!D52+'14-1、家庭平均每戶全年經常性收支(續完)'!E52</f>
        <v>35751.50740135913</v>
      </c>
      <c r="V54" s="282">
        <v>12084.417497190972</v>
      </c>
      <c r="W54" s="290">
        <v>8671.070773196221</v>
      </c>
    </row>
    <row r="55" spans="1:23" s="277" customFormat="1" ht="12" customHeight="1">
      <c r="A55" s="465"/>
      <c r="B55" s="23" t="s">
        <v>291</v>
      </c>
      <c r="C55" s="287" t="s">
        <v>76</v>
      </c>
      <c r="D55" s="337" t="s">
        <v>329</v>
      </c>
      <c r="E55" s="283">
        <v>951.3437631861698</v>
      </c>
      <c r="F55" s="282">
        <v>2800.17554082604</v>
      </c>
      <c r="G55" s="337" t="s">
        <v>329</v>
      </c>
      <c r="H55" s="282">
        <v>14275.386772730271</v>
      </c>
      <c r="I55" s="282">
        <v>9307.344316711684</v>
      </c>
      <c r="J55" s="282">
        <v>302.8387621024667</v>
      </c>
      <c r="K55" s="282">
        <f>SUM(L55:Q55)</f>
        <v>11063.148119719928</v>
      </c>
      <c r="L55" s="283">
        <v>1335.0611987827697</v>
      </c>
      <c r="M55" s="292">
        <v>1397.3515945152214</v>
      </c>
      <c r="N55" s="282">
        <v>4113.994222209812</v>
      </c>
      <c r="O55" s="282">
        <v>1233.7947188385178</v>
      </c>
      <c r="P55" s="299">
        <v>81.31088047951303</v>
      </c>
      <c r="Q55" s="282">
        <v>2901.6355048940945</v>
      </c>
      <c r="R55" s="282">
        <v>46635.78218814666</v>
      </c>
      <c r="S55" s="282">
        <v>52800.61733418106</v>
      </c>
      <c r="T55" s="282">
        <v>23990.280546012607</v>
      </c>
      <c r="U55" s="282">
        <f>V55+W55+'14-1、家庭平均每戶全年經常性收支(續完)'!D53+'14-1、家庭平均每戶全年經常性收支(續完)'!E53</f>
        <v>27799.326534946726</v>
      </c>
      <c r="V55" s="282">
        <v>3036.25022004391</v>
      </c>
      <c r="W55" s="290">
        <v>6123.14913157889</v>
      </c>
    </row>
    <row r="56" spans="1:23" s="277" customFormat="1" ht="12" customHeight="1" thickBot="1">
      <c r="A56" s="466"/>
      <c r="B56" s="231"/>
      <c r="C56" s="294" t="s">
        <v>77</v>
      </c>
      <c r="D56" s="284">
        <v>1980.320449588151</v>
      </c>
      <c r="E56" s="285">
        <v>10745.092975577954</v>
      </c>
      <c r="F56" s="285">
        <v>3682.6431849240707</v>
      </c>
      <c r="G56" s="285">
        <v>673.581523170443</v>
      </c>
      <c r="H56" s="285">
        <v>13325.208156711396</v>
      </c>
      <c r="I56" s="285">
        <v>7307.813961038171</v>
      </c>
      <c r="J56" s="285">
        <v>105.7914294110053</v>
      </c>
      <c r="K56" s="285">
        <f>SUM(L56:Q56)</f>
        <v>17432.8694003325</v>
      </c>
      <c r="L56" s="285">
        <v>3331.544816047701</v>
      </c>
      <c r="M56" s="297">
        <v>2668.3193667466994</v>
      </c>
      <c r="N56" s="285">
        <v>5477.380843420867</v>
      </c>
      <c r="O56" s="285">
        <v>1906.5827375559502</v>
      </c>
      <c r="P56" s="300">
        <v>532.6976243927732</v>
      </c>
      <c r="Q56" s="285">
        <v>3516.3440121685126</v>
      </c>
      <c r="R56" s="285">
        <v>88516.20290139278</v>
      </c>
      <c r="S56" s="285">
        <v>85121.180832052</v>
      </c>
      <c r="T56" s="285">
        <v>25002.663214237156</v>
      </c>
      <c r="U56" s="285">
        <f>V56+W56+'14-1、家庭平均每戶全年經常性收支(續完)'!D54+'14-1、家庭平均每戶全年經常性收支(續完)'!E54</f>
        <v>35808.77607161909</v>
      </c>
      <c r="V56" s="285">
        <v>12149.579056888457</v>
      </c>
      <c r="W56" s="301">
        <v>8689.419964039995</v>
      </c>
    </row>
  </sheetData>
  <mergeCells count="80">
    <mergeCell ref="V51:V52"/>
    <mergeCell ref="W51:W52"/>
    <mergeCell ref="H52:H53"/>
    <mergeCell ref="D51:D52"/>
    <mergeCell ref="G51:G52"/>
    <mergeCell ref="M51:M52"/>
    <mergeCell ref="U52:U53"/>
    <mergeCell ref="M49:Q49"/>
    <mergeCell ref="K49:L49"/>
    <mergeCell ref="K48:L48"/>
    <mergeCell ref="K50:K51"/>
    <mergeCell ref="N51:N52"/>
    <mergeCell ref="O51:O52"/>
    <mergeCell ref="P51:P52"/>
    <mergeCell ref="Q51:Q52"/>
    <mergeCell ref="K52:K53"/>
    <mergeCell ref="A54:A56"/>
    <mergeCell ref="A39:A41"/>
    <mergeCell ref="A23:A25"/>
    <mergeCell ref="A27:A29"/>
    <mergeCell ref="A35:A37"/>
    <mergeCell ref="A31:A33"/>
    <mergeCell ref="A43:A45"/>
    <mergeCell ref="A48:C52"/>
    <mergeCell ref="A19:A21"/>
    <mergeCell ref="A2:L2"/>
    <mergeCell ref="E7:F7"/>
    <mergeCell ref="E8:F8"/>
    <mergeCell ref="G9:G10"/>
    <mergeCell ref="H9:H10"/>
    <mergeCell ref="I9:I10"/>
    <mergeCell ref="J9:J10"/>
    <mergeCell ref="D4:L4"/>
    <mergeCell ref="A11:A13"/>
    <mergeCell ref="D9:D10"/>
    <mergeCell ref="A5:C9"/>
    <mergeCell ref="D6:H6"/>
    <mergeCell ref="A15:A17"/>
    <mergeCell ref="N9:N10"/>
    <mergeCell ref="O9:O10"/>
    <mergeCell ref="R9:R10"/>
    <mergeCell ref="I6:L6"/>
    <mergeCell ref="K9:K10"/>
    <mergeCell ref="P9:P10"/>
    <mergeCell ref="Q9:Q10"/>
    <mergeCell ref="L9:L10"/>
    <mergeCell ref="M9:M10"/>
    <mergeCell ref="M6:Q6"/>
    <mergeCell ref="S5:S6"/>
    <mergeCell ref="R7:R8"/>
    <mergeCell ref="S7:S8"/>
    <mergeCell ref="R5:R6"/>
    <mergeCell ref="M2:W2"/>
    <mergeCell ref="M4:W4"/>
    <mergeCell ref="U9:U10"/>
    <mergeCell ref="V9:V10"/>
    <mergeCell ref="W9:W10"/>
    <mergeCell ref="T9:T10"/>
    <mergeCell ref="U6:W6"/>
    <mergeCell ref="T5:T6"/>
    <mergeCell ref="T7:T8"/>
    <mergeCell ref="S9:S10"/>
    <mergeCell ref="R48:R49"/>
    <mergeCell ref="S48:S49"/>
    <mergeCell ref="T48:T49"/>
    <mergeCell ref="S50:S51"/>
    <mergeCell ref="T50:T51"/>
    <mergeCell ref="R50:R52"/>
    <mergeCell ref="S52:S53"/>
    <mergeCell ref="T52:T53"/>
    <mergeCell ref="M47:W47"/>
    <mergeCell ref="U49:W49"/>
    <mergeCell ref="I52:I53"/>
    <mergeCell ref="D47:L47"/>
    <mergeCell ref="J52:J53"/>
    <mergeCell ref="L52:L53"/>
    <mergeCell ref="D48:J48"/>
    <mergeCell ref="D49:J49"/>
    <mergeCell ref="E52:E53"/>
    <mergeCell ref="F52:F53"/>
  </mergeCells>
  <printOptions/>
  <pageMargins left="1.141732283464567" right="1.141732283464567" top="1.5748031496062993" bottom="1.535433070866142" header="0.5118110236220472" footer="0.9055118110236221"/>
  <pageSetup firstPageNumber="552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5"/>
  <sheetViews>
    <sheetView showGridLines="0" zoomScale="120" zoomScaleNormal="120" workbookViewId="0" topLeftCell="A1">
      <selection activeCell="A2" sqref="A2:L2"/>
    </sheetView>
  </sheetViews>
  <sheetFormatPr defaultColWidth="9.00390625" defaultRowHeight="19.5" customHeight="1"/>
  <cols>
    <col min="1" max="1" width="8.125" style="3" customWidth="1"/>
    <col min="2" max="2" width="4.625" style="3" customWidth="1"/>
    <col min="3" max="3" width="5.00390625" style="3" customWidth="1"/>
    <col min="4" max="4" width="5.625" style="2" customWidth="1"/>
    <col min="5" max="6" width="6.625" style="2" customWidth="1"/>
    <col min="7" max="7" width="5.625" style="2" customWidth="1"/>
    <col min="8" max="8" width="6.625" style="2" customWidth="1"/>
    <col min="9" max="9" width="6.375" style="2" customWidth="1"/>
    <col min="10" max="10" width="5.625" style="2" customWidth="1"/>
    <col min="11" max="11" width="7.375" style="2" customWidth="1"/>
    <col min="12" max="12" width="7.625" style="2" customWidth="1"/>
    <col min="13" max="13" width="6.625" style="2" customWidth="1"/>
    <col min="14" max="14" width="7.625" style="2" customWidth="1"/>
    <col min="15" max="20" width="6.125" style="2" customWidth="1"/>
    <col min="21" max="21" width="6.625" style="2" customWidth="1"/>
    <col min="22" max="24" width="6.125" style="2" customWidth="1"/>
    <col min="25" max="16384" width="9.625" style="2" customWidth="1"/>
  </cols>
  <sheetData>
    <row r="1" spans="1:24" ht="18" customHeight="1">
      <c r="A1" s="189" t="s">
        <v>71</v>
      </c>
      <c r="X1" s="7" t="s">
        <v>155</v>
      </c>
    </row>
    <row r="2" spans="1:24" s="41" customFormat="1" ht="22.5" customHeight="1">
      <c r="A2" s="380" t="s">
        <v>550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 t="s">
        <v>497</v>
      </c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</row>
    <row r="3" spans="1:24" s="48" customFormat="1" ht="12" customHeight="1" thickBot="1">
      <c r="A3" s="45"/>
      <c r="B3" s="45"/>
      <c r="C3" s="45"/>
      <c r="D3" s="46"/>
      <c r="E3" s="46"/>
      <c r="F3" s="46"/>
      <c r="G3" s="46"/>
      <c r="H3" s="46"/>
      <c r="I3" s="46"/>
      <c r="J3" s="46"/>
      <c r="K3" s="46"/>
      <c r="L3" s="191" t="s">
        <v>78</v>
      </c>
      <c r="M3" s="46"/>
      <c r="N3" s="46"/>
      <c r="O3" s="46"/>
      <c r="P3" s="46"/>
      <c r="Q3" s="46"/>
      <c r="R3" s="46"/>
      <c r="S3" s="46"/>
      <c r="T3" s="46"/>
      <c r="U3" s="46"/>
      <c r="V3" s="46"/>
      <c r="W3" s="47"/>
      <c r="X3" s="47" t="s">
        <v>415</v>
      </c>
    </row>
    <row r="4" spans="3:24" s="58" customFormat="1" ht="12" customHeight="1">
      <c r="C4" s="59"/>
      <c r="D4" s="527" t="s">
        <v>391</v>
      </c>
      <c r="E4" s="528"/>
      <c r="F4" s="528"/>
      <c r="G4" s="528"/>
      <c r="H4" s="528"/>
      <c r="I4" s="528"/>
      <c r="J4" s="528"/>
      <c r="K4" s="528"/>
      <c r="L4" s="528"/>
      <c r="M4" s="529" t="s">
        <v>416</v>
      </c>
      <c r="N4" s="529"/>
      <c r="O4" s="529"/>
      <c r="P4" s="529"/>
      <c r="Q4" s="529"/>
      <c r="R4" s="529"/>
      <c r="S4" s="529"/>
      <c r="T4" s="529"/>
      <c r="U4" s="529"/>
      <c r="V4" s="529"/>
      <c r="W4" s="530"/>
      <c r="X4" s="60"/>
    </row>
    <row r="5" spans="1:24" s="58" customFormat="1" ht="12" customHeight="1">
      <c r="A5" s="531" t="s">
        <v>417</v>
      </c>
      <c r="B5" s="532"/>
      <c r="C5" s="533"/>
      <c r="D5" s="544" t="s">
        <v>392</v>
      </c>
      <c r="E5" s="539"/>
      <c r="F5" s="545"/>
      <c r="G5" s="543" t="s">
        <v>418</v>
      </c>
      <c r="H5" s="539"/>
      <c r="I5" s="539"/>
      <c r="J5" s="539"/>
      <c r="K5" s="539"/>
      <c r="L5" s="539"/>
      <c r="M5" s="61"/>
      <c r="N5" s="540" t="s">
        <v>393</v>
      </c>
      <c r="O5" s="534" t="s">
        <v>419</v>
      </c>
      <c r="P5" s="536" t="s">
        <v>420</v>
      </c>
      <c r="Q5" s="537"/>
      <c r="R5" s="538"/>
      <c r="S5" s="536" t="s">
        <v>421</v>
      </c>
      <c r="T5" s="537"/>
      <c r="U5" s="537"/>
      <c r="V5" s="537"/>
      <c r="W5" s="538"/>
      <c r="X5" s="517" t="s">
        <v>394</v>
      </c>
    </row>
    <row r="6" spans="1:24" s="58" customFormat="1" ht="12" customHeight="1">
      <c r="A6" s="532"/>
      <c r="B6" s="532"/>
      <c r="C6" s="533"/>
      <c r="D6" s="523" t="s">
        <v>217</v>
      </c>
      <c r="E6" s="443"/>
      <c r="F6" s="444"/>
      <c r="G6" s="442" t="s">
        <v>395</v>
      </c>
      <c r="H6" s="443"/>
      <c r="I6" s="443"/>
      <c r="J6" s="443"/>
      <c r="K6" s="443"/>
      <c r="L6" s="443"/>
      <c r="M6" s="62"/>
      <c r="N6" s="497"/>
      <c r="O6" s="535"/>
      <c r="P6" s="442" t="s">
        <v>396</v>
      </c>
      <c r="Q6" s="519"/>
      <c r="R6" s="520"/>
      <c r="S6" s="442" t="s">
        <v>397</v>
      </c>
      <c r="T6" s="519"/>
      <c r="U6" s="519"/>
      <c r="V6" s="519"/>
      <c r="W6" s="520"/>
      <c r="X6" s="518"/>
    </row>
    <row r="7" spans="1:24" s="49" customFormat="1" ht="12" customHeight="1">
      <c r="A7" s="532"/>
      <c r="B7" s="532"/>
      <c r="C7" s="533"/>
      <c r="D7" s="51" t="s">
        <v>74</v>
      </c>
      <c r="E7" s="51" t="s">
        <v>129</v>
      </c>
      <c r="F7" s="51" t="s">
        <v>398</v>
      </c>
      <c r="G7" s="51"/>
      <c r="H7" s="51" t="s">
        <v>399</v>
      </c>
      <c r="I7" s="51" t="s">
        <v>73</v>
      </c>
      <c r="J7" s="51" t="s">
        <v>74</v>
      </c>
      <c r="K7" s="51" t="s">
        <v>80</v>
      </c>
      <c r="L7" s="203" t="s">
        <v>85</v>
      </c>
      <c r="M7" s="51" t="s">
        <v>86</v>
      </c>
      <c r="N7" s="497"/>
      <c r="O7" s="535"/>
      <c r="P7" s="51"/>
      <c r="Q7" s="50" t="s">
        <v>72</v>
      </c>
      <c r="R7" s="50" t="s">
        <v>73</v>
      </c>
      <c r="S7" s="51"/>
      <c r="T7" s="50" t="s">
        <v>72</v>
      </c>
      <c r="U7" s="50" t="s">
        <v>73</v>
      </c>
      <c r="V7" s="50" t="s">
        <v>128</v>
      </c>
      <c r="W7" s="51" t="s">
        <v>129</v>
      </c>
      <c r="X7" s="518"/>
    </row>
    <row r="8" spans="1:24" s="49" customFormat="1" ht="31.5" customHeight="1">
      <c r="A8" s="532"/>
      <c r="B8" s="532"/>
      <c r="C8" s="533"/>
      <c r="D8" s="116" t="s">
        <v>400</v>
      </c>
      <c r="E8" s="117" t="s">
        <v>401</v>
      </c>
      <c r="F8" s="117" t="s">
        <v>402</v>
      </c>
      <c r="G8" s="116" t="s">
        <v>105</v>
      </c>
      <c r="H8" s="116" t="s">
        <v>403</v>
      </c>
      <c r="I8" s="116" t="s">
        <v>404</v>
      </c>
      <c r="J8" s="116" t="s">
        <v>405</v>
      </c>
      <c r="K8" s="116" t="s">
        <v>406</v>
      </c>
      <c r="L8" s="117" t="s">
        <v>422</v>
      </c>
      <c r="M8" s="116" t="s">
        <v>423</v>
      </c>
      <c r="N8" s="497"/>
      <c r="O8" s="116" t="s">
        <v>407</v>
      </c>
      <c r="P8" s="116" t="s">
        <v>408</v>
      </c>
      <c r="Q8" s="116" t="s">
        <v>409</v>
      </c>
      <c r="R8" s="116" t="s">
        <v>410</v>
      </c>
      <c r="S8" s="116" t="s">
        <v>408</v>
      </c>
      <c r="T8" s="116" t="s">
        <v>411</v>
      </c>
      <c r="U8" s="116" t="s">
        <v>412</v>
      </c>
      <c r="V8" s="116" t="s">
        <v>413</v>
      </c>
      <c r="W8" s="116" t="s">
        <v>414</v>
      </c>
      <c r="X8" s="518"/>
    </row>
    <row r="9" spans="1:24" s="53" customFormat="1" ht="30" customHeight="1" thickBot="1">
      <c r="A9" s="32"/>
      <c r="B9" s="32"/>
      <c r="C9" s="52"/>
      <c r="D9" s="56" t="s">
        <v>424</v>
      </c>
      <c r="E9" s="56" t="s">
        <v>425</v>
      </c>
      <c r="F9" s="56" t="s">
        <v>426</v>
      </c>
      <c r="G9" s="56" t="s">
        <v>427</v>
      </c>
      <c r="H9" s="56" t="s">
        <v>428</v>
      </c>
      <c r="I9" s="56" t="s">
        <v>429</v>
      </c>
      <c r="J9" s="56" t="s">
        <v>430</v>
      </c>
      <c r="K9" s="56" t="s">
        <v>431</v>
      </c>
      <c r="L9" s="175" t="s">
        <v>432</v>
      </c>
      <c r="M9" s="56" t="s">
        <v>433</v>
      </c>
      <c r="N9" s="56" t="s">
        <v>434</v>
      </c>
      <c r="O9" s="56" t="s">
        <v>435</v>
      </c>
      <c r="P9" s="56" t="s">
        <v>427</v>
      </c>
      <c r="Q9" s="56" t="s">
        <v>436</v>
      </c>
      <c r="R9" s="56" t="s">
        <v>433</v>
      </c>
      <c r="S9" s="56" t="s">
        <v>427</v>
      </c>
      <c r="T9" s="56" t="s">
        <v>437</v>
      </c>
      <c r="U9" s="56" t="s">
        <v>438</v>
      </c>
      <c r="V9" s="56" t="s">
        <v>439</v>
      </c>
      <c r="W9" s="56" t="s">
        <v>440</v>
      </c>
      <c r="X9" s="57" t="s">
        <v>441</v>
      </c>
    </row>
    <row r="10" spans="1:24" s="54" customFormat="1" ht="12" customHeight="1">
      <c r="A10" s="541" t="s">
        <v>442</v>
      </c>
      <c r="B10" s="58"/>
      <c r="C10" s="118" t="s">
        <v>75</v>
      </c>
      <c r="D10" s="138">
        <v>5169</v>
      </c>
      <c r="E10" s="138">
        <v>10295</v>
      </c>
      <c r="F10" s="138">
        <v>48366</v>
      </c>
      <c r="G10" s="138">
        <v>47454</v>
      </c>
      <c r="H10" s="138">
        <v>5150</v>
      </c>
      <c r="I10" s="138">
        <v>13769</v>
      </c>
      <c r="J10" s="138">
        <v>11029</v>
      </c>
      <c r="K10" s="138">
        <v>6685</v>
      </c>
      <c r="L10" s="151">
        <v>5053</v>
      </c>
      <c r="M10" s="138">
        <v>5416</v>
      </c>
      <c r="N10" s="138">
        <v>223937</v>
      </c>
      <c r="O10" s="138">
        <v>57655</v>
      </c>
      <c r="P10" s="138">
        <v>26827</v>
      </c>
      <c r="Q10" s="138">
        <v>13648</v>
      </c>
      <c r="R10" s="138">
        <v>13178</v>
      </c>
      <c r="S10" s="138">
        <v>139455</v>
      </c>
      <c r="T10" s="138">
        <v>50993</v>
      </c>
      <c r="U10" s="138">
        <v>7317</v>
      </c>
      <c r="V10" s="138">
        <v>78360</v>
      </c>
      <c r="W10" s="138">
        <v>2785</v>
      </c>
      <c r="X10" s="140">
        <v>300068</v>
      </c>
    </row>
    <row r="11" spans="1:24" s="54" customFormat="1" ht="12" customHeight="1">
      <c r="A11" s="542"/>
      <c r="B11" s="63" t="s">
        <v>443</v>
      </c>
      <c r="C11" s="118" t="s">
        <v>76</v>
      </c>
      <c r="D11" s="138">
        <v>2527</v>
      </c>
      <c r="E11" s="138">
        <v>6066</v>
      </c>
      <c r="F11" s="138">
        <v>13043</v>
      </c>
      <c r="G11" s="138">
        <v>19901</v>
      </c>
      <c r="H11" s="138">
        <v>1591</v>
      </c>
      <c r="I11" s="138">
        <v>6891</v>
      </c>
      <c r="J11" s="138">
        <v>6494</v>
      </c>
      <c r="K11" s="138">
        <v>1451</v>
      </c>
      <c r="L11" s="176">
        <v>1997</v>
      </c>
      <c r="M11" s="138">
        <v>1442</v>
      </c>
      <c r="N11" s="138">
        <v>83617</v>
      </c>
      <c r="O11" s="138">
        <v>2032</v>
      </c>
      <c r="P11" s="136">
        <v>7569</v>
      </c>
      <c r="Q11" s="138">
        <v>137</v>
      </c>
      <c r="R11" s="138">
        <v>7432</v>
      </c>
      <c r="S11" s="138">
        <v>74016</v>
      </c>
      <c r="T11" s="138">
        <v>27444</v>
      </c>
      <c r="U11" s="138">
        <v>3937</v>
      </c>
      <c r="V11" s="136">
        <v>42635</v>
      </c>
      <c r="W11" s="137" t="s">
        <v>177</v>
      </c>
      <c r="X11" s="140">
        <v>183221</v>
      </c>
    </row>
    <row r="12" spans="1:24" s="54" customFormat="1" ht="12" customHeight="1">
      <c r="A12" s="542"/>
      <c r="B12" s="64"/>
      <c r="C12" s="118" t="s">
        <v>77</v>
      </c>
      <c r="D12" s="138">
        <v>5274</v>
      </c>
      <c r="E12" s="138">
        <v>10463</v>
      </c>
      <c r="F12" s="138">
        <v>49773</v>
      </c>
      <c r="G12" s="138">
        <v>48552</v>
      </c>
      <c r="H12" s="138">
        <v>5292</v>
      </c>
      <c r="I12" s="138">
        <v>14043</v>
      </c>
      <c r="J12" s="138">
        <v>11210</v>
      </c>
      <c r="K12" s="138">
        <v>6894</v>
      </c>
      <c r="L12" s="151">
        <v>5175</v>
      </c>
      <c r="M12" s="138">
        <v>5574</v>
      </c>
      <c r="N12" s="138">
        <v>229528</v>
      </c>
      <c r="O12" s="138">
        <v>59872</v>
      </c>
      <c r="P12" s="138">
        <v>27594</v>
      </c>
      <c r="Q12" s="138">
        <v>14187</v>
      </c>
      <c r="R12" s="138">
        <v>13407</v>
      </c>
      <c r="S12" s="138">
        <v>142062</v>
      </c>
      <c r="T12" s="138">
        <v>51931</v>
      </c>
      <c r="U12" s="138">
        <v>7452</v>
      </c>
      <c r="V12" s="138">
        <v>79783</v>
      </c>
      <c r="W12" s="138">
        <v>2896</v>
      </c>
      <c r="X12" s="140">
        <v>304724</v>
      </c>
    </row>
    <row r="13" spans="1:24" s="54" customFormat="1" ht="1.5" customHeight="1">
      <c r="A13" s="67"/>
      <c r="B13" s="68"/>
      <c r="C13" s="59"/>
      <c r="D13" s="138"/>
      <c r="E13" s="138"/>
      <c r="F13" s="138"/>
      <c r="G13" s="138"/>
      <c r="H13" s="138"/>
      <c r="I13" s="138"/>
      <c r="J13" s="138"/>
      <c r="K13" s="138"/>
      <c r="L13" s="151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40"/>
    </row>
    <row r="14" spans="1:24" s="54" customFormat="1" ht="12" customHeight="1">
      <c r="A14" s="541" t="s">
        <v>444</v>
      </c>
      <c r="B14" s="58"/>
      <c r="C14" s="118" t="s">
        <v>75</v>
      </c>
      <c r="D14" s="138">
        <v>4976</v>
      </c>
      <c r="E14" s="138">
        <v>10611</v>
      </c>
      <c r="F14" s="138">
        <v>46400</v>
      </c>
      <c r="G14" s="138">
        <v>49179</v>
      </c>
      <c r="H14" s="138">
        <v>4141</v>
      </c>
      <c r="I14" s="138">
        <v>14007</v>
      </c>
      <c r="J14" s="138">
        <v>10575</v>
      </c>
      <c r="K14" s="138">
        <v>5623</v>
      </c>
      <c r="L14" s="151">
        <v>4034</v>
      </c>
      <c r="M14" s="138">
        <v>10797</v>
      </c>
      <c r="N14" s="138">
        <v>219749</v>
      </c>
      <c r="O14" s="138">
        <v>52962</v>
      </c>
      <c r="P14" s="138">
        <v>25584</v>
      </c>
      <c r="Q14" s="138">
        <v>12400</v>
      </c>
      <c r="R14" s="138">
        <v>13184</v>
      </c>
      <c r="S14" s="138">
        <v>141201</v>
      </c>
      <c r="T14" s="138">
        <v>47356</v>
      </c>
      <c r="U14" s="138">
        <v>7995</v>
      </c>
      <c r="V14" s="138">
        <v>77524</v>
      </c>
      <c r="W14" s="138">
        <v>8325</v>
      </c>
      <c r="X14" s="140">
        <v>251728</v>
      </c>
    </row>
    <row r="15" spans="1:24" s="54" customFormat="1" ht="12" customHeight="1">
      <c r="A15" s="542"/>
      <c r="B15" s="63" t="s">
        <v>443</v>
      </c>
      <c r="C15" s="118" t="s">
        <v>76</v>
      </c>
      <c r="D15" s="138">
        <v>3663</v>
      </c>
      <c r="E15" s="138">
        <v>6060</v>
      </c>
      <c r="F15" s="138">
        <v>29139</v>
      </c>
      <c r="G15" s="138">
        <v>32896</v>
      </c>
      <c r="H15" s="138">
        <v>1758</v>
      </c>
      <c r="I15" s="138">
        <v>9921</v>
      </c>
      <c r="J15" s="138">
        <v>9658</v>
      </c>
      <c r="K15" s="138">
        <v>3901</v>
      </c>
      <c r="L15" s="176">
        <v>1178</v>
      </c>
      <c r="M15" s="138">
        <v>6478</v>
      </c>
      <c r="N15" s="138">
        <v>103088</v>
      </c>
      <c r="O15" s="138">
        <v>1458</v>
      </c>
      <c r="P15" s="136">
        <v>12784</v>
      </c>
      <c r="Q15" s="138">
        <v>986</v>
      </c>
      <c r="R15" s="138">
        <v>11797</v>
      </c>
      <c r="S15" s="138">
        <v>88846</v>
      </c>
      <c r="T15" s="138">
        <v>37847</v>
      </c>
      <c r="U15" s="138">
        <v>6079</v>
      </c>
      <c r="V15" s="136">
        <v>44568</v>
      </c>
      <c r="W15" s="138">
        <v>351</v>
      </c>
      <c r="X15" s="140">
        <v>235805</v>
      </c>
    </row>
    <row r="16" spans="1:24" s="54" customFormat="1" ht="12" customHeight="1">
      <c r="A16" s="542"/>
      <c r="B16" s="64"/>
      <c r="C16" s="118" t="s">
        <v>77</v>
      </c>
      <c r="D16" s="138">
        <v>5001</v>
      </c>
      <c r="E16" s="138">
        <v>10699</v>
      </c>
      <c r="F16" s="138">
        <v>46735</v>
      </c>
      <c r="G16" s="138">
        <v>49496</v>
      </c>
      <c r="H16" s="138">
        <v>4187</v>
      </c>
      <c r="I16" s="138">
        <v>14086</v>
      </c>
      <c r="J16" s="138">
        <v>10593</v>
      </c>
      <c r="K16" s="138">
        <v>5657</v>
      </c>
      <c r="L16" s="151">
        <v>4089</v>
      </c>
      <c r="M16" s="138">
        <v>10880</v>
      </c>
      <c r="N16" s="138">
        <v>222014</v>
      </c>
      <c r="O16" s="138">
        <v>53962</v>
      </c>
      <c r="P16" s="138">
        <v>25833</v>
      </c>
      <c r="Q16" s="138">
        <v>12621</v>
      </c>
      <c r="R16" s="138">
        <v>13211</v>
      </c>
      <c r="S16" s="138">
        <v>142218</v>
      </c>
      <c r="T16" s="138">
        <v>47540</v>
      </c>
      <c r="U16" s="138">
        <v>8032</v>
      </c>
      <c r="V16" s="138">
        <v>78164</v>
      </c>
      <c r="W16" s="138">
        <v>8480</v>
      </c>
      <c r="X16" s="140">
        <v>252037</v>
      </c>
    </row>
    <row r="17" spans="1:24" s="54" customFormat="1" ht="1.5" customHeight="1">
      <c r="A17" s="67"/>
      <c r="B17" s="68"/>
      <c r="C17" s="59"/>
      <c r="D17" s="138"/>
      <c r="E17" s="138"/>
      <c r="F17" s="138"/>
      <c r="G17" s="138"/>
      <c r="H17" s="138"/>
      <c r="I17" s="138"/>
      <c r="J17" s="138"/>
      <c r="K17" s="138"/>
      <c r="L17" s="151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40"/>
    </row>
    <row r="18" spans="1:24" s="54" customFormat="1" ht="12" customHeight="1">
      <c r="A18" s="541" t="s">
        <v>445</v>
      </c>
      <c r="B18" s="58"/>
      <c r="C18" s="118" t="s">
        <v>75</v>
      </c>
      <c r="D18" s="138">
        <v>5618</v>
      </c>
      <c r="E18" s="138">
        <v>10677</v>
      </c>
      <c r="F18" s="138">
        <v>53220</v>
      </c>
      <c r="G18" s="138">
        <v>47124</v>
      </c>
      <c r="H18" s="138">
        <v>4331</v>
      </c>
      <c r="I18" s="138">
        <v>14250</v>
      </c>
      <c r="J18" s="138">
        <v>9694</v>
      </c>
      <c r="K18" s="138">
        <v>5120</v>
      </c>
      <c r="L18" s="151">
        <v>3045</v>
      </c>
      <c r="M18" s="138">
        <v>10680</v>
      </c>
      <c r="N18" s="138">
        <v>212752</v>
      </c>
      <c r="O18" s="138">
        <v>35597</v>
      </c>
      <c r="P18" s="138">
        <v>30937</v>
      </c>
      <c r="Q18" s="138">
        <v>17324</v>
      </c>
      <c r="R18" s="138">
        <v>13613</v>
      </c>
      <c r="S18" s="138">
        <v>146217</v>
      </c>
      <c r="T18" s="138">
        <v>51012</v>
      </c>
      <c r="U18" s="138">
        <v>10736</v>
      </c>
      <c r="V18" s="138">
        <v>78362</v>
      </c>
      <c r="W18" s="138">
        <v>6105</v>
      </c>
      <c r="X18" s="140">
        <v>251894</v>
      </c>
    </row>
    <row r="19" spans="1:24" s="54" customFormat="1" ht="12" customHeight="1">
      <c r="A19" s="542"/>
      <c r="B19" s="63" t="s">
        <v>443</v>
      </c>
      <c r="C19" s="118" t="s">
        <v>76</v>
      </c>
      <c r="D19" s="138">
        <v>2993</v>
      </c>
      <c r="E19" s="138">
        <v>8344</v>
      </c>
      <c r="F19" s="138">
        <v>17995</v>
      </c>
      <c r="G19" s="138">
        <v>35279</v>
      </c>
      <c r="H19" s="138">
        <v>3097</v>
      </c>
      <c r="I19" s="138">
        <v>11237</v>
      </c>
      <c r="J19" s="138">
        <v>7764</v>
      </c>
      <c r="K19" s="138">
        <v>3393</v>
      </c>
      <c r="L19" s="176">
        <v>1097</v>
      </c>
      <c r="M19" s="138">
        <v>8688</v>
      </c>
      <c r="N19" s="138">
        <v>111055</v>
      </c>
      <c r="O19" s="138">
        <v>623</v>
      </c>
      <c r="P19" s="136">
        <v>14571</v>
      </c>
      <c r="Q19" s="138">
        <v>2034</v>
      </c>
      <c r="R19" s="138">
        <v>12537</v>
      </c>
      <c r="S19" s="138">
        <v>95860</v>
      </c>
      <c r="T19" s="138">
        <v>30921</v>
      </c>
      <c r="U19" s="138">
        <v>10142</v>
      </c>
      <c r="V19" s="136">
        <v>54439</v>
      </c>
      <c r="W19" s="136">
        <v>356</v>
      </c>
      <c r="X19" s="140">
        <v>54563</v>
      </c>
    </row>
    <row r="20" spans="1:24" s="54" customFormat="1" ht="12" customHeight="1">
      <c r="A20" s="542"/>
      <c r="B20" s="64"/>
      <c r="C20" s="118" t="s">
        <v>77</v>
      </c>
      <c r="D20" s="138">
        <v>5660</v>
      </c>
      <c r="E20" s="138">
        <v>10714</v>
      </c>
      <c r="F20" s="138">
        <v>53783</v>
      </c>
      <c r="G20" s="138">
        <v>47313</v>
      </c>
      <c r="H20" s="138">
        <v>4351</v>
      </c>
      <c r="I20" s="138">
        <v>14298</v>
      </c>
      <c r="J20" s="138">
        <v>9725</v>
      </c>
      <c r="K20" s="138">
        <v>5147</v>
      </c>
      <c r="L20" s="151">
        <v>3076</v>
      </c>
      <c r="M20" s="138">
        <v>10713</v>
      </c>
      <c r="N20" s="138">
        <v>214379</v>
      </c>
      <c r="O20" s="138">
        <v>36157</v>
      </c>
      <c r="P20" s="138">
        <v>31199</v>
      </c>
      <c r="Q20" s="138">
        <v>17568</v>
      </c>
      <c r="R20" s="138">
        <v>13630</v>
      </c>
      <c r="S20" s="138">
        <v>147023</v>
      </c>
      <c r="T20" s="138">
        <v>51333</v>
      </c>
      <c r="U20" s="138">
        <v>10746</v>
      </c>
      <c r="V20" s="138">
        <v>78745</v>
      </c>
      <c r="W20" s="138">
        <v>6197</v>
      </c>
      <c r="X20" s="140">
        <v>255052</v>
      </c>
    </row>
    <row r="21" spans="1:24" s="54" customFormat="1" ht="1.5" customHeight="1">
      <c r="A21" s="67"/>
      <c r="B21" s="68"/>
      <c r="C21" s="59"/>
      <c r="D21" s="138"/>
      <c r="E21" s="138"/>
      <c r="F21" s="138"/>
      <c r="G21" s="138"/>
      <c r="H21" s="138"/>
      <c r="I21" s="138"/>
      <c r="J21" s="138"/>
      <c r="K21" s="138"/>
      <c r="L21" s="151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40"/>
    </row>
    <row r="22" spans="1:24" s="54" customFormat="1" ht="12" customHeight="1">
      <c r="A22" s="541" t="s">
        <v>446</v>
      </c>
      <c r="B22" s="68"/>
      <c r="C22" s="118" t="s">
        <v>75</v>
      </c>
      <c r="D22" s="138">
        <v>4534</v>
      </c>
      <c r="E22" s="138">
        <v>9845</v>
      </c>
      <c r="F22" s="138">
        <v>52328</v>
      </c>
      <c r="G22" s="138">
        <v>47081</v>
      </c>
      <c r="H22" s="138">
        <v>4156</v>
      </c>
      <c r="I22" s="138">
        <v>14959</v>
      </c>
      <c r="J22" s="138">
        <v>10710</v>
      </c>
      <c r="K22" s="138">
        <v>4717</v>
      </c>
      <c r="L22" s="151">
        <v>4720</v>
      </c>
      <c r="M22" s="138">
        <v>7819</v>
      </c>
      <c r="N22" s="138">
        <v>203348</v>
      </c>
      <c r="O22" s="138">
        <v>25659</v>
      </c>
      <c r="P22" s="138">
        <v>26241</v>
      </c>
      <c r="Q22" s="138">
        <v>13507</v>
      </c>
      <c r="R22" s="138">
        <v>12734</v>
      </c>
      <c r="S22" s="138">
        <v>151448</v>
      </c>
      <c r="T22" s="138">
        <v>53165</v>
      </c>
      <c r="U22" s="138">
        <v>9679</v>
      </c>
      <c r="V22" s="138">
        <v>84276</v>
      </c>
      <c r="W22" s="138">
        <v>4327</v>
      </c>
      <c r="X22" s="140">
        <v>277148</v>
      </c>
    </row>
    <row r="23" spans="1:24" s="54" customFormat="1" ht="12" customHeight="1">
      <c r="A23" s="542"/>
      <c r="B23" s="63" t="s">
        <v>443</v>
      </c>
      <c r="C23" s="118" t="s">
        <v>76</v>
      </c>
      <c r="D23" s="138">
        <v>3441</v>
      </c>
      <c r="E23" s="138">
        <v>5894</v>
      </c>
      <c r="F23" s="138">
        <v>40366</v>
      </c>
      <c r="G23" s="138">
        <v>27323</v>
      </c>
      <c r="H23" s="138">
        <v>2523</v>
      </c>
      <c r="I23" s="138">
        <v>10563</v>
      </c>
      <c r="J23" s="138">
        <v>6606</v>
      </c>
      <c r="K23" s="138">
        <v>2177</v>
      </c>
      <c r="L23" s="176">
        <v>1528</v>
      </c>
      <c r="M23" s="138">
        <v>3927</v>
      </c>
      <c r="N23" s="138">
        <v>122266</v>
      </c>
      <c r="O23" s="138">
        <v>14727</v>
      </c>
      <c r="P23" s="136">
        <v>10770</v>
      </c>
      <c r="Q23" s="138">
        <v>2972</v>
      </c>
      <c r="R23" s="138">
        <v>7798</v>
      </c>
      <c r="S23" s="138">
        <v>96770</v>
      </c>
      <c r="T23" s="138">
        <v>30602</v>
      </c>
      <c r="U23" s="138">
        <v>5033</v>
      </c>
      <c r="V23" s="136">
        <v>61133</v>
      </c>
      <c r="W23" s="208" t="s">
        <v>177</v>
      </c>
      <c r="X23" s="140">
        <v>225124</v>
      </c>
    </row>
    <row r="24" spans="1:24" s="54" customFormat="1" ht="12" customHeight="1">
      <c r="A24" s="542"/>
      <c r="B24" s="69"/>
      <c r="C24" s="118" t="s">
        <v>77</v>
      </c>
      <c r="D24" s="138">
        <v>4544</v>
      </c>
      <c r="E24" s="138">
        <v>9882</v>
      </c>
      <c r="F24" s="138">
        <v>52440</v>
      </c>
      <c r="G24" s="138">
        <v>47266</v>
      </c>
      <c r="H24" s="138">
        <v>4172</v>
      </c>
      <c r="I24" s="138">
        <v>15000</v>
      </c>
      <c r="J24" s="138">
        <v>10748</v>
      </c>
      <c r="K24" s="138">
        <v>4741</v>
      </c>
      <c r="L24" s="151">
        <v>4750</v>
      </c>
      <c r="M24" s="138">
        <v>7855</v>
      </c>
      <c r="N24" s="138">
        <v>204107</v>
      </c>
      <c r="O24" s="138">
        <v>25761</v>
      </c>
      <c r="P24" s="138">
        <v>26386</v>
      </c>
      <c r="Q24" s="138">
        <v>13606</v>
      </c>
      <c r="R24" s="138">
        <v>12780</v>
      </c>
      <c r="S24" s="138">
        <v>151960</v>
      </c>
      <c r="T24" s="138">
        <v>53376</v>
      </c>
      <c r="U24" s="138">
        <v>9723</v>
      </c>
      <c r="V24" s="138">
        <v>84493</v>
      </c>
      <c r="W24" s="138">
        <v>4368</v>
      </c>
      <c r="X24" s="140">
        <v>277635</v>
      </c>
    </row>
    <row r="25" spans="1:24" s="54" customFormat="1" ht="1.5" customHeight="1">
      <c r="A25" s="67"/>
      <c r="B25" s="68"/>
      <c r="C25" s="59"/>
      <c r="D25" s="138"/>
      <c r="E25" s="138"/>
      <c r="F25" s="138"/>
      <c r="G25" s="138"/>
      <c r="H25" s="138"/>
      <c r="I25" s="138"/>
      <c r="J25" s="138"/>
      <c r="K25" s="138"/>
      <c r="L25" s="151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0"/>
    </row>
    <row r="26" spans="1:24" s="48" customFormat="1" ht="12" customHeight="1">
      <c r="A26" s="541" t="s">
        <v>447</v>
      </c>
      <c r="B26" s="68"/>
      <c r="C26" s="118" t="s">
        <v>75</v>
      </c>
      <c r="D26" s="138">
        <v>4780</v>
      </c>
      <c r="E26" s="138">
        <v>9440</v>
      </c>
      <c r="F26" s="138">
        <v>56391</v>
      </c>
      <c r="G26" s="138">
        <v>51737</v>
      </c>
      <c r="H26" s="138">
        <v>4036</v>
      </c>
      <c r="I26" s="138">
        <v>14343</v>
      </c>
      <c r="J26" s="138">
        <v>10328</v>
      </c>
      <c r="K26" s="138">
        <v>5662</v>
      </c>
      <c r="L26" s="151">
        <v>4564</v>
      </c>
      <c r="M26" s="138">
        <v>12804</v>
      </c>
      <c r="N26" s="138">
        <v>207265</v>
      </c>
      <c r="O26" s="138">
        <v>22158</v>
      </c>
      <c r="P26" s="138">
        <v>29622</v>
      </c>
      <c r="Q26" s="138">
        <v>16298</v>
      </c>
      <c r="R26" s="138">
        <v>13324</v>
      </c>
      <c r="S26" s="138">
        <v>155484</v>
      </c>
      <c r="T26" s="138">
        <v>50139</v>
      </c>
      <c r="U26" s="138">
        <v>10401</v>
      </c>
      <c r="V26" s="138">
        <v>85791</v>
      </c>
      <c r="W26" s="138">
        <v>9152</v>
      </c>
      <c r="X26" s="139">
        <v>286047</v>
      </c>
    </row>
    <row r="27" spans="1:24" s="48" customFormat="1" ht="12" customHeight="1">
      <c r="A27" s="542"/>
      <c r="B27" s="63" t="s">
        <v>443</v>
      </c>
      <c r="C27" s="118" t="s">
        <v>76</v>
      </c>
      <c r="D27" s="138">
        <v>5506</v>
      </c>
      <c r="E27" s="138">
        <v>8146</v>
      </c>
      <c r="F27" s="138">
        <v>32834</v>
      </c>
      <c r="G27" s="138">
        <v>50331</v>
      </c>
      <c r="H27" s="138">
        <v>4867</v>
      </c>
      <c r="I27" s="138">
        <v>16891</v>
      </c>
      <c r="J27" s="138">
        <v>10312</v>
      </c>
      <c r="K27" s="138">
        <v>5291</v>
      </c>
      <c r="L27" s="151">
        <v>3045</v>
      </c>
      <c r="M27" s="138">
        <v>9924</v>
      </c>
      <c r="N27" s="138">
        <v>173110</v>
      </c>
      <c r="O27" s="138">
        <v>16145</v>
      </c>
      <c r="P27" s="138">
        <v>23166</v>
      </c>
      <c r="Q27" s="138">
        <v>7376</v>
      </c>
      <c r="R27" s="138">
        <v>15790</v>
      </c>
      <c r="S27" s="138">
        <v>133799</v>
      </c>
      <c r="T27" s="138">
        <v>38231</v>
      </c>
      <c r="U27" s="138">
        <v>13599</v>
      </c>
      <c r="V27" s="138">
        <v>81711</v>
      </c>
      <c r="W27" s="138">
        <v>258</v>
      </c>
      <c r="X27" s="139">
        <v>373683</v>
      </c>
    </row>
    <row r="28" spans="1:24" s="48" customFormat="1" ht="12" customHeight="1">
      <c r="A28" s="542"/>
      <c r="B28" s="69"/>
      <c r="C28" s="118" t="s">
        <v>77</v>
      </c>
      <c r="D28" s="138">
        <v>4772</v>
      </c>
      <c r="E28" s="138">
        <v>9454</v>
      </c>
      <c r="F28" s="138">
        <v>56655</v>
      </c>
      <c r="G28" s="138">
        <v>51753</v>
      </c>
      <c r="H28" s="138">
        <v>4026</v>
      </c>
      <c r="I28" s="138">
        <v>14314</v>
      </c>
      <c r="J28" s="138">
        <v>10328</v>
      </c>
      <c r="K28" s="138">
        <v>5666</v>
      </c>
      <c r="L28" s="151">
        <v>4581</v>
      </c>
      <c r="M28" s="138">
        <v>12837</v>
      </c>
      <c r="N28" s="138">
        <v>207647</v>
      </c>
      <c r="O28" s="138">
        <v>22226</v>
      </c>
      <c r="P28" s="138">
        <v>29694</v>
      </c>
      <c r="Q28" s="138">
        <v>16398</v>
      </c>
      <c r="R28" s="138">
        <v>13297</v>
      </c>
      <c r="S28" s="138">
        <v>155727</v>
      </c>
      <c r="T28" s="138">
        <v>50273</v>
      </c>
      <c r="U28" s="138">
        <v>10365</v>
      </c>
      <c r="V28" s="138">
        <v>85836</v>
      </c>
      <c r="W28" s="138">
        <v>9253</v>
      </c>
      <c r="X28" s="139">
        <v>285066</v>
      </c>
    </row>
    <row r="29" spans="1:24" s="48" customFormat="1" ht="1.5" customHeight="1">
      <c r="A29" s="65"/>
      <c r="B29" s="58"/>
      <c r="C29" s="59"/>
      <c r="D29" s="138"/>
      <c r="E29" s="138"/>
      <c r="F29" s="138"/>
      <c r="G29" s="138"/>
      <c r="H29" s="138"/>
      <c r="I29" s="138"/>
      <c r="J29" s="138"/>
      <c r="K29" s="138"/>
      <c r="L29" s="151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9"/>
    </row>
    <row r="30" spans="1:24" s="48" customFormat="1" ht="12" customHeight="1">
      <c r="A30" s="550" t="s">
        <v>448</v>
      </c>
      <c r="B30" s="68"/>
      <c r="C30" s="118" t="s">
        <v>75</v>
      </c>
      <c r="D30" s="138">
        <v>4375</v>
      </c>
      <c r="E30" s="138">
        <v>9945</v>
      </c>
      <c r="F30" s="138">
        <v>55921</v>
      </c>
      <c r="G30" s="138">
        <v>49953</v>
      </c>
      <c r="H30" s="138">
        <v>4321</v>
      </c>
      <c r="I30" s="138">
        <v>15144</v>
      </c>
      <c r="J30" s="138">
        <v>10319</v>
      </c>
      <c r="K30" s="138">
        <v>5644</v>
      </c>
      <c r="L30" s="151">
        <v>4990</v>
      </c>
      <c r="M30" s="138">
        <v>9536</v>
      </c>
      <c r="N30" s="138">
        <v>206882</v>
      </c>
      <c r="O30" s="138">
        <v>25839</v>
      </c>
      <c r="P30" s="138">
        <v>26972</v>
      </c>
      <c r="Q30" s="138">
        <v>14421</v>
      </c>
      <c r="R30" s="138">
        <v>12551</v>
      </c>
      <c r="S30" s="138">
        <v>154072</v>
      </c>
      <c r="T30" s="138">
        <v>52411</v>
      </c>
      <c r="U30" s="138">
        <v>9351</v>
      </c>
      <c r="V30" s="138">
        <v>89195</v>
      </c>
      <c r="W30" s="138">
        <v>3115</v>
      </c>
      <c r="X30" s="141">
        <v>233620</v>
      </c>
    </row>
    <row r="31" spans="1:24" s="54" customFormat="1" ht="12" customHeight="1">
      <c r="A31" s="532"/>
      <c r="B31" s="63" t="s">
        <v>443</v>
      </c>
      <c r="C31" s="118" t="s">
        <v>76</v>
      </c>
      <c r="D31" s="138">
        <v>2844</v>
      </c>
      <c r="E31" s="138">
        <v>2815</v>
      </c>
      <c r="F31" s="138">
        <v>27771</v>
      </c>
      <c r="G31" s="138">
        <v>37649</v>
      </c>
      <c r="H31" s="138">
        <v>2587</v>
      </c>
      <c r="I31" s="138">
        <v>12219</v>
      </c>
      <c r="J31" s="138">
        <v>9377</v>
      </c>
      <c r="K31" s="138">
        <v>3903</v>
      </c>
      <c r="L31" s="176">
        <v>2813</v>
      </c>
      <c r="M31" s="138">
        <v>6751</v>
      </c>
      <c r="N31" s="138">
        <v>139723</v>
      </c>
      <c r="O31" s="138">
        <v>7512</v>
      </c>
      <c r="P31" s="136">
        <v>15909</v>
      </c>
      <c r="Q31" s="138">
        <v>3659</v>
      </c>
      <c r="R31" s="138">
        <v>12250</v>
      </c>
      <c r="S31" s="138">
        <v>116302</v>
      </c>
      <c r="T31" s="138">
        <v>45191</v>
      </c>
      <c r="U31" s="138">
        <v>8716</v>
      </c>
      <c r="V31" s="136">
        <v>61831</v>
      </c>
      <c r="W31" s="136">
        <v>563</v>
      </c>
      <c r="X31" s="142">
        <v>162306</v>
      </c>
    </row>
    <row r="32" spans="1:24" s="48" customFormat="1" ht="12" customHeight="1">
      <c r="A32" s="542"/>
      <c r="B32" s="69"/>
      <c r="C32" s="118" t="s">
        <v>77</v>
      </c>
      <c r="D32" s="138">
        <v>4393</v>
      </c>
      <c r="E32" s="138">
        <v>10032</v>
      </c>
      <c r="F32" s="138">
        <v>56264</v>
      </c>
      <c r="G32" s="138">
        <v>50103</v>
      </c>
      <c r="H32" s="138">
        <v>4342</v>
      </c>
      <c r="I32" s="138">
        <v>15179</v>
      </c>
      <c r="J32" s="138">
        <v>10330</v>
      </c>
      <c r="K32" s="138">
        <v>5665</v>
      </c>
      <c r="L32" s="151">
        <v>5017</v>
      </c>
      <c r="M32" s="138">
        <v>9570</v>
      </c>
      <c r="N32" s="138">
        <v>207701</v>
      </c>
      <c r="O32" s="138">
        <v>26062</v>
      </c>
      <c r="P32" s="138">
        <v>27107</v>
      </c>
      <c r="Q32" s="138">
        <v>14552</v>
      </c>
      <c r="R32" s="138">
        <v>12554</v>
      </c>
      <c r="S32" s="138">
        <v>154533</v>
      </c>
      <c r="T32" s="138">
        <v>52499</v>
      </c>
      <c r="U32" s="138">
        <v>9359</v>
      </c>
      <c r="V32" s="138">
        <v>89528</v>
      </c>
      <c r="W32" s="138">
        <v>3146</v>
      </c>
      <c r="X32" s="142">
        <v>234490</v>
      </c>
    </row>
    <row r="33" spans="1:24" s="48" customFormat="1" ht="1.5" customHeight="1">
      <c r="A33" s="65"/>
      <c r="B33" s="58"/>
      <c r="C33" s="59"/>
      <c r="D33" s="138"/>
      <c r="E33" s="138"/>
      <c r="F33" s="138"/>
      <c r="G33" s="138"/>
      <c r="H33" s="138"/>
      <c r="I33" s="138"/>
      <c r="J33" s="138"/>
      <c r="K33" s="138"/>
      <c r="L33" s="151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9"/>
    </row>
    <row r="34" spans="1:25" ht="12" customHeight="1">
      <c r="A34" s="541" t="s">
        <v>449</v>
      </c>
      <c r="B34" s="68"/>
      <c r="C34" s="118" t="s">
        <v>75</v>
      </c>
      <c r="D34" s="138">
        <v>3747</v>
      </c>
      <c r="E34" s="138">
        <v>9757</v>
      </c>
      <c r="F34" s="138">
        <v>50970</v>
      </c>
      <c r="G34" s="138">
        <v>50478</v>
      </c>
      <c r="H34" s="138">
        <v>3373</v>
      </c>
      <c r="I34" s="138">
        <v>14308</v>
      </c>
      <c r="J34" s="138">
        <v>10396</v>
      </c>
      <c r="K34" s="138">
        <v>4706</v>
      </c>
      <c r="L34" s="151">
        <v>5498</v>
      </c>
      <c r="M34" s="138">
        <v>12194</v>
      </c>
      <c r="N34" s="138">
        <v>198171</v>
      </c>
      <c r="O34" s="138">
        <v>19231</v>
      </c>
      <c r="P34" s="138">
        <v>27607</v>
      </c>
      <c r="Q34" s="138">
        <v>15170</v>
      </c>
      <c r="R34" s="138">
        <v>12437</v>
      </c>
      <c r="S34" s="138">
        <v>151332</v>
      </c>
      <c r="T34" s="138">
        <v>52621</v>
      </c>
      <c r="U34" s="138">
        <v>9179</v>
      </c>
      <c r="V34" s="138">
        <v>87207</v>
      </c>
      <c r="W34" s="138">
        <v>2322</v>
      </c>
      <c r="X34" s="142">
        <v>250162</v>
      </c>
      <c r="Y34" s="6"/>
    </row>
    <row r="35" spans="1:25" ht="12" customHeight="1">
      <c r="A35" s="542"/>
      <c r="B35" s="63" t="s">
        <v>443</v>
      </c>
      <c r="C35" s="118" t="s">
        <v>76</v>
      </c>
      <c r="D35" s="138">
        <v>3665</v>
      </c>
      <c r="E35" s="138">
        <v>9760</v>
      </c>
      <c r="F35" s="138">
        <v>46621</v>
      </c>
      <c r="G35" s="138">
        <v>66165</v>
      </c>
      <c r="H35" s="138">
        <v>2713</v>
      </c>
      <c r="I35" s="138">
        <v>19399</v>
      </c>
      <c r="J35" s="138">
        <v>16620</v>
      </c>
      <c r="K35" s="136">
        <v>5909</v>
      </c>
      <c r="L35" s="151">
        <v>4406</v>
      </c>
      <c r="M35" s="138">
        <v>17116</v>
      </c>
      <c r="N35" s="138">
        <v>177441</v>
      </c>
      <c r="O35" s="138">
        <v>6818</v>
      </c>
      <c r="P35" s="136">
        <v>19888</v>
      </c>
      <c r="Q35" s="138">
        <v>7059</v>
      </c>
      <c r="R35" s="138">
        <v>12828</v>
      </c>
      <c r="S35" s="138">
        <v>150734</v>
      </c>
      <c r="T35" s="138">
        <v>48846</v>
      </c>
      <c r="U35" s="138">
        <v>10423</v>
      </c>
      <c r="V35" s="136">
        <v>91128</v>
      </c>
      <c r="W35" s="136">
        <v>335</v>
      </c>
      <c r="X35" s="142">
        <v>443118</v>
      </c>
      <c r="Y35" s="6"/>
    </row>
    <row r="36" spans="1:25" ht="12" customHeight="1">
      <c r="A36" s="542"/>
      <c r="B36" s="69"/>
      <c r="C36" s="118" t="s">
        <v>77</v>
      </c>
      <c r="D36" s="138">
        <v>3748</v>
      </c>
      <c r="E36" s="138">
        <v>9571</v>
      </c>
      <c r="F36" s="138">
        <v>51047</v>
      </c>
      <c r="G36" s="138">
        <v>50202</v>
      </c>
      <c r="H36" s="138">
        <v>3385</v>
      </c>
      <c r="I36" s="138">
        <v>14218</v>
      </c>
      <c r="J36" s="138">
        <v>10287</v>
      </c>
      <c r="K36" s="138">
        <v>4684</v>
      </c>
      <c r="L36" s="151">
        <v>5517</v>
      </c>
      <c r="M36" s="138">
        <v>12108</v>
      </c>
      <c r="N36" s="138">
        <v>198537</v>
      </c>
      <c r="O36" s="138">
        <v>19450</v>
      </c>
      <c r="P36" s="138">
        <v>27744</v>
      </c>
      <c r="Q36" s="138">
        <v>15313</v>
      </c>
      <c r="R36" s="138">
        <v>12430</v>
      </c>
      <c r="S36" s="138">
        <v>151342</v>
      </c>
      <c r="T36" s="138">
        <v>52688</v>
      </c>
      <c r="U36" s="138">
        <v>9158</v>
      </c>
      <c r="V36" s="138">
        <v>87138</v>
      </c>
      <c r="W36" s="138">
        <v>2357</v>
      </c>
      <c r="X36" s="142">
        <v>246761</v>
      </c>
      <c r="Y36" s="6"/>
    </row>
    <row r="37" spans="1:24" s="48" customFormat="1" ht="1.5" customHeight="1">
      <c r="A37" s="133"/>
      <c r="B37" s="69"/>
      <c r="C37" s="66"/>
      <c r="D37" s="152"/>
      <c r="E37" s="151"/>
      <c r="F37" s="151"/>
      <c r="G37" s="151"/>
      <c r="H37" s="151"/>
      <c r="I37" s="151"/>
      <c r="J37" s="151"/>
      <c r="K37" s="151"/>
      <c r="L37" s="151"/>
      <c r="M37" s="138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0"/>
    </row>
    <row r="38" spans="1:25" ht="12" customHeight="1">
      <c r="A38" s="541" t="s">
        <v>450</v>
      </c>
      <c r="B38" s="68"/>
      <c r="C38" s="118" t="s">
        <v>75</v>
      </c>
      <c r="D38" s="138">
        <v>3611</v>
      </c>
      <c r="E38" s="138">
        <v>8851</v>
      </c>
      <c r="F38" s="138">
        <v>53705</v>
      </c>
      <c r="G38" s="138">
        <v>48242</v>
      </c>
      <c r="H38" s="138">
        <v>4018</v>
      </c>
      <c r="I38" s="138">
        <v>14968</v>
      </c>
      <c r="J38" s="138">
        <v>9772</v>
      </c>
      <c r="K38" s="138">
        <v>5225</v>
      </c>
      <c r="L38" s="151">
        <v>6580</v>
      </c>
      <c r="M38" s="138">
        <v>7679</v>
      </c>
      <c r="N38" s="138">
        <v>206722</v>
      </c>
      <c r="O38" s="138">
        <v>20926</v>
      </c>
      <c r="P38" s="138">
        <v>31889</v>
      </c>
      <c r="Q38" s="138">
        <v>19242</v>
      </c>
      <c r="R38" s="138">
        <v>12647</v>
      </c>
      <c r="S38" s="138">
        <v>153908</v>
      </c>
      <c r="T38" s="138">
        <v>57688</v>
      </c>
      <c r="U38" s="138">
        <v>9276</v>
      </c>
      <c r="V38" s="138">
        <v>85930</v>
      </c>
      <c r="W38" s="138">
        <v>1013</v>
      </c>
      <c r="X38" s="142">
        <v>257239</v>
      </c>
      <c r="Y38" s="6"/>
    </row>
    <row r="39" spans="1:25" ht="12" customHeight="1">
      <c r="A39" s="542"/>
      <c r="B39" s="63" t="s">
        <v>443</v>
      </c>
      <c r="C39" s="118" t="s">
        <v>76</v>
      </c>
      <c r="D39" s="138">
        <v>1913</v>
      </c>
      <c r="E39" s="138">
        <v>12118</v>
      </c>
      <c r="F39" s="138">
        <v>36746</v>
      </c>
      <c r="G39" s="138">
        <v>64461</v>
      </c>
      <c r="H39" s="138">
        <v>780</v>
      </c>
      <c r="I39" s="138">
        <v>11741</v>
      </c>
      <c r="J39" s="138">
        <v>10943</v>
      </c>
      <c r="K39" s="136">
        <v>2761</v>
      </c>
      <c r="L39" s="151">
        <v>35609</v>
      </c>
      <c r="M39" s="138">
        <v>2627</v>
      </c>
      <c r="N39" s="138">
        <v>124480</v>
      </c>
      <c r="O39" s="138">
        <v>3798</v>
      </c>
      <c r="P39" s="136">
        <v>15168</v>
      </c>
      <c r="Q39" s="138">
        <v>2198</v>
      </c>
      <c r="R39" s="138">
        <v>12970</v>
      </c>
      <c r="S39" s="138">
        <v>105514</v>
      </c>
      <c r="T39" s="138">
        <v>40099</v>
      </c>
      <c r="U39" s="138">
        <v>9625</v>
      </c>
      <c r="V39" s="136">
        <v>55791</v>
      </c>
      <c r="W39" s="208" t="s">
        <v>177</v>
      </c>
      <c r="X39" s="142">
        <v>580381</v>
      </c>
      <c r="Y39" s="6"/>
    </row>
    <row r="40" spans="1:25" ht="12" customHeight="1">
      <c r="A40" s="542"/>
      <c r="B40" s="69"/>
      <c r="C40" s="118" t="s">
        <v>77</v>
      </c>
      <c r="D40" s="138">
        <v>3634</v>
      </c>
      <c r="E40" s="138">
        <v>8807</v>
      </c>
      <c r="F40" s="138">
        <v>53936</v>
      </c>
      <c r="G40" s="138">
        <v>48021</v>
      </c>
      <c r="H40" s="138">
        <v>4062</v>
      </c>
      <c r="I40" s="138">
        <v>15012</v>
      </c>
      <c r="J40" s="138">
        <v>9756</v>
      </c>
      <c r="K40" s="138">
        <v>5258</v>
      </c>
      <c r="L40" s="151">
        <v>6184</v>
      </c>
      <c r="M40" s="138">
        <v>7749</v>
      </c>
      <c r="N40" s="138">
        <v>207843</v>
      </c>
      <c r="O40" s="138">
        <v>21159</v>
      </c>
      <c r="P40" s="138">
        <v>32117</v>
      </c>
      <c r="Q40" s="138">
        <v>19474</v>
      </c>
      <c r="R40" s="138">
        <v>12643</v>
      </c>
      <c r="S40" s="138">
        <v>154568</v>
      </c>
      <c r="T40" s="138">
        <v>57928</v>
      </c>
      <c r="U40" s="138">
        <v>9272</v>
      </c>
      <c r="V40" s="138">
        <v>86341</v>
      </c>
      <c r="W40" s="138">
        <v>1027</v>
      </c>
      <c r="X40" s="142">
        <v>252833</v>
      </c>
      <c r="Y40" s="6"/>
    </row>
    <row r="41" spans="1:25" ht="1.5" customHeight="1">
      <c r="A41" s="133"/>
      <c r="B41" s="69"/>
      <c r="C41" s="66"/>
      <c r="D41" s="152"/>
      <c r="E41" s="151"/>
      <c r="F41" s="151"/>
      <c r="G41" s="151"/>
      <c r="H41" s="151"/>
      <c r="I41" s="151"/>
      <c r="J41" s="151"/>
      <c r="K41" s="151"/>
      <c r="L41" s="151"/>
      <c r="M41" s="138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0"/>
      <c r="Y41" s="6"/>
    </row>
    <row r="42" spans="1:25" ht="12" customHeight="1">
      <c r="A42" s="541" t="s">
        <v>451</v>
      </c>
      <c r="B42" s="68"/>
      <c r="C42" s="118" t="s">
        <v>75</v>
      </c>
      <c r="D42" s="138">
        <v>3274</v>
      </c>
      <c r="E42" s="138">
        <v>8995</v>
      </c>
      <c r="F42" s="138">
        <v>59081</v>
      </c>
      <c r="G42" s="138">
        <v>38923</v>
      </c>
      <c r="H42" s="138">
        <v>4020</v>
      </c>
      <c r="I42" s="193">
        <v>14341</v>
      </c>
      <c r="J42" s="138">
        <v>8458</v>
      </c>
      <c r="K42" s="138">
        <v>4865</v>
      </c>
      <c r="L42" s="151">
        <v>4706</v>
      </c>
      <c r="M42" s="138">
        <v>2533</v>
      </c>
      <c r="N42" s="138">
        <v>222684</v>
      </c>
      <c r="O42" s="138">
        <v>25166</v>
      </c>
      <c r="P42" s="138">
        <v>34278</v>
      </c>
      <c r="Q42" s="138">
        <v>22111</v>
      </c>
      <c r="R42" s="138">
        <v>12167</v>
      </c>
      <c r="S42" s="138">
        <v>163240</v>
      </c>
      <c r="T42" s="138">
        <v>58098</v>
      </c>
      <c r="U42" s="138">
        <v>8912</v>
      </c>
      <c r="V42" s="138">
        <v>89210</v>
      </c>
      <c r="W42" s="138">
        <v>7020</v>
      </c>
      <c r="X42" s="142">
        <v>211794</v>
      </c>
      <c r="Y42" s="6"/>
    </row>
    <row r="43" spans="1:25" ht="12" customHeight="1">
      <c r="A43" s="542"/>
      <c r="B43" s="197" t="s">
        <v>443</v>
      </c>
      <c r="C43" s="118" t="s">
        <v>76</v>
      </c>
      <c r="D43" s="138">
        <v>1747</v>
      </c>
      <c r="E43" s="138">
        <v>3475</v>
      </c>
      <c r="F43" s="138">
        <v>21132</v>
      </c>
      <c r="G43" s="138">
        <v>37313</v>
      </c>
      <c r="H43" s="138">
        <v>3012</v>
      </c>
      <c r="I43" s="193">
        <v>15543</v>
      </c>
      <c r="J43" s="138">
        <v>10502</v>
      </c>
      <c r="K43" s="136">
        <v>3731</v>
      </c>
      <c r="L43" s="151">
        <v>3460</v>
      </c>
      <c r="M43" s="138">
        <v>1066</v>
      </c>
      <c r="N43" s="138">
        <v>181462</v>
      </c>
      <c r="O43" s="138">
        <v>6667</v>
      </c>
      <c r="P43" s="136">
        <v>17834</v>
      </c>
      <c r="Q43" s="138">
        <v>5600</v>
      </c>
      <c r="R43" s="138">
        <v>12234</v>
      </c>
      <c r="S43" s="138">
        <v>156961</v>
      </c>
      <c r="T43" s="138">
        <v>43641</v>
      </c>
      <c r="U43" s="138">
        <v>10235</v>
      </c>
      <c r="V43" s="136">
        <v>102918</v>
      </c>
      <c r="W43" s="136">
        <v>167</v>
      </c>
      <c r="X43" s="142">
        <v>354582</v>
      </c>
      <c r="Y43" s="6"/>
    </row>
    <row r="44" spans="1:25" ht="12" customHeight="1" thickBot="1">
      <c r="A44" s="549"/>
      <c r="B44" s="270"/>
      <c r="C44" s="269" t="s">
        <v>77</v>
      </c>
      <c r="D44" s="268">
        <v>3291</v>
      </c>
      <c r="E44" s="266">
        <v>9056</v>
      </c>
      <c r="F44" s="266">
        <v>59499</v>
      </c>
      <c r="G44" s="266">
        <v>38940</v>
      </c>
      <c r="H44" s="266">
        <v>4031</v>
      </c>
      <c r="I44" s="267">
        <v>14328</v>
      </c>
      <c r="J44" s="266">
        <v>8435</v>
      </c>
      <c r="K44" s="266">
        <v>4877</v>
      </c>
      <c r="L44" s="266">
        <v>4719</v>
      </c>
      <c r="M44" s="353">
        <v>2550</v>
      </c>
      <c r="N44" s="266">
        <v>223139</v>
      </c>
      <c r="O44" s="266">
        <v>25370</v>
      </c>
      <c r="P44" s="266">
        <v>34459</v>
      </c>
      <c r="Q44" s="266">
        <v>22293</v>
      </c>
      <c r="R44" s="266">
        <v>12166</v>
      </c>
      <c r="S44" s="266">
        <v>163310</v>
      </c>
      <c r="T44" s="266">
        <v>58258</v>
      </c>
      <c r="U44" s="266">
        <v>8897</v>
      </c>
      <c r="V44" s="266">
        <v>89059</v>
      </c>
      <c r="W44" s="266">
        <v>7096</v>
      </c>
      <c r="X44" s="265">
        <v>210221</v>
      </c>
      <c r="Y44" s="6"/>
    </row>
    <row r="45" spans="1:25" ht="6" customHeight="1" thickBot="1">
      <c r="A45" s="271"/>
      <c r="B45" s="272"/>
      <c r="C45" s="273"/>
      <c r="D45" s="140"/>
      <c r="E45" s="140"/>
      <c r="F45" s="140"/>
      <c r="G45" s="140"/>
      <c r="H45" s="140"/>
      <c r="I45" s="6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2"/>
      <c r="Y45" s="6"/>
    </row>
    <row r="46" spans="3:24" s="58" customFormat="1" ht="10.5" customHeight="1">
      <c r="C46" s="59"/>
      <c r="D46" s="527" t="s">
        <v>452</v>
      </c>
      <c r="E46" s="528"/>
      <c r="F46" s="528"/>
      <c r="G46" s="528"/>
      <c r="H46" s="528"/>
      <c r="I46" s="528"/>
      <c r="J46" s="528"/>
      <c r="K46" s="528"/>
      <c r="L46" s="528"/>
      <c r="M46" s="529" t="s">
        <v>453</v>
      </c>
      <c r="N46" s="529"/>
      <c r="O46" s="529"/>
      <c r="P46" s="529"/>
      <c r="Q46" s="529"/>
      <c r="R46" s="529"/>
      <c r="S46" s="529"/>
      <c r="T46" s="529"/>
      <c r="U46" s="529"/>
      <c r="V46" s="529"/>
      <c r="W46" s="530"/>
      <c r="X46" s="60"/>
    </row>
    <row r="47" spans="1:24" s="58" customFormat="1" ht="11.25" customHeight="1">
      <c r="A47" s="531" t="s">
        <v>454</v>
      </c>
      <c r="B47" s="532"/>
      <c r="C47" s="533"/>
      <c r="D47" s="521" t="s">
        <v>455</v>
      </c>
      <c r="E47" s="522"/>
      <c r="F47" s="518" t="s">
        <v>456</v>
      </c>
      <c r="G47" s="526" t="s">
        <v>457</v>
      </c>
      <c r="H47" s="324"/>
      <c r="I47" s="539" t="s">
        <v>458</v>
      </c>
      <c r="J47" s="539"/>
      <c r="K47" s="539"/>
      <c r="L47" s="539"/>
      <c r="M47" s="356"/>
      <c r="N47" s="540" t="s">
        <v>459</v>
      </c>
      <c r="O47" s="534" t="s">
        <v>460</v>
      </c>
      <c r="P47" s="536" t="s">
        <v>461</v>
      </c>
      <c r="Q47" s="537"/>
      <c r="R47" s="538"/>
      <c r="S47" s="536" t="s">
        <v>462</v>
      </c>
      <c r="T47" s="537"/>
      <c r="U47" s="537"/>
      <c r="V47" s="537"/>
      <c r="W47" s="538"/>
      <c r="X47" s="517" t="s">
        <v>463</v>
      </c>
    </row>
    <row r="48" spans="1:24" s="58" customFormat="1" ht="9.75" customHeight="1">
      <c r="A48" s="532"/>
      <c r="B48" s="532"/>
      <c r="C48" s="533"/>
      <c r="D48" s="523" t="s">
        <v>464</v>
      </c>
      <c r="E48" s="443"/>
      <c r="F48" s="518"/>
      <c r="G48" s="526"/>
      <c r="H48" s="323"/>
      <c r="I48" s="443" t="s">
        <v>465</v>
      </c>
      <c r="J48" s="443"/>
      <c r="K48" s="443"/>
      <c r="L48" s="443"/>
      <c r="M48" s="357"/>
      <c r="N48" s="497"/>
      <c r="O48" s="535"/>
      <c r="P48" s="442" t="s">
        <v>466</v>
      </c>
      <c r="Q48" s="519"/>
      <c r="R48" s="520"/>
      <c r="S48" s="442" t="s">
        <v>467</v>
      </c>
      <c r="T48" s="519"/>
      <c r="U48" s="519"/>
      <c r="V48" s="519"/>
      <c r="W48" s="520"/>
      <c r="X48" s="518"/>
    </row>
    <row r="49" spans="1:24" s="49" customFormat="1" ht="9.75" customHeight="1">
      <c r="A49" s="532"/>
      <c r="B49" s="532"/>
      <c r="C49" s="533"/>
      <c r="D49" s="51" t="s">
        <v>74</v>
      </c>
      <c r="E49" s="51" t="s">
        <v>468</v>
      </c>
      <c r="F49" s="524" t="s">
        <v>469</v>
      </c>
      <c r="G49" s="515" t="s">
        <v>470</v>
      </c>
      <c r="H49" s="51"/>
      <c r="I49" s="51" t="s">
        <v>471</v>
      </c>
      <c r="J49" s="51" t="s">
        <v>73</v>
      </c>
      <c r="K49" s="51" t="s">
        <v>74</v>
      </c>
      <c r="L49" s="203" t="s">
        <v>472</v>
      </c>
      <c r="M49" s="51" t="s">
        <v>473</v>
      </c>
      <c r="N49" s="497"/>
      <c r="O49" s="535"/>
      <c r="P49" s="51"/>
      <c r="Q49" s="50" t="s">
        <v>72</v>
      </c>
      <c r="R49" s="50" t="s">
        <v>73</v>
      </c>
      <c r="S49" s="51"/>
      <c r="T49" s="50" t="s">
        <v>72</v>
      </c>
      <c r="U49" s="50" t="s">
        <v>73</v>
      </c>
      <c r="V49" s="50" t="s">
        <v>474</v>
      </c>
      <c r="W49" s="51" t="s">
        <v>468</v>
      </c>
      <c r="X49" s="518"/>
    </row>
    <row r="50" spans="1:24" s="49" customFormat="1" ht="30.75" customHeight="1">
      <c r="A50" s="532"/>
      <c r="B50" s="532"/>
      <c r="C50" s="533"/>
      <c r="D50" s="116" t="s">
        <v>475</v>
      </c>
      <c r="E50" s="117" t="s">
        <v>476</v>
      </c>
      <c r="F50" s="525"/>
      <c r="G50" s="497"/>
      <c r="H50" s="116" t="s">
        <v>477</v>
      </c>
      <c r="I50" s="116" t="s">
        <v>478</v>
      </c>
      <c r="J50" s="116" t="s">
        <v>479</v>
      </c>
      <c r="K50" s="116" t="s">
        <v>480</v>
      </c>
      <c r="L50" s="117" t="s">
        <v>481</v>
      </c>
      <c r="M50" s="116" t="s">
        <v>482</v>
      </c>
      <c r="N50" s="494" t="s">
        <v>434</v>
      </c>
      <c r="O50" s="116" t="s">
        <v>483</v>
      </c>
      <c r="P50" s="116" t="s">
        <v>484</v>
      </c>
      <c r="Q50" s="116" t="s">
        <v>485</v>
      </c>
      <c r="R50" s="116" t="s">
        <v>486</v>
      </c>
      <c r="S50" s="116" t="s">
        <v>484</v>
      </c>
      <c r="T50" s="116" t="s">
        <v>487</v>
      </c>
      <c r="U50" s="116" t="s">
        <v>488</v>
      </c>
      <c r="V50" s="116" t="s">
        <v>489</v>
      </c>
      <c r="W50" s="116" t="s">
        <v>490</v>
      </c>
      <c r="X50" s="518"/>
    </row>
    <row r="51" spans="1:24" s="53" customFormat="1" ht="28.5" customHeight="1" thickBot="1">
      <c r="A51" s="32"/>
      <c r="B51" s="32"/>
      <c r="C51" s="52"/>
      <c r="D51" s="56" t="s">
        <v>424</v>
      </c>
      <c r="E51" s="56" t="s">
        <v>425</v>
      </c>
      <c r="F51" s="56" t="s">
        <v>491</v>
      </c>
      <c r="G51" s="56" t="s">
        <v>492</v>
      </c>
      <c r="H51" s="56" t="s">
        <v>427</v>
      </c>
      <c r="I51" s="56" t="s">
        <v>428</v>
      </c>
      <c r="J51" s="56" t="s">
        <v>429</v>
      </c>
      <c r="K51" s="56" t="s">
        <v>430</v>
      </c>
      <c r="L51" s="175" t="s">
        <v>432</v>
      </c>
      <c r="M51" s="56" t="s">
        <v>433</v>
      </c>
      <c r="N51" s="495"/>
      <c r="O51" s="56" t="s">
        <v>435</v>
      </c>
      <c r="P51" s="56" t="s">
        <v>427</v>
      </c>
      <c r="Q51" s="56" t="s">
        <v>436</v>
      </c>
      <c r="R51" s="56" t="s">
        <v>433</v>
      </c>
      <c r="S51" s="56" t="s">
        <v>427</v>
      </c>
      <c r="T51" s="56" t="s">
        <v>437</v>
      </c>
      <c r="U51" s="56" t="s">
        <v>438</v>
      </c>
      <c r="V51" s="56" t="s">
        <v>439</v>
      </c>
      <c r="W51" s="56" t="s">
        <v>440</v>
      </c>
      <c r="X51" s="57" t="s">
        <v>441</v>
      </c>
    </row>
    <row r="52" spans="1:25" s="277" customFormat="1" ht="12" customHeight="1">
      <c r="A52" s="546" t="s">
        <v>493</v>
      </c>
      <c r="B52" s="309"/>
      <c r="C52" s="310" t="s">
        <v>75</v>
      </c>
      <c r="D52" s="302">
        <v>6363.875181753447</v>
      </c>
      <c r="E52" s="302">
        <v>8632.14394921849</v>
      </c>
      <c r="F52" s="302">
        <v>52123.48476980999</v>
      </c>
      <c r="G52" s="302">
        <v>74978.98509378552</v>
      </c>
      <c r="H52" s="302">
        <v>43269.3311701891</v>
      </c>
      <c r="I52" s="354">
        <v>3762.569970774091</v>
      </c>
      <c r="J52" s="302">
        <v>15142.774331203966</v>
      </c>
      <c r="K52" s="302">
        <v>9484.613482362023</v>
      </c>
      <c r="L52" s="304">
        <v>3816.161856981851</v>
      </c>
      <c r="M52" s="302">
        <f>H52-I52-J52-K52-L52</f>
        <v>11063.211528867165</v>
      </c>
      <c r="N52" s="302">
        <f>O52+P52+S52</f>
        <v>205137.44825940893</v>
      </c>
      <c r="O52" s="302">
        <v>19202.265514287676</v>
      </c>
      <c r="P52" s="302">
        <f>Q52+R52</f>
        <v>27869.083013910356</v>
      </c>
      <c r="Q52" s="302">
        <v>15433.15029125418</v>
      </c>
      <c r="R52" s="302">
        <v>12435.932722656176</v>
      </c>
      <c r="S52" s="302">
        <f>SUM(T52:W52)</f>
        <v>158066.0997312109</v>
      </c>
      <c r="T52" s="302">
        <v>51135.363318364514</v>
      </c>
      <c r="U52" s="302">
        <v>8449.240285229467</v>
      </c>
      <c r="V52" s="302">
        <v>95122.73787807101</v>
      </c>
      <c r="W52" s="302">
        <v>3358.7582495458923</v>
      </c>
      <c r="X52" s="307">
        <v>198891.94510579086</v>
      </c>
      <c r="Y52" s="311"/>
    </row>
    <row r="53" spans="1:25" s="277" customFormat="1" ht="12" customHeight="1">
      <c r="A53" s="547"/>
      <c r="B53" s="312" t="s">
        <v>494</v>
      </c>
      <c r="C53" s="310" t="s">
        <v>76</v>
      </c>
      <c r="D53" s="302">
        <v>6447.5312383596565</v>
      </c>
      <c r="E53" s="302">
        <v>12192.39594496427</v>
      </c>
      <c r="F53" s="302">
        <v>72680.5521247015</v>
      </c>
      <c r="G53" s="302">
        <v>81268.52758686783</v>
      </c>
      <c r="H53" s="302">
        <v>24587.105449607632</v>
      </c>
      <c r="I53" s="354">
        <v>1704.7101583846909</v>
      </c>
      <c r="J53" s="302">
        <v>11018.37154825347</v>
      </c>
      <c r="K53" s="305">
        <v>8516.429453811515</v>
      </c>
      <c r="L53" s="304">
        <v>2008.9403859399984</v>
      </c>
      <c r="M53" s="302">
        <f>H53-I53-J53-K53-L53</f>
        <v>1338.653903217956</v>
      </c>
      <c r="N53" s="302">
        <f>P53+S53</f>
        <v>118231.81578185942</v>
      </c>
      <c r="O53" s="355" t="s">
        <v>495</v>
      </c>
      <c r="P53" s="302">
        <f>R53</f>
        <v>11073.73672355251</v>
      </c>
      <c r="Q53" s="355" t="s">
        <v>495</v>
      </c>
      <c r="R53" s="302">
        <v>11073.73672355251</v>
      </c>
      <c r="S53" s="302">
        <f>SUM(T53:W53)</f>
        <v>107158.0790583069</v>
      </c>
      <c r="T53" s="302">
        <v>29151.44369138781</v>
      </c>
      <c r="U53" s="302">
        <v>7307.333970258115</v>
      </c>
      <c r="V53" s="305">
        <v>70699.30139666097</v>
      </c>
      <c r="W53" s="355" t="s">
        <v>495</v>
      </c>
      <c r="X53" s="307">
        <v>72203.46509847778</v>
      </c>
      <c r="Y53" s="311"/>
    </row>
    <row r="54" spans="1:25" s="277" customFormat="1" ht="12" customHeight="1" thickBot="1">
      <c r="A54" s="548"/>
      <c r="B54" s="313"/>
      <c r="C54" s="314" t="s">
        <v>77</v>
      </c>
      <c r="D54" s="303">
        <v>6363.272721723738</v>
      </c>
      <c r="E54" s="303">
        <v>8606.504328966903</v>
      </c>
      <c r="F54" s="303">
        <v>51975.44036140982</v>
      </c>
      <c r="G54" s="303">
        <v>74933.69013116165</v>
      </c>
      <c r="H54" s="306">
        <v>43403.87366142359</v>
      </c>
      <c r="I54" s="296">
        <v>3777.38991727892</v>
      </c>
      <c r="J54" s="303">
        <v>15172.476757112525</v>
      </c>
      <c r="K54" s="303">
        <v>9491.585986234039</v>
      </c>
      <c r="L54" s="306">
        <v>3829.1767987004127</v>
      </c>
      <c r="M54" s="303">
        <f>H54-I54-J54-K54-L54</f>
        <v>11133.244202097694</v>
      </c>
      <c r="N54" s="306">
        <f>O54+P54+S54</f>
        <v>205763.31053463856</v>
      </c>
      <c r="O54" s="303">
        <v>19340.553140091906</v>
      </c>
      <c r="P54" s="306">
        <f>Q54+R54</f>
        <v>27990.036896217905</v>
      </c>
      <c r="Q54" s="303">
        <v>15544.29414096657</v>
      </c>
      <c r="R54" s="303">
        <v>12445.742755251335</v>
      </c>
      <c r="S54" s="306">
        <f>SUM(T54:W54)</f>
        <v>158432.72049832874</v>
      </c>
      <c r="T54" s="303">
        <v>51293.683389963546</v>
      </c>
      <c r="U54" s="303">
        <v>8457.463872861392</v>
      </c>
      <c r="V54" s="303">
        <v>95298.62644926495</v>
      </c>
      <c r="W54" s="303">
        <v>3382.94678623884</v>
      </c>
      <c r="X54" s="308">
        <v>199804.3087591275</v>
      </c>
      <c r="Y54" s="311"/>
    </row>
    <row r="55" spans="1:24" s="317" customFormat="1" ht="12" customHeight="1">
      <c r="A55" s="315" t="s">
        <v>496</v>
      </c>
      <c r="B55" s="316"/>
      <c r="C55" s="316"/>
      <c r="U55" s="358"/>
      <c r="X55" s="358"/>
    </row>
  </sheetData>
  <mergeCells count="45">
    <mergeCell ref="A52:A54"/>
    <mergeCell ref="D6:F6"/>
    <mergeCell ref="G6:L6"/>
    <mergeCell ref="A5:C8"/>
    <mergeCell ref="A10:A12"/>
    <mergeCell ref="A14:A16"/>
    <mergeCell ref="A18:A20"/>
    <mergeCell ref="A22:A24"/>
    <mergeCell ref="A42:A44"/>
    <mergeCell ref="A30:A32"/>
    <mergeCell ref="A2:L2"/>
    <mergeCell ref="G5:L5"/>
    <mergeCell ref="D4:L4"/>
    <mergeCell ref="D5:F5"/>
    <mergeCell ref="A26:A28"/>
    <mergeCell ref="A34:A36"/>
    <mergeCell ref="A38:A40"/>
    <mergeCell ref="X5:X8"/>
    <mergeCell ref="M2:X2"/>
    <mergeCell ref="P5:R5"/>
    <mergeCell ref="S5:W5"/>
    <mergeCell ref="O5:O7"/>
    <mergeCell ref="P6:R6"/>
    <mergeCell ref="S6:W6"/>
    <mergeCell ref="N5:N8"/>
    <mergeCell ref="M4:W4"/>
    <mergeCell ref="D46:L46"/>
    <mergeCell ref="M46:W46"/>
    <mergeCell ref="A47:C50"/>
    <mergeCell ref="O47:O49"/>
    <mergeCell ref="P47:R47"/>
    <mergeCell ref="S47:W47"/>
    <mergeCell ref="G49:G50"/>
    <mergeCell ref="I47:L47"/>
    <mergeCell ref="I48:L48"/>
    <mergeCell ref="N47:N49"/>
    <mergeCell ref="X47:X50"/>
    <mergeCell ref="P48:R48"/>
    <mergeCell ref="S48:W48"/>
    <mergeCell ref="D47:E47"/>
    <mergeCell ref="D48:E48"/>
    <mergeCell ref="F47:F48"/>
    <mergeCell ref="F49:F50"/>
    <mergeCell ref="G47:G48"/>
    <mergeCell ref="N50:N51"/>
  </mergeCells>
  <printOptions/>
  <pageMargins left="1.141732283464567" right="1.141732283464567" top="1.5748031496062993" bottom="1.4960629921259843" header="0.5118110236220472" footer="0.9055118110236221"/>
  <pageSetup firstPageNumber="554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="120" zoomScaleNormal="120" workbookViewId="0" topLeftCell="A1">
      <selection activeCell="A2" sqref="A2:G2"/>
    </sheetView>
  </sheetViews>
  <sheetFormatPr defaultColWidth="9.00390625" defaultRowHeight="30" customHeight="1"/>
  <cols>
    <col min="1" max="1" width="14.125" style="5" customWidth="1"/>
    <col min="2" max="3" width="9.625" style="2" customWidth="1"/>
    <col min="4" max="4" width="11.125" style="2" customWidth="1"/>
    <col min="5" max="6" width="9.625" style="2" customWidth="1"/>
    <col min="7" max="7" width="11.125" style="2" customWidth="1"/>
    <col min="8" max="16384" width="9.625" style="2" customWidth="1"/>
  </cols>
  <sheetData>
    <row r="1" ht="19.5" customHeight="1">
      <c r="G1" s="7" t="s">
        <v>79</v>
      </c>
    </row>
    <row r="2" spans="1:7" s="209" customFormat="1" ht="39.75" customHeight="1">
      <c r="A2" s="551" t="s">
        <v>508</v>
      </c>
      <c r="B2" s="405"/>
      <c r="C2" s="405"/>
      <c r="D2" s="405"/>
      <c r="E2" s="405"/>
      <c r="F2" s="405"/>
      <c r="G2" s="405"/>
    </row>
    <row r="3" spans="1:7" ht="19.5" customHeight="1" thickBot="1">
      <c r="A3" s="70"/>
      <c r="B3" s="1"/>
      <c r="C3" s="1"/>
      <c r="D3" s="1"/>
      <c r="E3" s="1"/>
      <c r="F3" s="1"/>
      <c r="G3" s="1"/>
    </row>
    <row r="4" spans="1:7" s="3" customFormat="1" ht="33.75" customHeight="1">
      <c r="A4" s="552" t="s">
        <v>509</v>
      </c>
      <c r="B4" s="554" t="s">
        <v>510</v>
      </c>
      <c r="C4" s="423"/>
      <c r="D4" s="555"/>
      <c r="E4" s="556" t="s">
        <v>511</v>
      </c>
      <c r="F4" s="423"/>
      <c r="G4" s="423"/>
    </row>
    <row r="5" spans="1:7" s="3" customFormat="1" ht="33.75" customHeight="1">
      <c r="A5" s="553"/>
      <c r="B5" s="119" t="s">
        <v>167</v>
      </c>
      <c r="C5" s="119" t="s">
        <v>168</v>
      </c>
      <c r="D5" s="119" t="s">
        <v>169</v>
      </c>
      <c r="E5" s="119" t="s">
        <v>167</v>
      </c>
      <c r="F5" s="119" t="s">
        <v>168</v>
      </c>
      <c r="G5" s="120" t="s">
        <v>169</v>
      </c>
    </row>
    <row r="6" spans="1:7" s="3" customFormat="1" ht="33.75" customHeight="1" thickBot="1">
      <c r="A6" s="71" t="s">
        <v>170</v>
      </c>
      <c r="B6" s="4" t="s">
        <v>171</v>
      </c>
      <c r="C6" s="4" t="s">
        <v>172</v>
      </c>
      <c r="D6" s="4" t="s">
        <v>173</v>
      </c>
      <c r="E6" s="4" t="s">
        <v>171</v>
      </c>
      <c r="F6" s="4" t="s">
        <v>172</v>
      </c>
      <c r="G6" s="72" t="s">
        <v>173</v>
      </c>
    </row>
    <row r="7" spans="1:7" s="6" customFormat="1" ht="39.75" customHeight="1">
      <c r="A7" s="121" t="s">
        <v>498</v>
      </c>
      <c r="B7" s="143">
        <v>669792</v>
      </c>
      <c r="C7" s="143">
        <v>236744</v>
      </c>
      <c r="D7" s="143">
        <v>433048</v>
      </c>
      <c r="E7" s="144">
        <v>100</v>
      </c>
      <c r="F7" s="144">
        <v>35.35</v>
      </c>
      <c r="G7" s="145">
        <v>64.65</v>
      </c>
    </row>
    <row r="8" spans="1:7" ht="39.75" customHeight="1">
      <c r="A8" s="121" t="s">
        <v>499</v>
      </c>
      <c r="B8" s="143">
        <v>816747</v>
      </c>
      <c r="C8" s="143">
        <v>311454</v>
      </c>
      <c r="D8" s="143">
        <v>505293</v>
      </c>
      <c r="E8" s="144">
        <v>100</v>
      </c>
      <c r="F8" s="144">
        <v>38.13</v>
      </c>
      <c r="G8" s="145">
        <v>61.87</v>
      </c>
    </row>
    <row r="9" spans="1:7" s="6" customFormat="1" ht="39.75" customHeight="1">
      <c r="A9" s="121" t="s">
        <v>500</v>
      </c>
      <c r="B9" s="143">
        <v>854671</v>
      </c>
      <c r="C9" s="143">
        <v>337960</v>
      </c>
      <c r="D9" s="143">
        <v>516711</v>
      </c>
      <c r="E9" s="144">
        <v>100</v>
      </c>
      <c r="F9" s="144">
        <v>39.54</v>
      </c>
      <c r="G9" s="145">
        <v>60.46</v>
      </c>
    </row>
    <row r="10" spans="1:7" s="6" customFormat="1" ht="16.5" customHeight="1">
      <c r="A10" s="210"/>
      <c r="B10" s="143"/>
      <c r="C10" s="143"/>
      <c r="D10" s="143"/>
      <c r="E10" s="144"/>
      <c r="F10" s="144"/>
      <c r="G10" s="145"/>
    </row>
    <row r="11" spans="1:7" s="6" customFormat="1" ht="39.75" customHeight="1">
      <c r="A11" s="121" t="s">
        <v>501</v>
      </c>
      <c r="B11" s="143">
        <v>861570</v>
      </c>
      <c r="C11" s="143">
        <v>166707</v>
      </c>
      <c r="D11" s="143">
        <v>694863</v>
      </c>
      <c r="E11" s="144">
        <v>100</v>
      </c>
      <c r="F11" s="144">
        <v>19.35</v>
      </c>
      <c r="G11" s="145">
        <v>80.65</v>
      </c>
    </row>
    <row r="12" spans="1:7" ht="39.75" customHeight="1">
      <c r="A12" s="121" t="s">
        <v>502</v>
      </c>
      <c r="B12" s="143">
        <v>1295693</v>
      </c>
      <c r="C12" s="143">
        <v>276925</v>
      </c>
      <c r="D12" s="143">
        <v>1018768</v>
      </c>
      <c r="E12" s="144">
        <v>100</v>
      </c>
      <c r="F12" s="144">
        <v>21.37</v>
      </c>
      <c r="G12" s="145">
        <v>78.63</v>
      </c>
    </row>
    <row r="13" spans="1:7" ht="39.75" customHeight="1">
      <c r="A13" s="121" t="s">
        <v>503</v>
      </c>
      <c r="B13" s="143">
        <v>929673</v>
      </c>
      <c r="C13" s="143">
        <v>343238</v>
      </c>
      <c r="D13" s="143">
        <v>586435</v>
      </c>
      <c r="E13" s="144">
        <v>100</v>
      </c>
      <c r="F13" s="144">
        <v>36.92</v>
      </c>
      <c r="G13" s="145">
        <v>63.08</v>
      </c>
    </row>
    <row r="14" spans="1:7" ht="16.5" customHeight="1">
      <c r="A14" s="210"/>
      <c r="B14" s="143"/>
      <c r="C14" s="143"/>
      <c r="D14" s="143"/>
      <c r="E14" s="144"/>
      <c r="F14" s="144"/>
      <c r="G14" s="145"/>
    </row>
    <row r="15" spans="1:7" ht="39.75" customHeight="1">
      <c r="A15" s="121" t="s">
        <v>504</v>
      </c>
      <c r="B15" s="143">
        <v>1464945</v>
      </c>
      <c r="C15" s="143">
        <v>474635</v>
      </c>
      <c r="D15" s="143">
        <v>990310</v>
      </c>
      <c r="E15" s="144">
        <v>100</v>
      </c>
      <c r="F15" s="144">
        <v>32.4</v>
      </c>
      <c r="G15" s="145">
        <v>67.6</v>
      </c>
    </row>
    <row r="16" spans="1:8" ht="39.75" customHeight="1">
      <c r="A16" s="121" t="s">
        <v>505</v>
      </c>
      <c r="B16" s="143">
        <v>1430312</v>
      </c>
      <c r="C16" s="143">
        <v>352219</v>
      </c>
      <c r="D16" s="143">
        <v>1078093</v>
      </c>
      <c r="E16" s="144">
        <v>100</v>
      </c>
      <c r="F16" s="144">
        <v>24.625326502189733</v>
      </c>
      <c r="G16" s="145">
        <v>75.37467349781026</v>
      </c>
      <c r="H16" s="6"/>
    </row>
    <row r="17" spans="1:8" ht="39.75" customHeight="1">
      <c r="A17" s="121" t="s">
        <v>506</v>
      </c>
      <c r="B17" s="198">
        <v>1274516</v>
      </c>
      <c r="C17" s="199">
        <v>190928</v>
      </c>
      <c r="D17" s="199">
        <v>1083588</v>
      </c>
      <c r="E17" s="200">
        <v>100</v>
      </c>
      <c r="F17" s="200">
        <v>14.980431787439311</v>
      </c>
      <c r="G17" s="145">
        <v>85.0195682125607</v>
      </c>
      <c r="H17" s="6"/>
    </row>
    <row r="18" spans="1:8" ht="16.5" customHeight="1">
      <c r="A18" s="210"/>
      <c r="B18" s="198"/>
      <c r="C18" s="199"/>
      <c r="D18" s="199"/>
      <c r="E18" s="200"/>
      <c r="F18" s="200"/>
      <c r="G18" s="145"/>
      <c r="H18" s="6"/>
    </row>
    <row r="19" spans="1:8" ht="39.75" customHeight="1" thickBot="1">
      <c r="A19" s="245" t="s">
        <v>507</v>
      </c>
      <c r="B19" s="246">
        <v>853757.582453495</v>
      </c>
      <c r="C19" s="247">
        <v>395196.746395612</v>
      </c>
      <c r="D19" s="247">
        <f>B19-C19</f>
        <v>458560.836057883</v>
      </c>
      <c r="E19" s="248">
        <v>100</v>
      </c>
      <c r="F19" s="248">
        <f>C19/$B$19*100</f>
        <v>46.28910530550266</v>
      </c>
      <c r="G19" s="249">
        <f>D19/$B$19*100</f>
        <v>53.710894694497334</v>
      </c>
      <c r="H19" s="6"/>
    </row>
    <row r="20" ht="18" customHeight="1">
      <c r="A20" s="188" t="s">
        <v>174</v>
      </c>
    </row>
    <row r="21" spans="1:2" ht="18" customHeight="1">
      <c r="A21" s="168"/>
      <c r="B21" s="318"/>
    </row>
    <row r="22" ht="30" customHeight="1">
      <c r="C22" s="318"/>
    </row>
  </sheetData>
  <mergeCells count="4">
    <mergeCell ref="A2:G2"/>
    <mergeCell ref="A4:A5"/>
    <mergeCell ref="B4:D4"/>
    <mergeCell ref="E4:G4"/>
  </mergeCells>
  <printOptions/>
  <pageMargins left="1.1811023622047245" right="1.1811023622047245" top="1.5748031496062993" bottom="1.5748031496062993" header="0.5118110236220472" footer="0.9055118110236221"/>
  <pageSetup firstPageNumber="557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48"/>
  <sheetViews>
    <sheetView showGridLines="0" zoomScale="120" zoomScaleNormal="120" workbookViewId="0" topLeftCell="A1">
      <selection activeCell="A2" sqref="A2:H2"/>
    </sheetView>
  </sheetViews>
  <sheetFormatPr defaultColWidth="9.00390625" defaultRowHeight="24.75" customHeight="1"/>
  <cols>
    <col min="1" max="1" width="10.625" style="3" customWidth="1"/>
    <col min="2" max="2" width="1.625" style="3" customWidth="1"/>
    <col min="3" max="3" width="6.125" style="3" customWidth="1"/>
    <col min="4" max="4" width="10.625" style="2" customWidth="1"/>
    <col min="5" max="5" width="13.125" style="2" customWidth="1"/>
    <col min="6" max="6" width="11.125" style="2" customWidth="1"/>
    <col min="7" max="7" width="11.625" style="2" customWidth="1"/>
    <col min="8" max="8" width="10.125" style="2" customWidth="1"/>
    <col min="9" max="9" width="10.625" style="2" customWidth="1"/>
    <col min="10" max="10" width="11.125" style="2" customWidth="1"/>
    <col min="11" max="11" width="12.625" style="2" customWidth="1"/>
    <col min="12" max="12" width="10.125" style="2" customWidth="1"/>
    <col min="13" max="13" width="10.625" style="2" customWidth="1"/>
    <col min="14" max="14" width="9.625" style="2" customWidth="1"/>
    <col min="15" max="15" width="10.125" style="2" customWidth="1"/>
    <col min="16" max="16384" width="9.625" style="2" customWidth="1"/>
  </cols>
  <sheetData>
    <row r="1" spans="1:15" ht="18" customHeight="1">
      <c r="A1" s="189" t="s">
        <v>71</v>
      </c>
      <c r="O1" s="7" t="s">
        <v>79</v>
      </c>
    </row>
    <row r="2" spans="1:15" s="8" customFormat="1" ht="25.5" customHeight="1">
      <c r="A2" s="561" t="s">
        <v>551</v>
      </c>
      <c r="B2" s="560"/>
      <c r="C2" s="560"/>
      <c r="D2" s="560"/>
      <c r="E2" s="560"/>
      <c r="F2" s="560"/>
      <c r="G2" s="560"/>
      <c r="H2" s="560"/>
      <c r="I2" s="560" t="s">
        <v>0</v>
      </c>
      <c r="J2" s="560"/>
      <c r="K2" s="560"/>
      <c r="L2" s="560"/>
      <c r="M2" s="560"/>
      <c r="N2" s="560"/>
      <c r="O2" s="560"/>
    </row>
    <row r="3" spans="1:15" s="6" customFormat="1" ht="13.5" customHeight="1" thickBot="1">
      <c r="A3" s="363"/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</row>
    <row r="4" spans="1:15" s="3" customFormat="1" ht="31.5" customHeight="1">
      <c r="A4" s="562" t="s">
        <v>512</v>
      </c>
      <c r="B4" s="411"/>
      <c r="C4" s="563"/>
      <c r="D4" s="162" t="s">
        <v>513</v>
      </c>
      <c r="E4" s="162" t="s">
        <v>514</v>
      </c>
      <c r="F4" s="162" t="s">
        <v>515</v>
      </c>
      <c r="G4" s="162" t="s">
        <v>516</v>
      </c>
      <c r="H4" s="365" t="s">
        <v>517</v>
      </c>
      <c r="I4" s="364" t="s">
        <v>518</v>
      </c>
      <c r="J4" s="162" t="s">
        <v>1</v>
      </c>
      <c r="K4" s="162" t="s">
        <v>519</v>
      </c>
      <c r="L4" s="162" t="s">
        <v>520</v>
      </c>
      <c r="M4" s="162" t="s">
        <v>521</v>
      </c>
      <c r="N4" s="162" t="s">
        <v>522</v>
      </c>
      <c r="O4" s="163" t="s">
        <v>523</v>
      </c>
    </row>
    <row r="5" spans="1:15" s="153" customFormat="1" ht="22.5" customHeight="1" thickBot="1">
      <c r="A5" s="420"/>
      <c r="B5" s="420"/>
      <c r="C5" s="421"/>
      <c r="D5" s="4" t="s">
        <v>524</v>
      </c>
      <c r="E5" s="4" t="s">
        <v>525</v>
      </c>
      <c r="F5" s="4" t="s">
        <v>526</v>
      </c>
      <c r="G5" s="4" t="s">
        <v>527</v>
      </c>
      <c r="H5" s="359" t="s">
        <v>528</v>
      </c>
      <c r="I5" s="4" t="s">
        <v>529</v>
      </c>
      <c r="J5" s="4" t="s">
        <v>530</v>
      </c>
      <c r="K5" s="4" t="s">
        <v>531</v>
      </c>
      <c r="L5" s="4" t="s">
        <v>532</v>
      </c>
      <c r="M5" s="4" t="s">
        <v>533</v>
      </c>
      <c r="N5" s="4" t="s">
        <v>534</v>
      </c>
      <c r="O5" s="320" t="s">
        <v>535</v>
      </c>
    </row>
    <row r="6" spans="1:15" ht="15.75" customHeight="1">
      <c r="A6" s="558" t="s">
        <v>536</v>
      </c>
      <c r="C6" s="164" t="s">
        <v>75</v>
      </c>
      <c r="D6" s="165">
        <v>742905</v>
      </c>
      <c r="E6" s="165">
        <v>239792</v>
      </c>
      <c r="F6" s="165">
        <v>362774</v>
      </c>
      <c r="G6" s="165">
        <v>488136</v>
      </c>
      <c r="H6" s="166">
        <v>575545</v>
      </c>
      <c r="I6" s="165">
        <v>782767</v>
      </c>
      <c r="J6" s="165">
        <v>62251</v>
      </c>
      <c r="K6" s="165">
        <v>286226</v>
      </c>
      <c r="L6" s="165">
        <v>626092</v>
      </c>
      <c r="M6" s="165">
        <v>410864</v>
      </c>
      <c r="N6" s="165">
        <v>200651</v>
      </c>
      <c r="O6" s="167">
        <v>116836</v>
      </c>
    </row>
    <row r="7" spans="1:15" s="6" customFormat="1" ht="15.75" customHeight="1">
      <c r="A7" s="384"/>
      <c r="B7" s="3"/>
      <c r="C7" s="164" t="s">
        <v>76</v>
      </c>
      <c r="D7" s="165">
        <v>26313</v>
      </c>
      <c r="E7" s="165">
        <v>5512</v>
      </c>
      <c r="F7" s="165">
        <v>10936</v>
      </c>
      <c r="G7" s="165">
        <v>17232</v>
      </c>
      <c r="H7" s="166">
        <v>21430</v>
      </c>
      <c r="I7" s="202">
        <v>15754</v>
      </c>
      <c r="J7" s="170" t="s">
        <v>177</v>
      </c>
      <c r="K7" s="165">
        <v>1795</v>
      </c>
      <c r="L7" s="165">
        <v>24006</v>
      </c>
      <c r="M7" s="165">
        <v>8347</v>
      </c>
      <c r="N7" s="165">
        <v>7233</v>
      </c>
      <c r="O7" s="167">
        <v>593</v>
      </c>
    </row>
    <row r="8" spans="1:15" ht="15.75" customHeight="1">
      <c r="A8" s="384"/>
      <c r="B8" s="147"/>
      <c r="C8" s="164" t="s">
        <v>77</v>
      </c>
      <c r="D8" s="165">
        <v>716592</v>
      </c>
      <c r="E8" s="165">
        <v>234280</v>
      </c>
      <c r="F8" s="165">
        <v>351838</v>
      </c>
      <c r="G8" s="165">
        <v>470904</v>
      </c>
      <c r="H8" s="166">
        <v>554115</v>
      </c>
      <c r="I8" s="165">
        <v>767013</v>
      </c>
      <c r="J8" s="165">
        <v>62251</v>
      </c>
      <c r="K8" s="165">
        <v>284431</v>
      </c>
      <c r="L8" s="165">
        <v>602086</v>
      </c>
      <c r="M8" s="165">
        <v>402517</v>
      </c>
      <c r="N8" s="165">
        <v>193418</v>
      </c>
      <c r="O8" s="167">
        <v>116243</v>
      </c>
    </row>
    <row r="9" spans="1:15" ht="3.75" customHeight="1">
      <c r="A9" s="360"/>
      <c r="C9" s="169"/>
      <c r="D9" s="165"/>
      <c r="E9" s="165"/>
      <c r="F9" s="165"/>
      <c r="G9" s="165"/>
      <c r="H9" s="166"/>
      <c r="I9" s="165"/>
      <c r="J9" s="165"/>
      <c r="K9" s="165"/>
      <c r="L9" s="165"/>
      <c r="M9" s="165"/>
      <c r="N9" s="165"/>
      <c r="O9" s="167"/>
    </row>
    <row r="10" spans="1:15" ht="15.75" customHeight="1">
      <c r="A10" s="558" t="s">
        <v>537</v>
      </c>
      <c r="C10" s="164" t="s">
        <v>75</v>
      </c>
      <c r="D10" s="165">
        <v>802420</v>
      </c>
      <c r="E10" s="165">
        <v>223723</v>
      </c>
      <c r="F10" s="165">
        <v>404331</v>
      </c>
      <c r="G10" s="165">
        <v>510920</v>
      </c>
      <c r="H10" s="166">
        <v>610415</v>
      </c>
      <c r="I10" s="165">
        <v>823406</v>
      </c>
      <c r="J10" s="165">
        <v>51253</v>
      </c>
      <c r="K10" s="165">
        <v>337387</v>
      </c>
      <c r="L10" s="165">
        <v>618911</v>
      </c>
      <c r="M10" s="165">
        <v>457359</v>
      </c>
      <c r="N10" s="165">
        <v>184059</v>
      </c>
      <c r="O10" s="167">
        <v>144243</v>
      </c>
    </row>
    <row r="11" spans="1:15" ht="15.75" customHeight="1">
      <c r="A11" s="384"/>
      <c r="C11" s="164" t="s">
        <v>76</v>
      </c>
      <c r="D11" s="165">
        <v>12817</v>
      </c>
      <c r="E11" s="165">
        <v>2384</v>
      </c>
      <c r="F11" s="165">
        <v>3688</v>
      </c>
      <c r="G11" s="165">
        <v>9174</v>
      </c>
      <c r="H11" s="166">
        <v>9111</v>
      </c>
      <c r="I11" s="202">
        <v>7236</v>
      </c>
      <c r="J11" s="170" t="s">
        <v>177</v>
      </c>
      <c r="K11" s="165">
        <v>1823</v>
      </c>
      <c r="L11" s="165">
        <v>10383</v>
      </c>
      <c r="M11" s="165">
        <v>7237</v>
      </c>
      <c r="N11" s="165">
        <v>4278</v>
      </c>
      <c r="O11" s="167">
        <v>1285</v>
      </c>
    </row>
    <row r="12" spans="1:15" ht="15.75" customHeight="1">
      <c r="A12" s="384"/>
      <c r="C12" s="164" t="s">
        <v>77</v>
      </c>
      <c r="D12" s="165">
        <v>789603</v>
      </c>
      <c r="E12" s="165">
        <v>221338</v>
      </c>
      <c r="F12" s="165">
        <v>400643</v>
      </c>
      <c r="G12" s="165">
        <v>501745</v>
      </c>
      <c r="H12" s="166">
        <v>601304</v>
      </c>
      <c r="I12" s="165">
        <v>816170</v>
      </c>
      <c r="J12" s="165">
        <v>51253</v>
      </c>
      <c r="K12" s="165">
        <v>335564</v>
      </c>
      <c r="L12" s="165">
        <v>608528</v>
      </c>
      <c r="M12" s="165">
        <v>450122</v>
      </c>
      <c r="N12" s="165">
        <v>179780</v>
      </c>
      <c r="O12" s="167">
        <v>142957</v>
      </c>
    </row>
    <row r="13" spans="1:15" ht="3.75" customHeight="1">
      <c r="A13" s="360"/>
      <c r="C13" s="169"/>
      <c r="D13" s="165"/>
      <c r="E13" s="165"/>
      <c r="F13" s="165"/>
      <c r="G13" s="165"/>
      <c r="H13" s="166"/>
      <c r="I13" s="165"/>
      <c r="J13" s="165"/>
      <c r="K13" s="165"/>
      <c r="L13" s="165"/>
      <c r="M13" s="165"/>
      <c r="N13" s="165"/>
      <c r="O13" s="167"/>
    </row>
    <row r="14" spans="1:15" ht="15.75" customHeight="1">
      <c r="A14" s="558" t="s">
        <v>538</v>
      </c>
      <c r="C14" s="164" t="s">
        <v>75</v>
      </c>
      <c r="D14" s="165">
        <v>798678</v>
      </c>
      <c r="E14" s="165">
        <v>215083</v>
      </c>
      <c r="F14" s="165">
        <v>440641</v>
      </c>
      <c r="G14" s="165">
        <v>528253</v>
      </c>
      <c r="H14" s="166">
        <v>644187</v>
      </c>
      <c r="I14" s="165">
        <v>945359</v>
      </c>
      <c r="J14" s="165">
        <v>75074</v>
      </c>
      <c r="K14" s="165">
        <v>406274</v>
      </c>
      <c r="L14" s="165">
        <v>699497</v>
      </c>
      <c r="M14" s="165">
        <v>483594</v>
      </c>
      <c r="N14" s="165">
        <v>230480</v>
      </c>
      <c r="O14" s="167">
        <v>174173</v>
      </c>
    </row>
    <row r="15" spans="1:15" ht="15.75" customHeight="1">
      <c r="A15" s="384"/>
      <c r="C15" s="164" t="s">
        <v>76</v>
      </c>
      <c r="D15" s="165">
        <v>12809</v>
      </c>
      <c r="E15" s="165">
        <v>4501</v>
      </c>
      <c r="F15" s="165">
        <v>5826</v>
      </c>
      <c r="G15" s="165">
        <v>8999</v>
      </c>
      <c r="H15" s="166">
        <v>10902</v>
      </c>
      <c r="I15" s="202">
        <v>11664</v>
      </c>
      <c r="J15" s="165">
        <v>1941</v>
      </c>
      <c r="K15" s="165">
        <v>3861</v>
      </c>
      <c r="L15" s="165">
        <v>12930</v>
      </c>
      <c r="M15" s="165">
        <v>8475</v>
      </c>
      <c r="N15" s="165">
        <v>1326</v>
      </c>
      <c r="O15" s="167">
        <v>2505</v>
      </c>
    </row>
    <row r="16" spans="1:15" ht="15.75" customHeight="1">
      <c r="A16" s="384"/>
      <c r="C16" s="164" t="s">
        <v>77</v>
      </c>
      <c r="D16" s="165">
        <v>785870</v>
      </c>
      <c r="E16" s="165">
        <v>210582</v>
      </c>
      <c r="F16" s="165">
        <v>434815</v>
      </c>
      <c r="G16" s="165">
        <v>519254</v>
      </c>
      <c r="H16" s="166">
        <v>633285</v>
      </c>
      <c r="I16" s="165">
        <v>933695</v>
      </c>
      <c r="J16" s="165">
        <v>73133</v>
      </c>
      <c r="K16" s="165">
        <v>402413</v>
      </c>
      <c r="L16" s="165">
        <v>686567</v>
      </c>
      <c r="M16" s="165">
        <v>475119</v>
      </c>
      <c r="N16" s="165">
        <v>229154</v>
      </c>
      <c r="O16" s="167">
        <v>171667</v>
      </c>
    </row>
    <row r="17" spans="1:15" ht="3.75" customHeight="1">
      <c r="A17" s="360"/>
      <c r="C17" s="169"/>
      <c r="D17" s="165"/>
      <c r="E17" s="165"/>
      <c r="F17" s="165"/>
      <c r="G17" s="165"/>
      <c r="H17" s="166"/>
      <c r="I17" s="165"/>
      <c r="J17" s="165"/>
      <c r="K17" s="165"/>
      <c r="L17" s="165"/>
      <c r="M17" s="165"/>
      <c r="N17" s="165"/>
      <c r="O17" s="167"/>
    </row>
    <row r="18" spans="1:15" s="6" customFormat="1" ht="15.75" customHeight="1">
      <c r="A18" s="558" t="s">
        <v>539</v>
      </c>
      <c r="B18" s="147"/>
      <c r="C18" s="164" t="s">
        <v>75</v>
      </c>
      <c r="D18" s="165">
        <v>836020</v>
      </c>
      <c r="E18" s="165">
        <v>158973</v>
      </c>
      <c r="F18" s="165">
        <v>437476</v>
      </c>
      <c r="G18" s="165">
        <v>548455</v>
      </c>
      <c r="H18" s="166">
        <v>654834</v>
      </c>
      <c r="I18" s="165">
        <v>993402</v>
      </c>
      <c r="J18" s="165">
        <v>48493</v>
      </c>
      <c r="K18" s="165">
        <v>407340</v>
      </c>
      <c r="L18" s="165">
        <v>722386</v>
      </c>
      <c r="M18" s="165">
        <v>470645</v>
      </c>
      <c r="N18" s="165">
        <v>214181</v>
      </c>
      <c r="O18" s="167">
        <v>178051</v>
      </c>
    </row>
    <row r="19" spans="1:15" s="6" customFormat="1" ht="15.75" customHeight="1">
      <c r="A19" s="559"/>
      <c r="B19" s="147"/>
      <c r="C19" s="164" t="s">
        <v>76</v>
      </c>
      <c r="D19" s="165">
        <v>5689</v>
      </c>
      <c r="E19" s="170" t="s">
        <v>177</v>
      </c>
      <c r="F19" s="165">
        <v>656</v>
      </c>
      <c r="G19" s="165">
        <v>5056</v>
      </c>
      <c r="H19" s="166">
        <v>6334</v>
      </c>
      <c r="I19" s="202">
        <v>4544</v>
      </c>
      <c r="J19" s="170" t="s">
        <v>177</v>
      </c>
      <c r="K19" s="165">
        <v>2582</v>
      </c>
      <c r="L19" s="165">
        <v>5809</v>
      </c>
      <c r="M19" s="165">
        <v>2567</v>
      </c>
      <c r="N19" s="165">
        <v>3220</v>
      </c>
      <c r="O19" s="174" t="s">
        <v>177</v>
      </c>
    </row>
    <row r="20" spans="1:15" s="6" customFormat="1" ht="15.75" customHeight="1">
      <c r="A20" s="559"/>
      <c r="B20" s="147"/>
      <c r="C20" s="164" t="s">
        <v>77</v>
      </c>
      <c r="D20" s="165">
        <v>830332</v>
      </c>
      <c r="E20" s="165">
        <v>158973</v>
      </c>
      <c r="F20" s="165">
        <v>436820</v>
      </c>
      <c r="G20" s="165">
        <v>543398</v>
      </c>
      <c r="H20" s="166">
        <v>648500</v>
      </c>
      <c r="I20" s="165">
        <v>988858</v>
      </c>
      <c r="J20" s="165">
        <v>48493</v>
      </c>
      <c r="K20" s="165">
        <v>404757</v>
      </c>
      <c r="L20" s="165">
        <v>716578</v>
      </c>
      <c r="M20" s="165">
        <v>468079</v>
      </c>
      <c r="N20" s="165">
        <v>210962</v>
      </c>
      <c r="O20" s="167">
        <v>178051</v>
      </c>
    </row>
    <row r="21" spans="1:15" s="6" customFormat="1" ht="3.75" customHeight="1">
      <c r="A21" s="361"/>
      <c r="B21" s="147"/>
      <c r="C21" s="169"/>
      <c r="D21" s="165"/>
      <c r="E21" s="165"/>
      <c r="F21" s="165"/>
      <c r="G21" s="165"/>
      <c r="H21" s="166"/>
      <c r="I21" s="165"/>
      <c r="J21" s="165"/>
      <c r="K21" s="165"/>
      <c r="L21" s="165"/>
      <c r="M21" s="165"/>
      <c r="N21" s="165"/>
      <c r="O21" s="167"/>
    </row>
    <row r="22" spans="1:15" s="6" customFormat="1" ht="15.75" customHeight="1">
      <c r="A22" s="558" t="s">
        <v>540</v>
      </c>
      <c r="B22" s="147"/>
      <c r="C22" s="164" t="s">
        <v>75</v>
      </c>
      <c r="D22" s="165">
        <v>870787</v>
      </c>
      <c r="E22" s="165">
        <v>158851</v>
      </c>
      <c r="F22" s="165">
        <v>482753</v>
      </c>
      <c r="G22" s="165">
        <v>560238</v>
      </c>
      <c r="H22" s="166">
        <v>672791</v>
      </c>
      <c r="I22" s="165">
        <v>1133435</v>
      </c>
      <c r="J22" s="165">
        <v>59185</v>
      </c>
      <c r="K22" s="165">
        <v>489783</v>
      </c>
      <c r="L22" s="165">
        <v>772772</v>
      </c>
      <c r="M22" s="165">
        <v>518025</v>
      </c>
      <c r="N22" s="165">
        <v>203386</v>
      </c>
      <c r="O22" s="167">
        <v>128859</v>
      </c>
    </row>
    <row r="23" spans="1:15" s="6" customFormat="1" ht="15.75" customHeight="1">
      <c r="A23" s="384"/>
      <c r="B23" s="147"/>
      <c r="C23" s="164" t="s">
        <v>76</v>
      </c>
      <c r="D23" s="165">
        <v>15366</v>
      </c>
      <c r="E23" s="165">
        <v>1356</v>
      </c>
      <c r="F23" s="165">
        <v>6234</v>
      </c>
      <c r="G23" s="165">
        <v>6234</v>
      </c>
      <c r="H23" s="166">
        <v>9659</v>
      </c>
      <c r="I23" s="165">
        <v>13753</v>
      </c>
      <c r="J23" s="170" t="s">
        <v>177</v>
      </c>
      <c r="K23" s="165">
        <v>6957</v>
      </c>
      <c r="L23" s="165">
        <v>10219</v>
      </c>
      <c r="M23" s="165">
        <v>9178</v>
      </c>
      <c r="N23" s="165">
        <v>6234</v>
      </c>
      <c r="O23" s="167">
        <v>1302</v>
      </c>
    </row>
    <row r="24" spans="1:15" s="6" customFormat="1" ht="15.75" customHeight="1">
      <c r="A24" s="384"/>
      <c r="B24" s="147"/>
      <c r="C24" s="164" t="s">
        <v>77</v>
      </c>
      <c r="D24" s="165">
        <v>855421</v>
      </c>
      <c r="E24" s="165">
        <v>157495</v>
      </c>
      <c r="F24" s="165">
        <v>476519</v>
      </c>
      <c r="G24" s="165">
        <v>554004</v>
      </c>
      <c r="H24" s="166">
        <v>663132</v>
      </c>
      <c r="I24" s="165">
        <v>1119682</v>
      </c>
      <c r="J24" s="165">
        <v>59185</v>
      </c>
      <c r="K24" s="165">
        <v>482826</v>
      </c>
      <c r="L24" s="165">
        <v>762553</v>
      </c>
      <c r="M24" s="165">
        <v>508846</v>
      </c>
      <c r="N24" s="165">
        <v>197152</v>
      </c>
      <c r="O24" s="167">
        <v>127557</v>
      </c>
    </row>
    <row r="25" spans="1:15" s="6" customFormat="1" ht="3.75" customHeight="1">
      <c r="A25" s="361"/>
      <c r="B25" s="147"/>
      <c r="C25" s="169"/>
      <c r="D25" s="165"/>
      <c r="E25" s="165"/>
      <c r="F25" s="165"/>
      <c r="G25" s="165"/>
      <c r="H25" s="166"/>
      <c r="I25" s="165"/>
      <c r="J25" s="165"/>
      <c r="K25" s="165"/>
      <c r="L25" s="165"/>
      <c r="M25" s="165"/>
      <c r="N25" s="165"/>
      <c r="O25" s="167"/>
    </row>
    <row r="26" spans="1:15" s="6" customFormat="1" ht="15.75" customHeight="1">
      <c r="A26" s="557" t="s">
        <v>541</v>
      </c>
      <c r="B26" s="147"/>
      <c r="C26" s="164" t="s">
        <v>75</v>
      </c>
      <c r="D26" s="165">
        <v>893413</v>
      </c>
      <c r="E26" s="165">
        <v>160667</v>
      </c>
      <c r="F26" s="165">
        <v>482131</v>
      </c>
      <c r="G26" s="165">
        <v>585024</v>
      </c>
      <c r="H26" s="166">
        <v>678823</v>
      </c>
      <c r="I26" s="165">
        <v>1110035</v>
      </c>
      <c r="J26" s="165">
        <v>63001</v>
      </c>
      <c r="K26" s="165">
        <v>530640</v>
      </c>
      <c r="L26" s="165">
        <v>816365</v>
      </c>
      <c r="M26" s="165">
        <v>506010</v>
      </c>
      <c r="N26" s="165">
        <v>181067</v>
      </c>
      <c r="O26" s="167">
        <v>138599</v>
      </c>
    </row>
    <row r="27" spans="1:15" s="6" customFormat="1" ht="15.75" customHeight="1">
      <c r="A27" s="386"/>
      <c r="B27" s="147"/>
      <c r="C27" s="164" t="s">
        <v>76</v>
      </c>
      <c r="D27" s="165">
        <v>10644</v>
      </c>
      <c r="E27" s="170" t="s">
        <v>177</v>
      </c>
      <c r="F27" s="165">
        <v>5718</v>
      </c>
      <c r="G27" s="165">
        <v>6379</v>
      </c>
      <c r="H27" s="166">
        <v>7015</v>
      </c>
      <c r="I27" s="202">
        <v>10661</v>
      </c>
      <c r="J27" s="170" t="s">
        <v>177</v>
      </c>
      <c r="K27" s="165">
        <v>2141</v>
      </c>
      <c r="L27" s="165">
        <v>8490</v>
      </c>
      <c r="M27" s="165">
        <v>6537</v>
      </c>
      <c r="N27" s="165">
        <v>2090</v>
      </c>
      <c r="O27" s="174" t="s">
        <v>177</v>
      </c>
    </row>
    <row r="28" spans="1:15" s="6" customFormat="1" ht="15.75" customHeight="1">
      <c r="A28" s="384"/>
      <c r="B28" s="147"/>
      <c r="C28" s="164" t="s">
        <v>77</v>
      </c>
      <c r="D28" s="165">
        <v>882769</v>
      </c>
      <c r="E28" s="165">
        <v>160667</v>
      </c>
      <c r="F28" s="165">
        <v>476412</v>
      </c>
      <c r="G28" s="165">
        <v>578645</v>
      </c>
      <c r="H28" s="166">
        <v>671808</v>
      </c>
      <c r="I28" s="165">
        <v>1099375</v>
      </c>
      <c r="J28" s="165">
        <v>63001</v>
      </c>
      <c r="K28" s="165">
        <v>528499</v>
      </c>
      <c r="L28" s="165">
        <v>807875</v>
      </c>
      <c r="M28" s="165">
        <v>499472</v>
      </c>
      <c r="N28" s="165">
        <v>178977</v>
      </c>
      <c r="O28" s="167">
        <v>138599</v>
      </c>
    </row>
    <row r="29" spans="1:15" s="6" customFormat="1" ht="3.75" customHeight="1">
      <c r="A29" s="361"/>
      <c r="B29" s="147"/>
      <c r="C29" s="169"/>
      <c r="D29" s="165"/>
      <c r="E29" s="165"/>
      <c r="F29" s="165"/>
      <c r="G29" s="165"/>
      <c r="H29" s="166"/>
      <c r="I29" s="165"/>
      <c r="J29" s="165"/>
      <c r="K29" s="165"/>
      <c r="L29" s="165"/>
      <c r="M29" s="165"/>
      <c r="N29" s="165"/>
      <c r="O29" s="167"/>
    </row>
    <row r="30" spans="1:15" s="6" customFormat="1" ht="15.75" customHeight="1">
      <c r="A30" s="557" t="s">
        <v>542</v>
      </c>
      <c r="B30" s="147"/>
      <c r="C30" s="164" t="s">
        <v>75</v>
      </c>
      <c r="D30" s="165">
        <v>961679</v>
      </c>
      <c r="E30" s="165">
        <v>139729</v>
      </c>
      <c r="F30" s="165">
        <v>491468</v>
      </c>
      <c r="G30" s="165">
        <v>597436</v>
      </c>
      <c r="H30" s="166">
        <v>670823</v>
      </c>
      <c r="I30" s="165">
        <v>1167843</v>
      </c>
      <c r="J30" s="165">
        <v>61793</v>
      </c>
      <c r="K30" s="165">
        <v>570613</v>
      </c>
      <c r="L30" s="165">
        <v>825775</v>
      </c>
      <c r="M30" s="165">
        <v>524641</v>
      </c>
      <c r="N30" s="165">
        <v>134746</v>
      </c>
      <c r="O30" s="167">
        <v>107441</v>
      </c>
    </row>
    <row r="31" spans="1:15" s="6" customFormat="1" ht="15.75" customHeight="1">
      <c r="A31" s="386"/>
      <c r="B31" s="147"/>
      <c r="C31" s="164" t="s">
        <v>76</v>
      </c>
      <c r="D31" s="165">
        <v>22250</v>
      </c>
      <c r="E31" s="165">
        <v>2149</v>
      </c>
      <c r="F31" s="165">
        <v>9636</v>
      </c>
      <c r="G31" s="202">
        <v>11808</v>
      </c>
      <c r="H31" s="166">
        <v>10375</v>
      </c>
      <c r="I31" s="202">
        <v>18342</v>
      </c>
      <c r="J31" s="170" t="s">
        <v>177</v>
      </c>
      <c r="K31" s="165">
        <v>8011</v>
      </c>
      <c r="L31" s="165">
        <v>20272</v>
      </c>
      <c r="M31" s="165">
        <v>11009</v>
      </c>
      <c r="N31" s="165">
        <v>1432</v>
      </c>
      <c r="O31" s="167">
        <v>1529</v>
      </c>
    </row>
    <row r="32" spans="1:15" s="6" customFormat="1" ht="15.75" customHeight="1">
      <c r="A32" s="384"/>
      <c r="B32" s="147"/>
      <c r="C32" s="164" t="s">
        <v>77</v>
      </c>
      <c r="D32" s="165">
        <v>939428</v>
      </c>
      <c r="E32" s="165">
        <v>137580</v>
      </c>
      <c r="F32" s="165">
        <v>481832</v>
      </c>
      <c r="G32" s="165">
        <v>585627</v>
      </c>
      <c r="H32" s="166">
        <v>660447</v>
      </c>
      <c r="I32" s="165">
        <v>1149501</v>
      </c>
      <c r="J32" s="165">
        <v>61793</v>
      </c>
      <c r="K32" s="165">
        <v>562601</v>
      </c>
      <c r="L32" s="165">
        <v>805502</v>
      </c>
      <c r="M32" s="165">
        <v>513631</v>
      </c>
      <c r="N32" s="165">
        <v>133313</v>
      </c>
      <c r="O32" s="167">
        <v>105911</v>
      </c>
    </row>
    <row r="33" spans="1:15" s="6" customFormat="1" ht="3.75" customHeight="1">
      <c r="A33" s="361"/>
      <c r="B33" s="147"/>
      <c r="C33" s="169"/>
      <c r="D33" s="172"/>
      <c r="E33" s="166"/>
      <c r="F33" s="166"/>
      <c r="G33" s="166"/>
      <c r="H33" s="166"/>
      <c r="I33" s="165"/>
      <c r="J33" s="166"/>
      <c r="K33" s="166"/>
      <c r="L33" s="166"/>
      <c r="M33" s="166"/>
      <c r="N33" s="166"/>
      <c r="O33" s="173"/>
    </row>
    <row r="34" spans="1:15" ht="15.75" customHeight="1">
      <c r="A34" s="557" t="s">
        <v>543</v>
      </c>
      <c r="B34" s="147"/>
      <c r="C34" s="164" t="s">
        <v>75</v>
      </c>
      <c r="D34" s="165">
        <v>921552</v>
      </c>
      <c r="E34" s="165">
        <v>379184</v>
      </c>
      <c r="F34" s="165">
        <v>502771</v>
      </c>
      <c r="G34" s="165">
        <v>608688</v>
      </c>
      <c r="H34" s="166">
        <v>650837</v>
      </c>
      <c r="I34" s="165">
        <v>1254953</v>
      </c>
      <c r="J34" s="165">
        <v>70832</v>
      </c>
      <c r="K34" s="165">
        <v>589658</v>
      </c>
      <c r="L34" s="165">
        <v>839535</v>
      </c>
      <c r="M34" s="165">
        <v>542290</v>
      </c>
      <c r="N34" s="165">
        <v>152862</v>
      </c>
      <c r="O34" s="167">
        <v>122196</v>
      </c>
    </row>
    <row r="35" spans="1:15" s="6" customFormat="1" ht="15.75" customHeight="1">
      <c r="A35" s="386"/>
      <c r="B35" s="147"/>
      <c r="C35" s="164" t="s">
        <v>76</v>
      </c>
      <c r="D35" s="165">
        <v>11938</v>
      </c>
      <c r="E35" s="165">
        <v>2165</v>
      </c>
      <c r="F35" s="165">
        <v>6044</v>
      </c>
      <c r="G35" s="202">
        <v>8228</v>
      </c>
      <c r="H35" s="166">
        <v>9045</v>
      </c>
      <c r="I35" s="202">
        <v>15921</v>
      </c>
      <c r="J35" s="165">
        <v>721</v>
      </c>
      <c r="K35" s="165">
        <v>6050</v>
      </c>
      <c r="L35" s="165">
        <v>16002</v>
      </c>
      <c r="M35" s="165">
        <v>8957</v>
      </c>
      <c r="N35" s="165">
        <v>2236</v>
      </c>
      <c r="O35" s="167">
        <v>721</v>
      </c>
    </row>
    <row r="36" spans="1:15" ht="15.75" customHeight="1">
      <c r="A36" s="384"/>
      <c r="B36" s="147"/>
      <c r="C36" s="164" t="s">
        <v>77</v>
      </c>
      <c r="D36" s="165">
        <v>909615</v>
      </c>
      <c r="E36" s="165">
        <v>377019</v>
      </c>
      <c r="F36" s="165">
        <v>496727</v>
      </c>
      <c r="G36" s="165">
        <v>600460</v>
      </c>
      <c r="H36" s="166">
        <v>641792</v>
      </c>
      <c r="I36" s="165">
        <v>1239031</v>
      </c>
      <c r="J36" s="165">
        <v>70112</v>
      </c>
      <c r="K36" s="165">
        <v>583608</v>
      </c>
      <c r="L36" s="165">
        <v>823533</v>
      </c>
      <c r="M36" s="165">
        <v>533333</v>
      </c>
      <c r="N36" s="165">
        <v>150626</v>
      </c>
      <c r="O36" s="167">
        <v>121475</v>
      </c>
    </row>
    <row r="37" spans="1:15" s="6" customFormat="1" ht="3.75" customHeight="1">
      <c r="A37" s="361"/>
      <c r="B37" s="147"/>
      <c r="C37" s="169"/>
      <c r="D37" s="165"/>
      <c r="E37" s="165"/>
      <c r="F37" s="165"/>
      <c r="G37" s="165"/>
      <c r="H37" s="166"/>
      <c r="I37" s="165"/>
      <c r="J37" s="165"/>
      <c r="K37" s="165"/>
      <c r="L37" s="165"/>
      <c r="M37" s="165"/>
      <c r="N37" s="165"/>
      <c r="O37" s="167"/>
    </row>
    <row r="38" spans="1:15" ht="15.75" customHeight="1">
      <c r="A38" s="558" t="s">
        <v>544</v>
      </c>
      <c r="B38" s="147"/>
      <c r="C38" s="164" t="s">
        <v>75</v>
      </c>
      <c r="D38" s="165">
        <v>726452</v>
      </c>
      <c r="E38" s="165">
        <v>317600</v>
      </c>
      <c r="F38" s="165">
        <v>531686</v>
      </c>
      <c r="G38" s="165">
        <v>626590</v>
      </c>
      <c r="H38" s="166">
        <v>655457</v>
      </c>
      <c r="I38" s="165">
        <v>1276822</v>
      </c>
      <c r="J38" s="165">
        <v>66333</v>
      </c>
      <c r="K38" s="165">
        <v>649406</v>
      </c>
      <c r="L38" s="165">
        <v>909179</v>
      </c>
      <c r="M38" s="165">
        <v>544784</v>
      </c>
      <c r="N38" s="165">
        <v>142305</v>
      </c>
      <c r="O38" s="167">
        <v>73613</v>
      </c>
    </row>
    <row r="39" spans="1:15" s="6" customFormat="1" ht="15.75" customHeight="1">
      <c r="A39" s="384"/>
      <c r="B39" s="147"/>
      <c r="C39" s="164" t="s">
        <v>76</v>
      </c>
      <c r="D39" s="165">
        <v>11408</v>
      </c>
      <c r="E39" s="165">
        <v>3006</v>
      </c>
      <c r="F39" s="165">
        <v>4656</v>
      </c>
      <c r="G39" s="202">
        <v>7606</v>
      </c>
      <c r="H39" s="166">
        <v>5410</v>
      </c>
      <c r="I39" s="202">
        <v>10025</v>
      </c>
      <c r="J39" s="170" t="s">
        <v>177</v>
      </c>
      <c r="K39" s="165">
        <v>7735</v>
      </c>
      <c r="L39" s="165">
        <v>13959</v>
      </c>
      <c r="M39" s="165">
        <v>7757</v>
      </c>
      <c r="N39" s="165">
        <v>1512</v>
      </c>
      <c r="O39" s="174" t="s">
        <v>177</v>
      </c>
    </row>
    <row r="40" spans="1:15" ht="15.75" customHeight="1">
      <c r="A40" s="384"/>
      <c r="B40" s="147"/>
      <c r="C40" s="164" t="s">
        <v>77</v>
      </c>
      <c r="D40" s="165">
        <v>715044</v>
      </c>
      <c r="E40" s="165">
        <v>314594</v>
      </c>
      <c r="F40" s="165">
        <v>527030</v>
      </c>
      <c r="G40" s="165">
        <v>618985</v>
      </c>
      <c r="H40" s="166">
        <v>650047</v>
      </c>
      <c r="I40" s="165">
        <v>1266797</v>
      </c>
      <c r="J40" s="165">
        <v>66333</v>
      </c>
      <c r="K40" s="165">
        <v>641671</v>
      </c>
      <c r="L40" s="165">
        <v>895219</v>
      </c>
      <c r="M40" s="165">
        <v>537027</v>
      </c>
      <c r="N40" s="165">
        <v>140793</v>
      </c>
      <c r="O40" s="167">
        <v>73613</v>
      </c>
    </row>
    <row r="41" spans="1:15" s="6" customFormat="1" ht="3.75" customHeight="1">
      <c r="A41" s="98"/>
      <c r="B41" s="147"/>
      <c r="C41" s="169"/>
      <c r="D41" s="165"/>
      <c r="E41" s="165"/>
      <c r="F41" s="165"/>
      <c r="G41" s="165"/>
      <c r="H41" s="166"/>
      <c r="I41" s="165"/>
      <c r="J41" s="165"/>
      <c r="K41" s="165"/>
      <c r="L41" s="165"/>
      <c r="M41" s="165"/>
      <c r="N41" s="165"/>
      <c r="O41" s="167"/>
    </row>
    <row r="42" spans="1:16" ht="15.75" customHeight="1">
      <c r="A42" s="558" t="s">
        <v>545</v>
      </c>
      <c r="B42" s="147"/>
      <c r="C42" s="164" t="s">
        <v>75</v>
      </c>
      <c r="D42" s="165">
        <v>692805.5221550282</v>
      </c>
      <c r="E42" s="165">
        <v>321210.4931619303</v>
      </c>
      <c r="F42" s="165">
        <v>532533.1079931102</v>
      </c>
      <c r="G42" s="165">
        <v>652096.4601864778</v>
      </c>
      <c r="H42" s="166">
        <v>674449.4946312684</v>
      </c>
      <c r="I42" s="165">
        <v>1397531.2341260891</v>
      </c>
      <c r="J42" s="165">
        <v>67772.96519397</v>
      </c>
      <c r="K42" s="165">
        <v>715251.2782639496</v>
      </c>
      <c r="L42" s="165">
        <v>919708.3590880295</v>
      </c>
      <c r="M42" s="165">
        <v>569572.7776737389</v>
      </c>
      <c r="N42" s="165">
        <v>136362.42751727998</v>
      </c>
      <c r="O42" s="167">
        <v>104588.66148983999</v>
      </c>
      <c r="P42" s="6"/>
    </row>
    <row r="43" spans="1:16" ht="15.75" customHeight="1">
      <c r="A43" s="384"/>
      <c r="B43" s="147"/>
      <c r="C43" s="164" t="s">
        <v>76</v>
      </c>
      <c r="D43" s="165">
        <v>5346.379845570001</v>
      </c>
      <c r="E43" s="165">
        <v>1537.87192466</v>
      </c>
      <c r="F43" s="165">
        <v>3028.15996407</v>
      </c>
      <c r="G43" s="202">
        <v>4608.44275631</v>
      </c>
      <c r="H43" s="166">
        <v>5377.37871864</v>
      </c>
      <c r="I43" s="202">
        <v>8389.5644835</v>
      </c>
      <c r="J43" s="170" t="s">
        <v>546</v>
      </c>
      <c r="K43" s="165">
        <v>4636.52375554</v>
      </c>
      <c r="L43" s="165">
        <v>8414.11679592</v>
      </c>
      <c r="M43" s="165">
        <v>3857.55074308</v>
      </c>
      <c r="N43" s="165">
        <v>1518.36903864</v>
      </c>
      <c r="O43" s="174" t="s">
        <v>546</v>
      </c>
      <c r="P43" s="6"/>
    </row>
    <row r="44" spans="1:16" ht="15.75" customHeight="1" thickBot="1">
      <c r="A44" s="394"/>
      <c r="B44" s="325"/>
      <c r="C44" s="236" t="s">
        <v>77</v>
      </c>
      <c r="D44" s="362">
        <v>687459.1423094582</v>
      </c>
      <c r="E44" s="238">
        <v>319672.6212372703</v>
      </c>
      <c r="F44" s="238">
        <v>529504.9480290402</v>
      </c>
      <c r="G44" s="238">
        <v>647488.0174301678</v>
      </c>
      <c r="H44" s="238">
        <v>669072.1159126285</v>
      </c>
      <c r="I44" s="237">
        <v>1389141.669642589</v>
      </c>
      <c r="J44" s="238">
        <v>67772.96519397</v>
      </c>
      <c r="K44" s="238">
        <v>710614.7545084095</v>
      </c>
      <c r="L44" s="238">
        <v>911294.2422921095</v>
      </c>
      <c r="M44" s="238">
        <v>565715.2269306589</v>
      </c>
      <c r="N44" s="238">
        <v>134844.05847863998</v>
      </c>
      <c r="O44" s="333">
        <v>104588.66148983999</v>
      </c>
      <c r="P44" s="6"/>
    </row>
    <row r="45" spans="1:16" ht="15.75" customHeight="1">
      <c r="A45" s="188" t="s">
        <v>547</v>
      </c>
      <c r="B45" s="2"/>
      <c r="C45" s="2"/>
      <c r="F45" s="318"/>
      <c r="P45" s="6"/>
    </row>
    <row r="46" s="12" customFormat="1" ht="14.25" customHeight="1">
      <c r="P46" s="26"/>
    </row>
    <row r="47" s="12" customFormat="1" ht="14.25" customHeight="1">
      <c r="P47" s="26"/>
    </row>
    <row r="48" spans="2:16" s="12" customFormat="1" ht="13.5" customHeight="1">
      <c r="B48" s="13"/>
      <c r="C48" s="13"/>
      <c r="I48" s="26"/>
      <c r="J48" s="26"/>
      <c r="K48" s="26"/>
      <c r="L48" s="26"/>
      <c r="M48" s="26"/>
      <c r="N48" s="26"/>
      <c r="O48" s="26"/>
      <c r="P48" s="26"/>
    </row>
  </sheetData>
  <mergeCells count="14">
    <mergeCell ref="A42:A44"/>
    <mergeCell ref="I2:O2"/>
    <mergeCell ref="A6:A8"/>
    <mergeCell ref="A2:H2"/>
    <mergeCell ref="A4:C4"/>
    <mergeCell ref="A5:C5"/>
    <mergeCell ref="A38:A40"/>
    <mergeCell ref="A14:A16"/>
    <mergeCell ref="A10:A12"/>
    <mergeCell ref="A34:A36"/>
    <mergeCell ref="A26:A28"/>
    <mergeCell ref="A22:A24"/>
    <mergeCell ref="A18:A20"/>
    <mergeCell ref="A30:A32"/>
  </mergeCells>
  <printOptions/>
  <pageMargins left="1.1811023622047245" right="1.1811023622047245" top="1.5748031496062993" bottom="1.5748031496062993" header="0.5118110236220472" footer="0.9055118110236221"/>
  <pageSetup firstPageNumber="558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1"/>
  <sheetViews>
    <sheetView showGridLines="0" zoomScale="120" zoomScaleNormal="120" workbookViewId="0" topLeftCell="A1">
      <selection activeCell="B2" sqref="B2:G2"/>
    </sheetView>
  </sheetViews>
  <sheetFormatPr defaultColWidth="9.00390625" defaultRowHeight="24.75" customHeight="1"/>
  <cols>
    <col min="1" max="1" width="0.37109375" style="3" customWidth="1"/>
    <col min="2" max="2" width="25.125" style="3" customWidth="1"/>
    <col min="3" max="3" width="1.00390625" style="3" customWidth="1"/>
    <col min="4" max="4" width="12.125" style="89" customWidth="1"/>
    <col min="5" max="5" width="12.125" style="90" customWidth="1"/>
    <col min="6" max="6" width="12.125" style="89" customWidth="1"/>
    <col min="7" max="7" width="12.125" style="90" customWidth="1"/>
    <col min="8" max="8" width="18.75390625" style="89" customWidth="1"/>
    <col min="9" max="9" width="18.75390625" style="90" customWidth="1"/>
    <col min="10" max="10" width="18.75390625" style="89" customWidth="1"/>
    <col min="11" max="11" width="18.75390625" style="90" customWidth="1"/>
    <col min="12" max="16384" width="9.625" style="2" customWidth="1"/>
  </cols>
  <sheetData>
    <row r="1" spans="1:11" ht="15.75" customHeight="1">
      <c r="A1" s="189" t="s">
        <v>71</v>
      </c>
      <c r="B1" s="2"/>
      <c r="C1" s="2"/>
      <c r="K1" s="11" t="s">
        <v>79</v>
      </c>
    </row>
    <row r="2" spans="2:11" s="94" customFormat="1" ht="34.5" customHeight="1">
      <c r="B2" s="551" t="s">
        <v>32</v>
      </c>
      <c r="C2" s="564"/>
      <c r="D2" s="564"/>
      <c r="E2" s="564"/>
      <c r="F2" s="564"/>
      <c r="G2" s="564"/>
      <c r="H2" s="564" t="s">
        <v>33</v>
      </c>
      <c r="I2" s="564"/>
      <c r="J2" s="564"/>
      <c r="K2" s="564"/>
    </row>
    <row r="3" spans="1:11" ht="15.75" customHeight="1">
      <c r="A3" s="411" t="s">
        <v>104</v>
      </c>
      <c r="B3" s="411"/>
      <c r="C3" s="411"/>
      <c r="D3" s="411"/>
      <c r="E3" s="411"/>
      <c r="F3" s="411"/>
      <c r="G3" s="411"/>
      <c r="H3" s="573" t="s">
        <v>106</v>
      </c>
      <c r="I3" s="573"/>
      <c r="J3" s="573"/>
      <c r="K3" s="573"/>
    </row>
    <row r="4" spans="1:11" s="26" customFormat="1" ht="12.75" customHeight="1" thickBot="1">
      <c r="A4" s="29"/>
      <c r="B4" s="29"/>
      <c r="C4" s="29"/>
      <c r="D4" s="29"/>
      <c r="E4" s="29"/>
      <c r="F4" s="29"/>
      <c r="G4" s="192" t="s">
        <v>78</v>
      </c>
      <c r="H4" s="95"/>
      <c r="I4" s="96"/>
      <c r="J4" s="97"/>
      <c r="K4" s="47" t="s">
        <v>175</v>
      </c>
    </row>
    <row r="5" spans="1:11" s="49" customFormat="1" ht="13.5" customHeight="1">
      <c r="A5" s="85"/>
      <c r="B5" s="565" t="s">
        <v>103</v>
      </c>
      <c r="C5" s="86"/>
      <c r="D5" s="568" t="s">
        <v>7</v>
      </c>
      <c r="E5" s="569"/>
      <c r="F5" s="569"/>
      <c r="G5" s="570"/>
      <c r="H5" s="569" t="s">
        <v>8</v>
      </c>
      <c r="I5" s="569"/>
      <c r="J5" s="569"/>
      <c r="K5" s="570"/>
    </row>
    <row r="6" spans="1:11" s="49" customFormat="1" ht="13.5" customHeight="1">
      <c r="A6" s="76"/>
      <c r="B6" s="566"/>
      <c r="C6" s="77"/>
      <c r="D6" s="122" t="s">
        <v>69</v>
      </c>
      <c r="E6" s="123" t="s">
        <v>119</v>
      </c>
      <c r="F6" s="124" t="s">
        <v>70</v>
      </c>
      <c r="G6" s="125" t="s">
        <v>119</v>
      </c>
      <c r="H6" s="126" t="s">
        <v>69</v>
      </c>
      <c r="I6" s="127" t="s">
        <v>119</v>
      </c>
      <c r="J6" s="126" t="s">
        <v>70</v>
      </c>
      <c r="K6" s="127" t="s">
        <v>119</v>
      </c>
    </row>
    <row r="7" spans="1:11" s="49" customFormat="1" ht="13.5" customHeight="1" thickBot="1">
      <c r="A7" s="78"/>
      <c r="B7" s="91" t="s">
        <v>115</v>
      </c>
      <c r="C7" s="79"/>
      <c r="D7" s="101" t="s">
        <v>116</v>
      </c>
      <c r="E7" s="87" t="s">
        <v>117</v>
      </c>
      <c r="F7" s="80" t="s">
        <v>118</v>
      </c>
      <c r="G7" s="100" t="s">
        <v>117</v>
      </c>
      <c r="H7" s="80" t="s">
        <v>116</v>
      </c>
      <c r="I7" s="87" t="s">
        <v>117</v>
      </c>
      <c r="J7" s="80" t="s">
        <v>118</v>
      </c>
      <c r="K7" s="87" t="s">
        <v>117</v>
      </c>
    </row>
    <row r="8" spans="1:11" s="48" customFormat="1" ht="15" customHeight="1">
      <c r="A8" s="81"/>
      <c r="B8" s="128" t="s">
        <v>120</v>
      </c>
      <c r="C8" s="82"/>
      <c r="D8" s="177">
        <v>1017539</v>
      </c>
      <c r="E8" s="178">
        <v>100</v>
      </c>
      <c r="F8" s="179">
        <v>1165178</v>
      </c>
      <c r="G8" s="178">
        <v>100</v>
      </c>
      <c r="H8" s="179">
        <v>1030319</v>
      </c>
      <c r="I8" s="178">
        <v>100</v>
      </c>
      <c r="J8" s="179">
        <v>1215252</v>
      </c>
      <c r="K8" s="178">
        <v>100</v>
      </c>
    </row>
    <row r="9" spans="1:11" s="48" customFormat="1" ht="4.5" customHeight="1">
      <c r="A9" s="55"/>
      <c r="B9" s="92"/>
      <c r="C9" s="88"/>
      <c r="D9" s="177"/>
      <c r="E9" s="178"/>
      <c r="F9" s="179"/>
      <c r="G9" s="178"/>
      <c r="H9" s="179"/>
      <c r="I9" s="178"/>
      <c r="J9" s="179"/>
      <c r="K9" s="178"/>
    </row>
    <row r="10" spans="1:11" s="48" customFormat="1" ht="15" customHeight="1">
      <c r="A10" s="81"/>
      <c r="B10" s="128" t="s">
        <v>202</v>
      </c>
      <c r="C10" s="82"/>
      <c r="D10" s="177">
        <v>549612</v>
      </c>
      <c r="E10" s="178">
        <v>54.01</v>
      </c>
      <c r="F10" s="179">
        <v>691762</v>
      </c>
      <c r="G10" s="178">
        <v>59.37</v>
      </c>
      <c r="H10" s="179">
        <v>555247</v>
      </c>
      <c r="I10" s="178">
        <v>53.89</v>
      </c>
      <c r="J10" s="179">
        <v>709921</v>
      </c>
      <c r="K10" s="178">
        <v>58.42</v>
      </c>
    </row>
    <row r="11" spans="1:11" s="48" customFormat="1" ht="15" customHeight="1">
      <c r="A11" s="81"/>
      <c r="B11" s="128" t="s">
        <v>203</v>
      </c>
      <c r="C11" s="82"/>
      <c r="D11" s="177">
        <v>150059</v>
      </c>
      <c r="E11" s="178">
        <v>14.75</v>
      </c>
      <c r="F11" s="179">
        <v>160056</v>
      </c>
      <c r="G11" s="178">
        <v>13.74</v>
      </c>
      <c r="H11" s="179">
        <v>139195</v>
      </c>
      <c r="I11" s="178">
        <v>13.51</v>
      </c>
      <c r="J11" s="179">
        <v>155114</v>
      </c>
      <c r="K11" s="178">
        <v>12.76</v>
      </c>
    </row>
    <row r="12" spans="1:11" s="48" customFormat="1" ht="15" customHeight="1">
      <c r="A12" s="81"/>
      <c r="B12" s="128" t="s">
        <v>9</v>
      </c>
      <c r="C12" s="82"/>
      <c r="D12" s="177">
        <v>170499</v>
      </c>
      <c r="E12" s="178">
        <v>16.76</v>
      </c>
      <c r="F12" s="179">
        <v>178080</v>
      </c>
      <c r="G12" s="178">
        <v>15.28</v>
      </c>
      <c r="H12" s="179">
        <v>177131</v>
      </c>
      <c r="I12" s="178">
        <v>17.19</v>
      </c>
      <c r="J12" s="179">
        <v>200787</v>
      </c>
      <c r="K12" s="178">
        <v>16.52</v>
      </c>
    </row>
    <row r="13" spans="1:11" s="48" customFormat="1" ht="15" customHeight="1">
      <c r="A13" s="81"/>
      <c r="B13" s="128" t="s">
        <v>205</v>
      </c>
      <c r="C13" s="82"/>
      <c r="D13" s="177">
        <v>147239</v>
      </c>
      <c r="E13" s="178">
        <v>14.47</v>
      </c>
      <c r="F13" s="179">
        <v>135150</v>
      </c>
      <c r="G13" s="178">
        <v>11.6</v>
      </c>
      <c r="H13" s="179">
        <v>158601</v>
      </c>
      <c r="I13" s="178">
        <v>15.39</v>
      </c>
      <c r="J13" s="179">
        <v>149369</v>
      </c>
      <c r="K13" s="178">
        <v>12.29</v>
      </c>
    </row>
    <row r="14" spans="1:11" s="48" customFormat="1" ht="15" customHeight="1" thickBot="1">
      <c r="A14" s="83"/>
      <c r="B14" s="129" t="s">
        <v>206</v>
      </c>
      <c r="C14" s="84"/>
      <c r="D14" s="181">
        <v>129</v>
      </c>
      <c r="E14" s="185">
        <v>0.01</v>
      </c>
      <c r="F14" s="184">
        <v>128</v>
      </c>
      <c r="G14" s="185">
        <v>0.01</v>
      </c>
      <c r="H14" s="184">
        <v>143</v>
      </c>
      <c r="I14" s="185">
        <v>0.01</v>
      </c>
      <c r="J14" s="184">
        <v>60</v>
      </c>
      <c r="K14" s="185">
        <v>0.01</v>
      </c>
    </row>
    <row r="15" spans="1:11" s="6" customFormat="1" ht="19.5" customHeight="1">
      <c r="A15" s="98"/>
      <c r="B15" s="98"/>
      <c r="C15" s="98"/>
      <c r="D15" s="73"/>
      <c r="E15" s="99"/>
      <c r="F15" s="73"/>
      <c r="G15" s="99"/>
      <c r="H15" s="73"/>
      <c r="I15" s="99"/>
      <c r="J15" s="73"/>
      <c r="K15" s="99"/>
    </row>
    <row r="16" spans="1:11" ht="15.75" customHeight="1" thickBot="1">
      <c r="A16" s="571" t="s">
        <v>10</v>
      </c>
      <c r="B16" s="571"/>
      <c r="C16" s="571"/>
      <c r="D16" s="571"/>
      <c r="E16" s="571"/>
      <c r="F16" s="571"/>
      <c r="G16" s="571"/>
      <c r="H16" s="572" t="s">
        <v>11</v>
      </c>
      <c r="I16" s="572"/>
      <c r="J16" s="572"/>
      <c r="K16" s="572"/>
    </row>
    <row r="17" spans="1:11" s="48" customFormat="1" ht="13.5" customHeight="1">
      <c r="A17" s="74"/>
      <c r="B17" s="565" t="s">
        <v>208</v>
      </c>
      <c r="C17" s="75"/>
      <c r="D17" s="568" t="s">
        <v>12</v>
      </c>
      <c r="E17" s="569"/>
      <c r="F17" s="569"/>
      <c r="G17" s="570"/>
      <c r="H17" s="569" t="s">
        <v>13</v>
      </c>
      <c r="I17" s="569"/>
      <c r="J17" s="569"/>
      <c r="K17" s="570"/>
    </row>
    <row r="18" spans="1:11" s="48" customFormat="1" ht="13.5" customHeight="1">
      <c r="A18" s="76"/>
      <c r="B18" s="567"/>
      <c r="C18" s="77"/>
      <c r="D18" s="122" t="s">
        <v>69</v>
      </c>
      <c r="E18" s="123" t="s">
        <v>210</v>
      </c>
      <c r="F18" s="124" t="s">
        <v>70</v>
      </c>
      <c r="G18" s="125" t="s">
        <v>210</v>
      </c>
      <c r="H18" s="126" t="s">
        <v>69</v>
      </c>
      <c r="I18" s="127" t="s">
        <v>210</v>
      </c>
      <c r="J18" s="126" t="s">
        <v>70</v>
      </c>
      <c r="K18" s="127" t="s">
        <v>210</v>
      </c>
    </row>
    <row r="19" spans="1:11" s="48" customFormat="1" ht="13.5" customHeight="1" thickBot="1">
      <c r="A19" s="78"/>
      <c r="B19" s="91" t="s">
        <v>211</v>
      </c>
      <c r="C19" s="79"/>
      <c r="D19" s="101" t="s">
        <v>212</v>
      </c>
      <c r="E19" s="87" t="s">
        <v>213</v>
      </c>
      <c r="F19" s="80" t="s">
        <v>214</v>
      </c>
      <c r="G19" s="100" t="s">
        <v>213</v>
      </c>
      <c r="H19" s="80" t="s">
        <v>212</v>
      </c>
      <c r="I19" s="87" t="s">
        <v>213</v>
      </c>
      <c r="J19" s="80" t="s">
        <v>214</v>
      </c>
      <c r="K19" s="87" t="s">
        <v>213</v>
      </c>
    </row>
    <row r="20" spans="1:11" s="48" customFormat="1" ht="15.75" customHeight="1">
      <c r="A20" s="81"/>
      <c r="B20" s="128" t="s">
        <v>14</v>
      </c>
      <c r="C20" s="82"/>
      <c r="D20" s="177">
        <v>785795</v>
      </c>
      <c r="E20" s="178">
        <v>100</v>
      </c>
      <c r="F20" s="179">
        <v>913450</v>
      </c>
      <c r="G20" s="178">
        <v>100</v>
      </c>
      <c r="H20" s="179">
        <v>802150</v>
      </c>
      <c r="I20" s="178">
        <v>100</v>
      </c>
      <c r="J20" s="179">
        <v>940836</v>
      </c>
      <c r="K20" s="178">
        <v>100</v>
      </c>
    </row>
    <row r="21" spans="1:11" s="48" customFormat="1" ht="4.5" customHeight="1">
      <c r="A21" s="81"/>
      <c r="B21" s="93"/>
      <c r="C21" s="82"/>
      <c r="D21" s="177"/>
      <c r="E21" s="178"/>
      <c r="F21" s="179"/>
      <c r="G21" s="178"/>
      <c r="H21" s="179"/>
      <c r="I21" s="178"/>
      <c r="J21" s="179"/>
      <c r="K21" s="178"/>
    </row>
    <row r="22" spans="1:11" s="48" customFormat="1" ht="24.75" customHeight="1">
      <c r="A22" s="81"/>
      <c r="B22" s="128" t="s">
        <v>15</v>
      </c>
      <c r="C22" s="82"/>
      <c r="D22" s="177">
        <v>606678</v>
      </c>
      <c r="E22" s="178">
        <v>77.21</v>
      </c>
      <c r="F22" s="179">
        <v>693701</v>
      </c>
      <c r="G22" s="178">
        <v>75.94</v>
      </c>
      <c r="H22" s="179">
        <v>629425</v>
      </c>
      <c r="I22" s="178">
        <v>78.47</v>
      </c>
      <c r="J22" s="179">
        <v>728084</v>
      </c>
      <c r="K22" s="178">
        <v>77.39</v>
      </c>
    </row>
    <row r="23" spans="1:11" s="48" customFormat="1" ht="4.5" customHeight="1">
      <c r="A23" s="81"/>
      <c r="B23" s="93"/>
      <c r="C23" s="82"/>
      <c r="D23" s="177"/>
      <c r="E23" s="178"/>
      <c r="F23" s="179"/>
      <c r="G23" s="178"/>
      <c r="H23" s="179"/>
      <c r="I23" s="178"/>
      <c r="J23" s="179"/>
      <c r="K23" s="178"/>
    </row>
    <row r="24" spans="1:11" s="48" customFormat="1" ht="15.75" customHeight="1">
      <c r="A24" s="81"/>
      <c r="B24" s="128" t="s">
        <v>16</v>
      </c>
      <c r="C24" s="82"/>
      <c r="D24" s="177">
        <v>138410</v>
      </c>
      <c r="E24" s="178">
        <v>17.61</v>
      </c>
      <c r="F24" s="179">
        <v>153687</v>
      </c>
      <c r="G24" s="178">
        <v>16.82</v>
      </c>
      <c r="H24" s="179">
        <v>140736</v>
      </c>
      <c r="I24" s="178">
        <v>17.54</v>
      </c>
      <c r="J24" s="179">
        <v>153474</v>
      </c>
      <c r="K24" s="178">
        <v>16.31</v>
      </c>
    </row>
    <row r="25" spans="1:11" s="48" customFormat="1" ht="15.75" customHeight="1">
      <c r="A25" s="81"/>
      <c r="B25" s="128" t="s">
        <v>17</v>
      </c>
      <c r="C25" s="82"/>
      <c r="D25" s="177">
        <v>5283</v>
      </c>
      <c r="E25" s="178">
        <v>0.67</v>
      </c>
      <c r="F25" s="179">
        <v>5944</v>
      </c>
      <c r="G25" s="178">
        <v>0.65</v>
      </c>
      <c r="H25" s="179">
        <v>5910</v>
      </c>
      <c r="I25" s="178">
        <v>0.74</v>
      </c>
      <c r="J25" s="179">
        <v>5900</v>
      </c>
      <c r="K25" s="178">
        <v>0.63</v>
      </c>
    </row>
    <row r="26" spans="1:11" s="48" customFormat="1" ht="15.75" customHeight="1">
      <c r="A26" s="81"/>
      <c r="B26" s="128" t="s">
        <v>18</v>
      </c>
      <c r="C26" s="82"/>
      <c r="D26" s="177">
        <v>5331</v>
      </c>
      <c r="E26" s="178">
        <v>0.67</v>
      </c>
      <c r="F26" s="179">
        <v>6143</v>
      </c>
      <c r="G26" s="178">
        <v>0.67</v>
      </c>
      <c r="H26" s="179">
        <v>6456</v>
      </c>
      <c r="I26" s="178">
        <v>0.8</v>
      </c>
      <c r="J26" s="179">
        <v>6727</v>
      </c>
      <c r="K26" s="178">
        <v>0.72</v>
      </c>
    </row>
    <row r="27" spans="1:11" s="48" customFormat="1" ht="15.75" customHeight="1">
      <c r="A27" s="81"/>
      <c r="B27" s="128" t="s">
        <v>19</v>
      </c>
      <c r="C27" s="82"/>
      <c r="D27" s="177">
        <v>22832</v>
      </c>
      <c r="E27" s="178">
        <v>2.91</v>
      </c>
      <c r="F27" s="179">
        <v>30104</v>
      </c>
      <c r="G27" s="178">
        <v>3.3</v>
      </c>
      <c r="H27" s="179">
        <v>23587</v>
      </c>
      <c r="I27" s="178">
        <v>2.94</v>
      </c>
      <c r="J27" s="179">
        <v>28564</v>
      </c>
      <c r="K27" s="178">
        <v>3.03</v>
      </c>
    </row>
    <row r="28" spans="1:11" s="48" customFormat="1" ht="15.75" customHeight="1">
      <c r="A28" s="81"/>
      <c r="B28" s="128" t="s">
        <v>20</v>
      </c>
      <c r="C28" s="82"/>
      <c r="D28" s="177">
        <v>125465</v>
      </c>
      <c r="E28" s="178">
        <v>15.97</v>
      </c>
      <c r="F28" s="179">
        <v>138324</v>
      </c>
      <c r="G28" s="178">
        <v>15.14</v>
      </c>
      <c r="H28" s="179">
        <v>122601</v>
      </c>
      <c r="I28" s="178">
        <v>15.28</v>
      </c>
      <c r="J28" s="179">
        <v>140412</v>
      </c>
      <c r="K28" s="178">
        <v>14.92</v>
      </c>
    </row>
    <row r="29" spans="1:11" s="48" customFormat="1" ht="15.75" customHeight="1">
      <c r="A29" s="81"/>
      <c r="B29" s="128" t="s">
        <v>21</v>
      </c>
      <c r="C29" s="82"/>
      <c r="D29" s="177">
        <v>17945</v>
      </c>
      <c r="E29" s="178">
        <v>2.28</v>
      </c>
      <c r="F29" s="179">
        <v>19134</v>
      </c>
      <c r="G29" s="178">
        <v>2.09</v>
      </c>
      <c r="H29" s="179">
        <v>18913</v>
      </c>
      <c r="I29" s="178">
        <v>2.36</v>
      </c>
      <c r="J29" s="179">
        <v>19113</v>
      </c>
      <c r="K29" s="178">
        <v>2.03</v>
      </c>
    </row>
    <row r="30" spans="1:11" s="48" customFormat="1" ht="15.75" customHeight="1">
      <c r="A30" s="81"/>
      <c r="B30" s="128" t="s">
        <v>22</v>
      </c>
      <c r="C30" s="82"/>
      <c r="D30" s="177">
        <v>10467</v>
      </c>
      <c r="E30" s="178">
        <v>1.33</v>
      </c>
      <c r="F30" s="179">
        <v>12045</v>
      </c>
      <c r="G30" s="178">
        <v>1.32</v>
      </c>
      <c r="H30" s="179">
        <v>10259</v>
      </c>
      <c r="I30" s="178">
        <v>1.28</v>
      </c>
      <c r="J30" s="179">
        <v>15009</v>
      </c>
      <c r="K30" s="178">
        <v>1.6</v>
      </c>
    </row>
    <row r="31" spans="1:11" s="48" customFormat="1" ht="24.75" customHeight="1">
      <c r="A31" s="81"/>
      <c r="B31" s="128" t="s">
        <v>23</v>
      </c>
      <c r="C31" s="82"/>
      <c r="D31" s="177">
        <v>12387</v>
      </c>
      <c r="E31" s="178">
        <v>1.58</v>
      </c>
      <c r="F31" s="179">
        <v>17129</v>
      </c>
      <c r="G31" s="178">
        <v>1.88</v>
      </c>
      <c r="H31" s="179">
        <v>12249</v>
      </c>
      <c r="I31" s="178">
        <v>1.53</v>
      </c>
      <c r="J31" s="179">
        <v>15879</v>
      </c>
      <c r="K31" s="178">
        <v>1.69</v>
      </c>
    </row>
    <row r="32" spans="1:11" s="48" customFormat="1" ht="15.75" customHeight="1">
      <c r="A32" s="81"/>
      <c r="B32" s="128" t="s">
        <v>24</v>
      </c>
      <c r="C32" s="82"/>
      <c r="D32" s="177">
        <v>74025</v>
      </c>
      <c r="E32" s="178">
        <v>9.42</v>
      </c>
      <c r="F32" s="179">
        <v>68384</v>
      </c>
      <c r="G32" s="178">
        <v>7.49</v>
      </c>
      <c r="H32" s="179">
        <v>81042</v>
      </c>
      <c r="I32" s="178">
        <v>10.1</v>
      </c>
      <c r="J32" s="179">
        <v>80668</v>
      </c>
      <c r="K32" s="178">
        <v>8.57</v>
      </c>
    </row>
    <row r="33" spans="1:11" s="48" customFormat="1" ht="24.75" customHeight="1">
      <c r="A33" s="81"/>
      <c r="B33" s="128" t="s">
        <v>25</v>
      </c>
      <c r="C33" s="82"/>
      <c r="D33" s="177">
        <v>73611</v>
      </c>
      <c r="E33" s="178">
        <v>9.37</v>
      </c>
      <c r="F33" s="179">
        <v>97852</v>
      </c>
      <c r="G33" s="178">
        <v>10.71</v>
      </c>
      <c r="H33" s="179">
        <v>80527</v>
      </c>
      <c r="I33" s="178">
        <v>10.04</v>
      </c>
      <c r="J33" s="179">
        <v>107173</v>
      </c>
      <c r="K33" s="178">
        <v>11.39</v>
      </c>
    </row>
    <row r="34" spans="1:11" s="48" customFormat="1" ht="15.75" customHeight="1">
      <c r="A34" s="81"/>
      <c r="B34" s="128" t="s">
        <v>26</v>
      </c>
      <c r="C34" s="82"/>
      <c r="D34" s="177">
        <v>79131</v>
      </c>
      <c r="E34" s="178">
        <v>10.07</v>
      </c>
      <c r="F34" s="179">
        <v>95771</v>
      </c>
      <c r="G34" s="178">
        <v>10.48</v>
      </c>
      <c r="H34" s="179">
        <v>83908</v>
      </c>
      <c r="I34" s="178">
        <v>10.46</v>
      </c>
      <c r="J34" s="179">
        <v>108036</v>
      </c>
      <c r="K34" s="178">
        <v>11.48</v>
      </c>
    </row>
    <row r="35" spans="1:11" s="48" customFormat="1" ht="15.75" customHeight="1">
      <c r="A35" s="81"/>
      <c r="B35" s="128" t="s">
        <v>27</v>
      </c>
      <c r="C35" s="82"/>
      <c r="D35" s="177">
        <v>41785</v>
      </c>
      <c r="E35" s="178">
        <v>5.32</v>
      </c>
      <c r="F35" s="179">
        <v>49179</v>
      </c>
      <c r="G35" s="178">
        <v>5.38</v>
      </c>
      <c r="H35" s="179">
        <v>43230</v>
      </c>
      <c r="I35" s="178">
        <v>5.39</v>
      </c>
      <c r="J35" s="179">
        <v>47124</v>
      </c>
      <c r="K35" s="178">
        <v>5.01</v>
      </c>
    </row>
    <row r="36" spans="1:11" s="48" customFormat="1" ht="4.5" customHeight="1">
      <c r="A36" s="81"/>
      <c r="B36" s="93"/>
      <c r="C36" s="82"/>
      <c r="D36" s="177"/>
      <c r="E36" s="178"/>
      <c r="F36" s="179"/>
      <c r="G36" s="178"/>
      <c r="H36" s="179"/>
      <c r="I36" s="178"/>
      <c r="J36" s="179"/>
      <c r="K36" s="178"/>
    </row>
    <row r="37" spans="1:11" s="48" customFormat="1" ht="24.75" customHeight="1">
      <c r="A37" s="81"/>
      <c r="B37" s="128" t="s">
        <v>28</v>
      </c>
      <c r="C37" s="82"/>
      <c r="D37" s="177">
        <v>179116</v>
      </c>
      <c r="E37" s="178">
        <v>22.79</v>
      </c>
      <c r="F37" s="179">
        <v>219749</v>
      </c>
      <c r="G37" s="178">
        <v>24.06</v>
      </c>
      <c r="H37" s="179">
        <v>172725</v>
      </c>
      <c r="I37" s="178">
        <v>21.53</v>
      </c>
      <c r="J37" s="179">
        <v>212752</v>
      </c>
      <c r="K37" s="178">
        <v>22.61</v>
      </c>
    </row>
    <row r="38" spans="1:11" s="48" customFormat="1" ht="4.5" customHeight="1">
      <c r="A38" s="81"/>
      <c r="B38" s="93"/>
      <c r="C38" s="82"/>
      <c r="D38" s="177"/>
      <c r="E38" s="178"/>
      <c r="F38" s="179"/>
      <c r="G38" s="178"/>
      <c r="H38" s="179"/>
      <c r="I38" s="178"/>
      <c r="J38" s="179"/>
      <c r="K38" s="178"/>
    </row>
    <row r="39" spans="1:11" s="48" customFormat="1" ht="15.75" customHeight="1">
      <c r="A39" s="81"/>
      <c r="B39" s="128" t="s">
        <v>29</v>
      </c>
      <c r="C39" s="82"/>
      <c r="D39" s="177">
        <v>40575</v>
      </c>
      <c r="E39" s="178">
        <v>5.16</v>
      </c>
      <c r="F39" s="179">
        <v>52962</v>
      </c>
      <c r="G39" s="178">
        <v>5.8</v>
      </c>
      <c r="H39" s="179">
        <v>30391</v>
      </c>
      <c r="I39" s="178">
        <v>3.79</v>
      </c>
      <c r="J39" s="179">
        <v>35597</v>
      </c>
      <c r="K39" s="178">
        <v>3.78</v>
      </c>
    </row>
    <row r="40" spans="1:11" s="48" customFormat="1" ht="15.75" customHeight="1">
      <c r="A40" s="81"/>
      <c r="B40" s="128" t="s">
        <v>30</v>
      </c>
      <c r="C40" s="82"/>
      <c r="D40" s="177">
        <v>21400</v>
      </c>
      <c r="E40" s="178">
        <v>2.72</v>
      </c>
      <c r="F40" s="179">
        <v>25584</v>
      </c>
      <c r="G40" s="180">
        <v>2.8</v>
      </c>
      <c r="H40" s="179">
        <v>21833</v>
      </c>
      <c r="I40" s="178">
        <v>2.72</v>
      </c>
      <c r="J40" s="179">
        <v>30937</v>
      </c>
      <c r="K40" s="178">
        <v>3.29</v>
      </c>
    </row>
    <row r="41" spans="1:11" s="48" customFormat="1" ht="15.75" customHeight="1" thickBot="1">
      <c r="A41" s="83"/>
      <c r="B41" s="129" t="s">
        <v>31</v>
      </c>
      <c r="C41" s="84"/>
      <c r="D41" s="181">
        <v>117140</v>
      </c>
      <c r="E41" s="182">
        <v>14.91</v>
      </c>
      <c r="F41" s="183">
        <v>141201</v>
      </c>
      <c r="G41" s="182">
        <v>15.46</v>
      </c>
      <c r="H41" s="184">
        <v>120500</v>
      </c>
      <c r="I41" s="185">
        <v>15.02</v>
      </c>
      <c r="J41" s="184">
        <v>146217</v>
      </c>
      <c r="K41" s="185">
        <v>15.54</v>
      </c>
    </row>
  </sheetData>
  <mergeCells count="12">
    <mergeCell ref="H16:K16"/>
    <mergeCell ref="H5:K5"/>
    <mergeCell ref="H17:K17"/>
    <mergeCell ref="H2:K2"/>
    <mergeCell ref="H3:K3"/>
    <mergeCell ref="B2:G2"/>
    <mergeCell ref="B5:B6"/>
    <mergeCell ref="A3:G3"/>
    <mergeCell ref="B17:B18"/>
    <mergeCell ref="D5:G5"/>
    <mergeCell ref="D17:G17"/>
    <mergeCell ref="A16:G16"/>
  </mergeCells>
  <printOptions/>
  <pageMargins left="1.1811023622047245" right="1.1811023622047245" top="1.5748031496062993" bottom="1.5748031496062993" header="0.5118110236220472" footer="0.9055118110236221"/>
  <pageSetup firstPageNumber="560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42"/>
  <sheetViews>
    <sheetView showGridLines="0" zoomScale="120" zoomScaleNormal="120" workbookViewId="0" topLeftCell="A1">
      <selection activeCell="B2" sqref="B2:G2"/>
    </sheetView>
  </sheetViews>
  <sheetFormatPr defaultColWidth="9.00390625" defaultRowHeight="24.75" customHeight="1"/>
  <cols>
    <col min="1" max="1" width="0.37109375" style="3" customWidth="1"/>
    <col min="2" max="2" width="25.125" style="3" customWidth="1"/>
    <col min="3" max="3" width="1.00390625" style="3" customWidth="1"/>
    <col min="4" max="4" width="12.125" style="89" customWidth="1"/>
    <col min="5" max="5" width="12.125" style="90" customWidth="1"/>
    <col min="6" max="6" width="12.125" style="89" customWidth="1"/>
    <col min="7" max="7" width="12.125" style="90" customWidth="1"/>
    <col min="8" max="8" width="18.75390625" style="89" customWidth="1"/>
    <col min="9" max="9" width="18.75390625" style="90" customWidth="1"/>
    <col min="10" max="10" width="18.75390625" style="89" customWidth="1"/>
    <col min="11" max="11" width="18.75390625" style="90" customWidth="1"/>
    <col min="12" max="16384" width="9.625" style="2" customWidth="1"/>
  </cols>
  <sheetData>
    <row r="1" spans="1:11" ht="15.75" customHeight="1">
      <c r="A1" s="189" t="s">
        <v>71</v>
      </c>
      <c r="B1" s="2"/>
      <c r="C1" s="2"/>
      <c r="K1" s="11" t="s">
        <v>79</v>
      </c>
    </row>
    <row r="2" spans="2:11" s="94" customFormat="1" ht="34.5" customHeight="1">
      <c r="B2" s="551" t="s">
        <v>552</v>
      </c>
      <c r="C2" s="564"/>
      <c r="D2" s="564"/>
      <c r="E2" s="564"/>
      <c r="F2" s="564"/>
      <c r="G2" s="564"/>
      <c r="H2" s="564" t="s">
        <v>38</v>
      </c>
      <c r="I2" s="564"/>
      <c r="J2" s="564"/>
      <c r="K2" s="564"/>
    </row>
    <row r="3" spans="1:11" ht="15.75" customHeight="1">
      <c r="A3" s="411" t="s">
        <v>104</v>
      </c>
      <c r="B3" s="411"/>
      <c r="C3" s="411"/>
      <c r="D3" s="411"/>
      <c r="E3" s="411"/>
      <c r="F3" s="411"/>
      <c r="G3" s="411"/>
      <c r="H3" s="573" t="s">
        <v>106</v>
      </c>
      <c r="I3" s="573"/>
      <c r="J3" s="573"/>
      <c r="K3" s="573"/>
    </row>
    <row r="4" spans="1:11" s="26" customFormat="1" ht="12.75" customHeight="1" thickBot="1">
      <c r="A4" s="29"/>
      <c r="B4" s="29"/>
      <c r="C4" s="29"/>
      <c r="D4" s="29"/>
      <c r="E4" s="29"/>
      <c r="F4" s="29"/>
      <c r="G4" s="192" t="s">
        <v>78</v>
      </c>
      <c r="H4" s="95"/>
      <c r="I4" s="96"/>
      <c r="J4" s="97"/>
      <c r="K4" s="47" t="s">
        <v>175</v>
      </c>
    </row>
    <row r="5" spans="1:11" s="49" customFormat="1" ht="13.5" customHeight="1">
      <c r="A5" s="85"/>
      <c r="B5" s="565" t="s">
        <v>103</v>
      </c>
      <c r="C5" s="86"/>
      <c r="D5" s="568" t="s">
        <v>34</v>
      </c>
      <c r="E5" s="569"/>
      <c r="F5" s="569"/>
      <c r="G5" s="570"/>
      <c r="H5" s="569" t="s">
        <v>35</v>
      </c>
      <c r="I5" s="569"/>
      <c r="J5" s="569"/>
      <c r="K5" s="570"/>
    </row>
    <row r="6" spans="1:11" s="49" customFormat="1" ht="13.5" customHeight="1">
      <c r="A6" s="76"/>
      <c r="B6" s="566"/>
      <c r="C6" s="77"/>
      <c r="D6" s="122" t="s">
        <v>69</v>
      </c>
      <c r="E6" s="123" t="s">
        <v>119</v>
      </c>
      <c r="F6" s="124" t="s">
        <v>70</v>
      </c>
      <c r="G6" s="125" t="s">
        <v>119</v>
      </c>
      <c r="H6" s="126" t="s">
        <v>69</v>
      </c>
      <c r="I6" s="127" t="s">
        <v>119</v>
      </c>
      <c r="J6" s="126" t="s">
        <v>70</v>
      </c>
      <c r="K6" s="127" t="s">
        <v>119</v>
      </c>
    </row>
    <row r="7" spans="1:11" s="49" customFormat="1" ht="13.5" customHeight="1" thickBot="1">
      <c r="A7" s="78"/>
      <c r="B7" s="91" t="s">
        <v>115</v>
      </c>
      <c r="C7" s="79"/>
      <c r="D7" s="101" t="s">
        <v>116</v>
      </c>
      <c r="E7" s="87" t="s">
        <v>117</v>
      </c>
      <c r="F7" s="80" t="s">
        <v>118</v>
      </c>
      <c r="G7" s="100" t="s">
        <v>117</v>
      </c>
      <c r="H7" s="80" t="s">
        <v>116</v>
      </c>
      <c r="I7" s="87" t="s">
        <v>117</v>
      </c>
      <c r="J7" s="80" t="s">
        <v>118</v>
      </c>
      <c r="K7" s="87" t="s">
        <v>117</v>
      </c>
    </row>
    <row r="8" spans="1:11" s="48" customFormat="1" ht="15" customHeight="1">
      <c r="A8" s="81"/>
      <c r="B8" s="128" t="s">
        <v>120</v>
      </c>
      <c r="C8" s="82"/>
      <c r="D8" s="177">
        <v>1030958</v>
      </c>
      <c r="E8" s="178">
        <v>100</v>
      </c>
      <c r="F8" s="179">
        <v>1187838</v>
      </c>
      <c r="G8" s="178">
        <v>100</v>
      </c>
      <c r="H8" s="179">
        <v>1045679</v>
      </c>
      <c r="I8" s="178">
        <v>100</v>
      </c>
      <c r="J8" s="179">
        <v>1231830</v>
      </c>
      <c r="K8" s="178">
        <v>100</v>
      </c>
    </row>
    <row r="9" spans="1:11" s="48" customFormat="1" ht="4.5" customHeight="1">
      <c r="A9" s="55"/>
      <c r="B9" s="92"/>
      <c r="C9" s="88"/>
      <c r="D9" s="177"/>
      <c r="E9" s="178"/>
      <c r="F9" s="179"/>
      <c r="G9" s="178"/>
      <c r="H9" s="179"/>
      <c r="I9" s="178"/>
      <c r="J9" s="179"/>
      <c r="K9" s="178"/>
    </row>
    <row r="10" spans="1:11" s="48" customFormat="1" ht="15" customHeight="1">
      <c r="A10" s="81"/>
      <c r="B10" s="128" t="s">
        <v>202</v>
      </c>
      <c r="C10" s="82"/>
      <c r="D10" s="177">
        <v>566294</v>
      </c>
      <c r="E10" s="178">
        <v>54.93</v>
      </c>
      <c r="F10" s="179">
        <v>702903</v>
      </c>
      <c r="G10" s="178">
        <v>59.17</v>
      </c>
      <c r="H10" s="179">
        <v>576021</v>
      </c>
      <c r="I10" s="178">
        <v>55.09</v>
      </c>
      <c r="J10" s="179">
        <v>764656</v>
      </c>
      <c r="K10" s="178">
        <v>62.07479928236851</v>
      </c>
    </row>
    <row r="11" spans="1:11" s="48" customFormat="1" ht="15" customHeight="1">
      <c r="A11" s="81"/>
      <c r="B11" s="128" t="s">
        <v>203</v>
      </c>
      <c r="C11" s="82"/>
      <c r="D11" s="177">
        <v>135311</v>
      </c>
      <c r="E11" s="178">
        <v>13.13</v>
      </c>
      <c r="F11" s="179">
        <v>170692</v>
      </c>
      <c r="G11" s="178">
        <v>14.37</v>
      </c>
      <c r="H11" s="179">
        <v>135000</v>
      </c>
      <c r="I11" s="178">
        <v>12.91</v>
      </c>
      <c r="J11" s="179">
        <v>157603</v>
      </c>
      <c r="K11" s="178">
        <v>12.794216734451993</v>
      </c>
    </row>
    <row r="12" spans="1:11" s="48" customFormat="1" ht="15" customHeight="1">
      <c r="A12" s="81"/>
      <c r="B12" s="128" t="s">
        <v>9</v>
      </c>
      <c r="C12" s="82"/>
      <c r="D12" s="177">
        <v>169943</v>
      </c>
      <c r="E12" s="178">
        <v>16.48</v>
      </c>
      <c r="F12" s="179">
        <v>172213</v>
      </c>
      <c r="G12" s="178">
        <v>14.5</v>
      </c>
      <c r="H12" s="179">
        <v>171539</v>
      </c>
      <c r="I12" s="178">
        <v>16.4</v>
      </c>
      <c r="J12" s="179">
        <v>165312</v>
      </c>
      <c r="K12" s="178">
        <v>13.420033608533647</v>
      </c>
    </row>
    <row r="13" spans="1:11" s="48" customFormat="1" ht="15" customHeight="1">
      <c r="A13" s="81"/>
      <c r="B13" s="128" t="s">
        <v>205</v>
      </c>
      <c r="C13" s="82"/>
      <c r="D13" s="177">
        <v>159258</v>
      </c>
      <c r="E13" s="178">
        <v>15.45</v>
      </c>
      <c r="F13" s="179">
        <v>141913</v>
      </c>
      <c r="G13" s="178">
        <v>11.95</v>
      </c>
      <c r="H13" s="179">
        <v>162999</v>
      </c>
      <c r="I13" s="178">
        <v>15.59</v>
      </c>
      <c r="J13" s="179">
        <v>144137</v>
      </c>
      <c r="K13" s="178">
        <v>11.701046410624842</v>
      </c>
    </row>
    <row r="14" spans="1:11" s="48" customFormat="1" ht="15" customHeight="1" thickBot="1">
      <c r="A14" s="83"/>
      <c r="B14" s="129" t="s">
        <v>206</v>
      </c>
      <c r="C14" s="84"/>
      <c r="D14" s="181">
        <v>152</v>
      </c>
      <c r="E14" s="185">
        <v>0.01</v>
      </c>
      <c r="F14" s="184">
        <v>117</v>
      </c>
      <c r="G14" s="185">
        <v>0.01</v>
      </c>
      <c r="H14" s="184">
        <v>120</v>
      </c>
      <c r="I14" s="185">
        <v>0.01</v>
      </c>
      <c r="J14" s="184">
        <v>122</v>
      </c>
      <c r="K14" s="185">
        <v>0.009903964021009392</v>
      </c>
    </row>
    <row r="15" spans="1:11" s="6" customFormat="1" ht="19.5" customHeight="1">
      <c r="A15" s="98"/>
      <c r="B15" s="98"/>
      <c r="C15" s="98"/>
      <c r="D15" s="73"/>
      <c r="E15" s="99"/>
      <c r="F15" s="73"/>
      <c r="G15" s="99"/>
      <c r="H15" s="73"/>
      <c r="I15" s="99"/>
      <c r="J15" s="73"/>
      <c r="K15" s="99"/>
    </row>
    <row r="16" spans="1:11" ht="15.75" customHeight="1" thickBot="1">
      <c r="A16" s="571" t="s">
        <v>10</v>
      </c>
      <c r="B16" s="571"/>
      <c r="C16" s="571"/>
      <c r="D16" s="571"/>
      <c r="E16" s="571"/>
      <c r="F16" s="571"/>
      <c r="G16" s="571"/>
      <c r="H16" s="572" t="s">
        <v>11</v>
      </c>
      <c r="I16" s="572"/>
      <c r="J16" s="572"/>
      <c r="K16" s="572"/>
    </row>
    <row r="17" spans="1:11" s="48" customFormat="1" ht="13.5" customHeight="1">
      <c r="A17" s="74"/>
      <c r="B17" s="565" t="s">
        <v>208</v>
      </c>
      <c r="C17" s="75"/>
      <c r="D17" s="568" t="s">
        <v>36</v>
      </c>
      <c r="E17" s="569"/>
      <c r="F17" s="569"/>
      <c r="G17" s="570"/>
      <c r="H17" s="569" t="s">
        <v>37</v>
      </c>
      <c r="I17" s="569"/>
      <c r="J17" s="569"/>
      <c r="K17" s="570"/>
    </row>
    <row r="18" spans="1:11" s="48" customFormat="1" ht="13.5" customHeight="1">
      <c r="A18" s="76"/>
      <c r="B18" s="567"/>
      <c r="C18" s="77"/>
      <c r="D18" s="122" t="s">
        <v>69</v>
      </c>
      <c r="E18" s="123" t="s">
        <v>210</v>
      </c>
      <c r="F18" s="124" t="s">
        <v>70</v>
      </c>
      <c r="G18" s="125" t="s">
        <v>210</v>
      </c>
      <c r="H18" s="126" t="s">
        <v>69</v>
      </c>
      <c r="I18" s="127" t="s">
        <v>210</v>
      </c>
      <c r="J18" s="126" t="s">
        <v>70</v>
      </c>
      <c r="K18" s="127" t="s">
        <v>210</v>
      </c>
    </row>
    <row r="19" spans="1:11" s="48" customFormat="1" ht="13.5" customHeight="1" thickBot="1">
      <c r="A19" s="78"/>
      <c r="B19" s="91" t="s">
        <v>211</v>
      </c>
      <c r="C19" s="79"/>
      <c r="D19" s="101" t="s">
        <v>212</v>
      </c>
      <c r="E19" s="87" t="s">
        <v>213</v>
      </c>
      <c r="F19" s="80" t="s">
        <v>214</v>
      </c>
      <c r="G19" s="100" t="s">
        <v>213</v>
      </c>
      <c r="H19" s="80" t="s">
        <v>212</v>
      </c>
      <c r="I19" s="87" t="s">
        <v>213</v>
      </c>
      <c r="J19" s="80" t="s">
        <v>214</v>
      </c>
      <c r="K19" s="87" t="s">
        <v>213</v>
      </c>
    </row>
    <row r="20" spans="1:11" s="48" customFormat="1" ht="15.75" customHeight="1">
      <c r="A20" s="81"/>
      <c r="B20" s="128" t="s">
        <v>14</v>
      </c>
      <c r="C20" s="82"/>
      <c r="D20" s="177">
        <v>794361</v>
      </c>
      <c r="E20" s="178">
        <v>100</v>
      </c>
      <c r="F20" s="179">
        <v>910690</v>
      </c>
      <c r="G20" s="178">
        <v>100</v>
      </c>
      <c r="H20" s="179">
        <v>826701</v>
      </c>
      <c r="I20" s="178">
        <v>100</v>
      </c>
      <c r="J20" s="179">
        <v>945783</v>
      </c>
      <c r="K20" s="178">
        <v>100</v>
      </c>
    </row>
    <row r="21" spans="1:11" s="48" customFormat="1" ht="4.5" customHeight="1">
      <c r="A21" s="81"/>
      <c r="B21" s="93"/>
      <c r="C21" s="82"/>
      <c r="D21" s="177"/>
      <c r="E21" s="178"/>
      <c r="F21" s="179"/>
      <c r="G21" s="178"/>
      <c r="H21" s="179"/>
      <c r="I21" s="178"/>
      <c r="J21" s="179"/>
      <c r="K21" s="178"/>
    </row>
    <row r="22" spans="1:11" s="48" customFormat="1" ht="24.75" customHeight="1">
      <c r="A22" s="81"/>
      <c r="B22" s="128" t="s">
        <v>15</v>
      </c>
      <c r="C22" s="82"/>
      <c r="D22" s="177">
        <v>626160</v>
      </c>
      <c r="E22" s="178">
        <v>78.83</v>
      </c>
      <c r="F22" s="179">
        <v>707342</v>
      </c>
      <c r="G22" s="178">
        <v>77.67</v>
      </c>
      <c r="H22" s="179">
        <v>655727</v>
      </c>
      <c r="I22" s="178">
        <v>79.31852023887717</v>
      </c>
      <c r="J22" s="179">
        <v>738518</v>
      </c>
      <c r="K22" s="178">
        <v>78.08535361705592</v>
      </c>
    </row>
    <row r="23" spans="1:11" s="48" customFormat="1" ht="4.5" customHeight="1">
      <c r="A23" s="81"/>
      <c r="B23" s="93"/>
      <c r="C23" s="82"/>
      <c r="D23" s="177"/>
      <c r="E23" s="178"/>
      <c r="F23" s="179"/>
      <c r="G23" s="178"/>
      <c r="H23" s="179"/>
      <c r="I23" s="178"/>
      <c r="J23" s="179"/>
      <c r="K23" s="178"/>
    </row>
    <row r="24" spans="1:11" s="48" customFormat="1" ht="15.75" customHeight="1">
      <c r="A24" s="81"/>
      <c r="B24" s="128" t="s">
        <v>16</v>
      </c>
      <c r="C24" s="82"/>
      <c r="D24" s="177">
        <v>139404</v>
      </c>
      <c r="E24" s="178">
        <v>17.55</v>
      </c>
      <c r="F24" s="179">
        <v>151608</v>
      </c>
      <c r="G24" s="178">
        <v>16.65</v>
      </c>
      <c r="H24" s="179">
        <v>145234</v>
      </c>
      <c r="I24" s="178">
        <v>17.567899397726627</v>
      </c>
      <c r="J24" s="179">
        <v>152158</v>
      </c>
      <c r="K24" s="178">
        <v>16.088045566477724</v>
      </c>
    </row>
    <row r="25" spans="1:11" s="48" customFormat="1" ht="15.75" customHeight="1">
      <c r="A25" s="81"/>
      <c r="B25" s="128" t="s">
        <v>17</v>
      </c>
      <c r="C25" s="82"/>
      <c r="D25" s="177">
        <v>5847</v>
      </c>
      <c r="E25" s="178">
        <v>0.74</v>
      </c>
      <c r="F25" s="179">
        <v>4531</v>
      </c>
      <c r="G25" s="178">
        <v>0.5</v>
      </c>
      <c r="H25" s="179">
        <v>6250</v>
      </c>
      <c r="I25" s="178">
        <v>0.7560169880041273</v>
      </c>
      <c r="J25" s="179">
        <v>5677</v>
      </c>
      <c r="K25" s="178">
        <v>0.6002433962124504</v>
      </c>
    </row>
    <row r="26" spans="1:11" s="48" customFormat="1" ht="15.75" customHeight="1">
      <c r="A26" s="81"/>
      <c r="B26" s="128" t="s">
        <v>18</v>
      </c>
      <c r="C26" s="82"/>
      <c r="D26" s="177">
        <v>6241</v>
      </c>
      <c r="E26" s="178">
        <v>0.79</v>
      </c>
      <c r="F26" s="179">
        <v>5932</v>
      </c>
      <c r="G26" s="178">
        <v>0.65</v>
      </c>
      <c r="H26" s="179">
        <v>6495</v>
      </c>
      <c r="I26" s="178">
        <v>0.7856528539338891</v>
      </c>
      <c r="J26" s="179">
        <v>6737</v>
      </c>
      <c r="K26" s="178">
        <v>0.7123198450384496</v>
      </c>
    </row>
    <row r="27" spans="1:11" s="48" customFormat="1" ht="15.75" customHeight="1">
      <c r="A27" s="81"/>
      <c r="B27" s="128" t="s">
        <v>19</v>
      </c>
      <c r="C27" s="82"/>
      <c r="D27" s="177">
        <v>23254</v>
      </c>
      <c r="E27" s="178">
        <v>2.93</v>
      </c>
      <c r="F27" s="179">
        <v>29124</v>
      </c>
      <c r="G27" s="178">
        <v>3.2</v>
      </c>
      <c r="H27" s="179">
        <v>23868</v>
      </c>
      <c r="I27" s="178">
        <v>2.8871381551492012</v>
      </c>
      <c r="J27" s="179">
        <v>29492</v>
      </c>
      <c r="K27" s="178">
        <v>3.118262857336197</v>
      </c>
    </row>
    <row r="28" spans="1:11" s="48" customFormat="1" ht="15.75" customHeight="1">
      <c r="A28" s="81"/>
      <c r="B28" s="128" t="s">
        <v>20</v>
      </c>
      <c r="C28" s="82"/>
      <c r="D28" s="177">
        <v>123479</v>
      </c>
      <c r="E28" s="178">
        <v>15.54</v>
      </c>
      <c r="F28" s="179">
        <v>152148</v>
      </c>
      <c r="G28" s="178">
        <v>16.71</v>
      </c>
      <c r="H28" s="179">
        <v>123369</v>
      </c>
      <c r="I28" s="178">
        <v>14.923049566892988</v>
      </c>
      <c r="J28" s="179">
        <v>146853</v>
      </c>
      <c r="K28" s="178">
        <v>15.527134659853264</v>
      </c>
    </row>
    <row r="29" spans="1:11" s="48" customFormat="1" ht="15.75" customHeight="1">
      <c r="A29" s="81"/>
      <c r="B29" s="128" t="s">
        <v>21</v>
      </c>
      <c r="C29" s="82"/>
      <c r="D29" s="177">
        <v>18444</v>
      </c>
      <c r="E29" s="178">
        <v>2.32</v>
      </c>
      <c r="F29" s="179">
        <v>20925</v>
      </c>
      <c r="G29" s="178">
        <v>2.3</v>
      </c>
      <c r="H29" s="179">
        <v>19274</v>
      </c>
      <c r="I29" s="178">
        <v>2.331435428286648</v>
      </c>
      <c r="J29" s="179">
        <v>20296</v>
      </c>
      <c r="K29" s="178">
        <v>2.145946797521207</v>
      </c>
    </row>
    <row r="30" spans="1:11" s="48" customFormat="1" ht="15.75" customHeight="1">
      <c r="A30" s="81"/>
      <c r="B30" s="128" t="s">
        <v>22</v>
      </c>
      <c r="C30" s="82"/>
      <c r="D30" s="177">
        <v>10032</v>
      </c>
      <c r="E30" s="178">
        <v>1.26</v>
      </c>
      <c r="F30" s="179">
        <v>10972</v>
      </c>
      <c r="G30" s="178">
        <v>1.2</v>
      </c>
      <c r="H30" s="179">
        <v>11284</v>
      </c>
      <c r="I30" s="178">
        <v>1.3649433108221716</v>
      </c>
      <c r="J30" s="179">
        <v>13884</v>
      </c>
      <c r="K30" s="178">
        <v>1.4679900146228047</v>
      </c>
    </row>
    <row r="31" spans="1:11" s="48" customFormat="1" ht="24.75" customHeight="1">
      <c r="A31" s="81"/>
      <c r="B31" s="128" t="s">
        <v>23</v>
      </c>
      <c r="C31" s="82"/>
      <c r="D31" s="177">
        <v>11131</v>
      </c>
      <c r="E31" s="178">
        <v>1.4</v>
      </c>
      <c r="F31" s="179">
        <v>10868</v>
      </c>
      <c r="G31" s="178">
        <v>1.19</v>
      </c>
      <c r="H31" s="179">
        <v>12247</v>
      </c>
      <c r="I31" s="178">
        <v>1.4814304083338474</v>
      </c>
      <c r="J31" s="179">
        <v>14648</v>
      </c>
      <c r="K31" s="178">
        <v>1.5487696437766378</v>
      </c>
    </row>
    <row r="32" spans="1:11" s="48" customFormat="1" ht="15.75" customHeight="1">
      <c r="A32" s="81"/>
      <c r="B32" s="128" t="s">
        <v>24</v>
      </c>
      <c r="C32" s="82"/>
      <c r="D32" s="177">
        <v>83575</v>
      </c>
      <c r="E32" s="178">
        <v>10.52</v>
      </c>
      <c r="F32" s="179">
        <v>76743</v>
      </c>
      <c r="G32" s="178">
        <v>8.43</v>
      </c>
      <c r="H32" s="179">
        <v>88835</v>
      </c>
      <c r="I32" s="178">
        <v>10.745723060695463</v>
      </c>
      <c r="J32" s="179">
        <v>87056</v>
      </c>
      <c r="K32" s="178">
        <v>9.204648423581308</v>
      </c>
    </row>
    <row r="33" spans="1:11" s="48" customFormat="1" ht="24.75" customHeight="1">
      <c r="A33" s="81"/>
      <c r="B33" s="128" t="s">
        <v>25</v>
      </c>
      <c r="C33" s="82"/>
      <c r="D33" s="177">
        <v>78619</v>
      </c>
      <c r="E33" s="178">
        <v>9.9</v>
      </c>
      <c r="F33" s="179">
        <v>101473</v>
      </c>
      <c r="G33" s="178">
        <v>11.14</v>
      </c>
      <c r="H33" s="179">
        <v>85773</v>
      </c>
      <c r="I33" s="178">
        <v>10.37533521793248</v>
      </c>
      <c r="J33" s="179">
        <v>105907</v>
      </c>
      <c r="K33" s="178">
        <v>11.197811760202923</v>
      </c>
    </row>
    <row r="34" spans="1:11" s="48" customFormat="1" ht="15.75" customHeight="1">
      <c r="A34" s="81"/>
      <c r="B34" s="128" t="s">
        <v>26</v>
      </c>
      <c r="C34" s="82"/>
      <c r="D34" s="177">
        <v>81974</v>
      </c>
      <c r="E34" s="178">
        <v>10.32</v>
      </c>
      <c r="F34" s="179">
        <v>95937</v>
      </c>
      <c r="G34" s="178">
        <v>10.53</v>
      </c>
      <c r="H34" s="179">
        <v>86559</v>
      </c>
      <c r="I34" s="178">
        <v>10.470411914343881</v>
      </c>
      <c r="J34" s="179">
        <v>104073</v>
      </c>
      <c r="K34" s="178">
        <v>11.003898357234165</v>
      </c>
    </row>
    <row r="35" spans="1:11" s="48" customFormat="1" ht="15.75" customHeight="1">
      <c r="A35" s="81"/>
      <c r="B35" s="128" t="s">
        <v>27</v>
      </c>
      <c r="C35" s="82"/>
      <c r="D35" s="177">
        <v>44160</v>
      </c>
      <c r="E35" s="178">
        <v>5.56</v>
      </c>
      <c r="F35" s="179">
        <v>47081</v>
      </c>
      <c r="G35" s="178">
        <v>5.17</v>
      </c>
      <c r="H35" s="179">
        <v>46539</v>
      </c>
      <c r="I35" s="178">
        <v>5.629483936755852</v>
      </c>
      <c r="J35" s="179">
        <v>51737</v>
      </c>
      <c r="K35" s="178">
        <v>5.4702822951987935</v>
      </c>
    </row>
    <row r="36" spans="1:11" s="48" customFormat="1" ht="4.5" customHeight="1">
      <c r="A36" s="81"/>
      <c r="B36" s="93"/>
      <c r="C36" s="82"/>
      <c r="D36" s="177"/>
      <c r="E36" s="178"/>
      <c r="F36" s="179"/>
      <c r="G36" s="178"/>
      <c r="H36" s="179"/>
      <c r="I36" s="178"/>
      <c r="J36" s="179"/>
      <c r="K36" s="178"/>
    </row>
    <row r="37" spans="1:11" s="48" customFormat="1" ht="24.75" customHeight="1">
      <c r="A37" s="81"/>
      <c r="B37" s="128" t="s">
        <v>28</v>
      </c>
      <c r="C37" s="82"/>
      <c r="D37" s="177">
        <v>168202</v>
      </c>
      <c r="E37" s="178">
        <v>21.17</v>
      </c>
      <c r="F37" s="179">
        <v>203348</v>
      </c>
      <c r="G37" s="178">
        <v>22.33</v>
      </c>
      <c r="H37" s="179">
        <v>170974</v>
      </c>
      <c r="I37" s="178">
        <v>20.681479761122826</v>
      </c>
      <c r="J37" s="179">
        <v>207265</v>
      </c>
      <c r="K37" s="178">
        <v>21.914646382944078</v>
      </c>
    </row>
    <row r="38" spans="1:11" s="48" customFormat="1" ht="4.5" customHeight="1">
      <c r="A38" s="81"/>
      <c r="B38" s="93"/>
      <c r="C38" s="82"/>
      <c r="D38" s="177"/>
      <c r="E38" s="178"/>
      <c r="F38" s="179"/>
      <c r="G38" s="178"/>
      <c r="H38" s="179"/>
      <c r="I38" s="178"/>
      <c r="J38" s="179"/>
      <c r="K38" s="178"/>
    </row>
    <row r="39" spans="1:11" s="48" customFormat="1" ht="15.75" customHeight="1">
      <c r="A39" s="81"/>
      <c r="B39" s="128" t="s">
        <v>29</v>
      </c>
      <c r="C39" s="82"/>
      <c r="D39" s="177">
        <v>21614</v>
      </c>
      <c r="E39" s="178">
        <v>2.72</v>
      </c>
      <c r="F39" s="179">
        <v>25659</v>
      </c>
      <c r="G39" s="178">
        <v>2.82</v>
      </c>
      <c r="H39" s="179">
        <v>18525</v>
      </c>
      <c r="I39" s="178">
        <v>2.240834352444233</v>
      </c>
      <c r="J39" s="179">
        <v>22158</v>
      </c>
      <c r="K39" s="178">
        <v>2.342820710458953</v>
      </c>
    </row>
    <row r="40" spans="1:11" s="48" customFormat="1" ht="15.75" customHeight="1">
      <c r="A40" s="81"/>
      <c r="B40" s="128" t="s">
        <v>30</v>
      </c>
      <c r="C40" s="82"/>
      <c r="D40" s="177">
        <v>21481</v>
      </c>
      <c r="E40" s="178">
        <v>2.7</v>
      </c>
      <c r="F40" s="179">
        <v>26241</v>
      </c>
      <c r="G40" s="178">
        <v>2.88</v>
      </c>
      <c r="H40" s="179">
        <v>23909</v>
      </c>
      <c r="I40" s="178">
        <v>2.8920976265905085</v>
      </c>
      <c r="J40" s="179">
        <v>29622</v>
      </c>
      <c r="K40" s="178">
        <v>3.1320080821922156</v>
      </c>
    </row>
    <row r="41" spans="1:11" s="48" customFormat="1" ht="15.75" customHeight="1" thickBot="1">
      <c r="A41" s="83"/>
      <c r="B41" s="129" t="s">
        <v>31</v>
      </c>
      <c r="C41" s="84"/>
      <c r="D41" s="181">
        <v>125106</v>
      </c>
      <c r="E41" s="185">
        <v>15.75</v>
      </c>
      <c r="F41" s="184">
        <v>151448</v>
      </c>
      <c r="G41" s="185">
        <v>16.63</v>
      </c>
      <c r="H41" s="184">
        <v>128539</v>
      </c>
      <c r="I41" s="185">
        <v>15.54842681937</v>
      </c>
      <c r="J41" s="184">
        <v>155484</v>
      </c>
      <c r="K41" s="185">
        <v>16.439711857794016</v>
      </c>
    </row>
    <row r="42" spans="1:11" s="48" customFormat="1" ht="15" customHeight="1">
      <c r="A42" s="81"/>
      <c r="B42" s="147"/>
      <c r="C42" s="3"/>
      <c r="D42" s="89"/>
      <c r="E42" s="90"/>
      <c r="F42" s="89"/>
      <c r="G42" s="90"/>
      <c r="H42" s="89"/>
      <c r="I42" s="90"/>
      <c r="J42" s="89"/>
      <c r="K42" s="90"/>
    </row>
  </sheetData>
  <mergeCells count="12">
    <mergeCell ref="H16:K16"/>
    <mergeCell ref="H17:K17"/>
    <mergeCell ref="B17:B18"/>
    <mergeCell ref="D5:G5"/>
    <mergeCell ref="D17:G17"/>
    <mergeCell ref="A16:G16"/>
    <mergeCell ref="H2:K2"/>
    <mergeCell ref="H3:K3"/>
    <mergeCell ref="B2:G2"/>
    <mergeCell ref="B5:B6"/>
    <mergeCell ref="A3:G3"/>
    <mergeCell ref="H5:K5"/>
  </mergeCells>
  <printOptions/>
  <pageMargins left="1.1811023622047245" right="1.1811023622047245" top="1.5748031496062993" bottom="1.5748031496062993" header="0.5118110236220472" footer="0.9055118110236221"/>
  <pageSetup firstPageNumber="562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2"/>
  <sheetViews>
    <sheetView showGridLines="0" zoomScale="120" zoomScaleNormal="120" workbookViewId="0" topLeftCell="A1">
      <selection activeCell="B2" sqref="B2:G2"/>
    </sheetView>
  </sheetViews>
  <sheetFormatPr defaultColWidth="9.00390625" defaultRowHeight="24.75" customHeight="1"/>
  <cols>
    <col min="1" max="1" width="0.37109375" style="3" customWidth="1"/>
    <col min="2" max="2" width="25.125" style="3" customWidth="1"/>
    <col min="3" max="3" width="1.00390625" style="3" customWidth="1"/>
    <col min="4" max="4" width="12.125" style="89" customWidth="1"/>
    <col min="5" max="5" width="12.125" style="90" customWidth="1"/>
    <col min="6" max="6" width="12.125" style="89" customWidth="1"/>
    <col min="7" max="7" width="12.125" style="90" customWidth="1"/>
    <col min="8" max="8" width="18.75390625" style="89" customWidth="1"/>
    <col min="9" max="9" width="18.75390625" style="90" customWidth="1"/>
    <col min="10" max="10" width="18.75390625" style="89" customWidth="1"/>
    <col min="11" max="11" width="18.75390625" style="90" customWidth="1"/>
    <col min="12" max="16384" width="9.625" style="2" customWidth="1"/>
  </cols>
  <sheetData>
    <row r="1" spans="1:11" ht="15.75" customHeight="1">
      <c r="A1" s="189" t="s">
        <v>71</v>
      </c>
      <c r="B1" s="2"/>
      <c r="C1" s="2"/>
      <c r="K1" s="11" t="s">
        <v>79</v>
      </c>
    </row>
    <row r="2" spans="2:11" s="94" customFormat="1" ht="34.5" customHeight="1">
      <c r="B2" s="551" t="s">
        <v>553</v>
      </c>
      <c r="C2" s="564"/>
      <c r="D2" s="564"/>
      <c r="E2" s="564"/>
      <c r="F2" s="564"/>
      <c r="G2" s="564"/>
      <c r="H2" s="564" t="s">
        <v>44</v>
      </c>
      <c r="I2" s="564"/>
      <c r="J2" s="564"/>
      <c r="K2" s="564"/>
    </row>
    <row r="3" spans="1:11" ht="15.75" customHeight="1">
      <c r="A3" s="411" t="s">
        <v>39</v>
      </c>
      <c r="B3" s="411"/>
      <c r="C3" s="411"/>
      <c r="D3" s="411"/>
      <c r="E3" s="411"/>
      <c r="F3" s="411"/>
      <c r="G3" s="411"/>
      <c r="H3" s="573" t="s">
        <v>6</v>
      </c>
      <c r="I3" s="573"/>
      <c r="J3" s="573"/>
      <c r="K3" s="573"/>
    </row>
    <row r="4" spans="1:11" s="26" customFormat="1" ht="12.75" customHeight="1" thickBot="1">
      <c r="A4" s="29"/>
      <c r="B4" s="29"/>
      <c r="C4" s="29"/>
      <c r="D4" s="29"/>
      <c r="E4" s="29"/>
      <c r="F4" s="29"/>
      <c r="G4" s="192" t="s">
        <v>78</v>
      </c>
      <c r="H4" s="95"/>
      <c r="I4" s="96"/>
      <c r="J4" s="97"/>
      <c r="K4" s="47" t="s">
        <v>415</v>
      </c>
    </row>
    <row r="5" spans="1:11" s="49" customFormat="1" ht="13.5" customHeight="1">
      <c r="A5" s="85"/>
      <c r="B5" s="565" t="s">
        <v>103</v>
      </c>
      <c r="C5" s="86"/>
      <c r="D5" s="568" t="s">
        <v>178</v>
      </c>
      <c r="E5" s="569"/>
      <c r="F5" s="569"/>
      <c r="G5" s="570"/>
      <c r="H5" s="569" t="s">
        <v>179</v>
      </c>
      <c r="I5" s="569"/>
      <c r="J5" s="569"/>
      <c r="K5" s="570"/>
    </row>
    <row r="6" spans="1:11" s="49" customFormat="1" ht="13.5" customHeight="1">
      <c r="A6" s="76"/>
      <c r="B6" s="566"/>
      <c r="C6" s="77"/>
      <c r="D6" s="122" t="s">
        <v>69</v>
      </c>
      <c r="E6" s="123" t="s">
        <v>40</v>
      </c>
      <c r="F6" s="124" t="s">
        <v>70</v>
      </c>
      <c r="G6" s="125" t="s">
        <v>40</v>
      </c>
      <c r="H6" s="124" t="s">
        <v>69</v>
      </c>
      <c r="I6" s="123" t="s">
        <v>40</v>
      </c>
      <c r="J6" s="124" t="s">
        <v>70</v>
      </c>
      <c r="K6" s="125" t="s">
        <v>40</v>
      </c>
    </row>
    <row r="7" spans="1:11" s="49" customFormat="1" ht="13.5" customHeight="1" thickBot="1">
      <c r="A7" s="78"/>
      <c r="B7" s="91" t="s">
        <v>2</v>
      </c>
      <c r="C7" s="79"/>
      <c r="D7" s="101" t="s">
        <v>3</v>
      </c>
      <c r="E7" s="87" t="s">
        <v>4</v>
      </c>
      <c r="F7" s="80" t="s">
        <v>5</v>
      </c>
      <c r="G7" s="100" t="s">
        <v>4</v>
      </c>
      <c r="H7" s="80" t="s">
        <v>3</v>
      </c>
      <c r="I7" s="87" t="s">
        <v>4</v>
      </c>
      <c r="J7" s="80" t="s">
        <v>5</v>
      </c>
      <c r="K7" s="100" t="s">
        <v>4</v>
      </c>
    </row>
    <row r="8" spans="1:11" s="48" customFormat="1" ht="15" customHeight="1">
      <c r="A8" s="81"/>
      <c r="B8" s="128" t="s">
        <v>41</v>
      </c>
      <c r="C8" s="82"/>
      <c r="D8" s="177">
        <v>1048700</v>
      </c>
      <c r="E8" s="178">
        <v>100</v>
      </c>
      <c r="F8" s="179">
        <v>1226234</v>
      </c>
      <c r="G8" s="178">
        <v>100</v>
      </c>
      <c r="H8" s="179">
        <v>1068497</v>
      </c>
      <c r="I8" s="178">
        <v>100</v>
      </c>
      <c r="J8" s="179">
        <v>1212894</v>
      </c>
      <c r="K8" s="178">
        <v>100</v>
      </c>
    </row>
    <row r="9" spans="1:11" s="48" customFormat="1" ht="4.5" customHeight="1">
      <c r="A9" s="55"/>
      <c r="B9" s="92"/>
      <c r="C9" s="88"/>
      <c r="D9" s="177"/>
      <c r="E9" s="178"/>
      <c r="F9" s="179"/>
      <c r="G9" s="178"/>
      <c r="H9" s="179"/>
      <c r="I9" s="178"/>
      <c r="J9" s="179"/>
      <c r="K9" s="178"/>
    </row>
    <row r="10" spans="1:11" s="48" customFormat="1" ht="15" customHeight="1">
      <c r="A10" s="81"/>
      <c r="B10" s="128" t="s">
        <v>202</v>
      </c>
      <c r="C10" s="82"/>
      <c r="D10" s="177">
        <v>579917</v>
      </c>
      <c r="E10" s="178">
        <v>55.3</v>
      </c>
      <c r="F10" s="179">
        <v>772491</v>
      </c>
      <c r="G10" s="178">
        <v>63</v>
      </c>
      <c r="H10" s="179">
        <v>587560</v>
      </c>
      <c r="I10" s="178">
        <v>54.99</v>
      </c>
      <c r="J10" s="179">
        <v>722363</v>
      </c>
      <c r="K10" s="178">
        <v>59.56</v>
      </c>
    </row>
    <row r="11" spans="1:11" s="48" customFormat="1" ht="15" customHeight="1">
      <c r="A11" s="81"/>
      <c r="B11" s="128" t="s">
        <v>203</v>
      </c>
      <c r="C11" s="82"/>
      <c r="D11" s="186">
        <v>133461</v>
      </c>
      <c r="E11" s="178">
        <v>12.73</v>
      </c>
      <c r="F11" s="187">
        <v>148164</v>
      </c>
      <c r="G11" s="178">
        <v>12.08</v>
      </c>
      <c r="H11" s="187">
        <v>143108</v>
      </c>
      <c r="I11" s="178">
        <v>13.39</v>
      </c>
      <c r="J11" s="187">
        <v>173375</v>
      </c>
      <c r="K11" s="178">
        <v>14.29</v>
      </c>
    </row>
    <row r="12" spans="1:11" s="48" customFormat="1" ht="15" customHeight="1">
      <c r="A12" s="81"/>
      <c r="B12" s="128" t="s">
        <v>9</v>
      </c>
      <c r="C12" s="82"/>
      <c r="D12" s="186">
        <v>159845</v>
      </c>
      <c r="E12" s="178">
        <v>15.24</v>
      </c>
      <c r="F12" s="187">
        <v>147332</v>
      </c>
      <c r="G12" s="178">
        <v>12.01</v>
      </c>
      <c r="H12" s="187">
        <v>165354</v>
      </c>
      <c r="I12" s="178">
        <v>15.48</v>
      </c>
      <c r="J12" s="187">
        <v>143564</v>
      </c>
      <c r="K12" s="178">
        <v>11.84</v>
      </c>
    </row>
    <row r="13" spans="1:11" s="48" customFormat="1" ht="15" customHeight="1">
      <c r="A13" s="81"/>
      <c r="B13" s="128" t="s">
        <v>205</v>
      </c>
      <c r="C13" s="82"/>
      <c r="D13" s="177">
        <v>175356</v>
      </c>
      <c r="E13" s="178">
        <v>16.72</v>
      </c>
      <c r="F13" s="179">
        <v>158159</v>
      </c>
      <c r="G13" s="178">
        <v>12.9</v>
      </c>
      <c r="H13" s="179">
        <v>172363</v>
      </c>
      <c r="I13" s="178">
        <v>16.13</v>
      </c>
      <c r="J13" s="179">
        <v>173513</v>
      </c>
      <c r="K13" s="178">
        <v>14.3</v>
      </c>
    </row>
    <row r="14" spans="1:11" s="48" customFormat="1" ht="15" customHeight="1" thickBot="1">
      <c r="A14" s="83"/>
      <c r="B14" s="129" t="s">
        <v>206</v>
      </c>
      <c r="C14" s="84"/>
      <c r="D14" s="181">
        <v>122</v>
      </c>
      <c r="E14" s="185">
        <v>0.01</v>
      </c>
      <c r="F14" s="184">
        <v>89</v>
      </c>
      <c r="G14" s="185">
        <v>0.01</v>
      </c>
      <c r="H14" s="184">
        <v>111</v>
      </c>
      <c r="I14" s="185">
        <v>0.01</v>
      </c>
      <c r="J14" s="184">
        <v>75</v>
      </c>
      <c r="K14" s="185">
        <v>0.01</v>
      </c>
    </row>
    <row r="15" spans="1:11" s="6" customFormat="1" ht="19.5" customHeight="1">
      <c r="A15" s="98"/>
      <c r="B15" s="98"/>
      <c r="C15" s="98"/>
      <c r="D15" s="73"/>
      <c r="E15" s="99"/>
      <c r="F15" s="73"/>
      <c r="G15" s="99"/>
      <c r="H15" s="73"/>
      <c r="I15" s="99"/>
      <c r="J15" s="73"/>
      <c r="K15" s="99"/>
    </row>
    <row r="16" spans="1:11" ht="15.75" customHeight="1" thickBot="1">
      <c r="A16" s="571" t="s">
        <v>10</v>
      </c>
      <c r="B16" s="571"/>
      <c r="C16" s="571"/>
      <c r="D16" s="571"/>
      <c r="E16" s="571"/>
      <c r="F16" s="571"/>
      <c r="G16" s="571"/>
      <c r="H16" s="572" t="s">
        <v>11</v>
      </c>
      <c r="I16" s="572"/>
      <c r="J16" s="572"/>
      <c r="K16" s="572"/>
    </row>
    <row r="17" spans="1:11" s="48" customFormat="1" ht="13.5" customHeight="1">
      <c r="A17" s="74"/>
      <c r="B17" s="565" t="s">
        <v>208</v>
      </c>
      <c r="C17" s="75"/>
      <c r="D17" s="568" t="s">
        <v>42</v>
      </c>
      <c r="E17" s="569"/>
      <c r="F17" s="569"/>
      <c r="G17" s="570"/>
      <c r="H17" s="569" t="s">
        <v>43</v>
      </c>
      <c r="I17" s="569"/>
      <c r="J17" s="569"/>
      <c r="K17" s="570"/>
    </row>
    <row r="18" spans="1:11" s="48" customFormat="1" ht="13.5" customHeight="1">
      <c r="A18" s="76"/>
      <c r="B18" s="567"/>
      <c r="C18" s="77"/>
      <c r="D18" s="122" t="s">
        <v>69</v>
      </c>
      <c r="E18" s="123" t="s">
        <v>210</v>
      </c>
      <c r="F18" s="124" t="s">
        <v>70</v>
      </c>
      <c r="G18" s="125" t="s">
        <v>210</v>
      </c>
      <c r="H18" s="124" t="s">
        <v>69</v>
      </c>
      <c r="I18" s="123" t="s">
        <v>210</v>
      </c>
      <c r="J18" s="124" t="s">
        <v>70</v>
      </c>
      <c r="K18" s="125" t="s">
        <v>210</v>
      </c>
    </row>
    <row r="19" spans="1:11" s="48" customFormat="1" ht="13.5" customHeight="1" thickBot="1">
      <c r="A19" s="78"/>
      <c r="B19" s="91" t="s">
        <v>211</v>
      </c>
      <c r="C19" s="79"/>
      <c r="D19" s="101" t="s">
        <v>212</v>
      </c>
      <c r="E19" s="87" t="s">
        <v>213</v>
      </c>
      <c r="F19" s="80" t="s">
        <v>214</v>
      </c>
      <c r="G19" s="100" t="s">
        <v>213</v>
      </c>
      <c r="H19" s="80" t="s">
        <v>212</v>
      </c>
      <c r="I19" s="87" t="s">
        <v>213</v>
      </c>
      <c r="J19" s="80" t="s">
        <v>214</v>
      </c>
      <c r="K19" s="100" t="s">
        <v>213</v>
      </c>
    </row>
    <row r="20" spans="1:11" s="48" customFormat="1" ht="15.75" customHeight="1">
      <c r="A20" s="81"/>
      <c r="B20" s="128" t="s">
        <v>14</v>
      </c>
      <c r="C20" s="82"/>
      <c r="D20" s="177">
        <v>832858</v>
      </c>
      <c r="E20" s="178">
        <v>100</v>
      </c>
      <c r="F20" s="179">
        <v>958799</v>
      </c>
      <c r="G20" s="178">
        <v>100</v>
      </c>
      <c r="H20" s="179">
        <v>846859</v>
      </c>
      <c r="I20" s="178">
        <v>100</v>
      </c>
      <c r="J20" s="179">
        <v>929282</v>
      </c>
      <c r="K20" s="178">
        <v>100</v>
      </c>
    </row>
    <row r="21" spans="1:11" s="48" customFormat="1" ht="4.5" customHeight="1">
      <c r="A21" s="81"/>
      <c r="B21" s="93"/>
      <c r="C21" s="82"/>
      <c r="D21" s="177"/>
      <c r="E21" s="178"/>
      <c r="F21" s="179"/>
      <c r="G21" s="178"/>
      <c r="H21" s="179"/>
      <c r="I21" s="178"/>
      <c r="J21" s="179"/>
      <c r="K21" s="178"/>
    </row>
    <row r="22" spans="1:11" s="48" customFormat="1" ht="24.75" customHeight="1">
      <c r="A22" s="81"/>
      <c r="B22" s="128" t="s">
        <v>15</v>
      </c>
      <c r="C22" s="82"/>
      <c r="D22" s="177">
        <v>661812</v>
      </c>
      <c r="E22" s="178">
        <v>79.46</v>
      </c>
      <c r="F22" s="179">
        <v>751917</v>
      </c>
      <c r="G22" s="178">
        <v>78.42</v>
      </c>
      <c r="H22" s="179">
        <v>674294</v>
      </c>
      <c r="I22" s="178">
        <v>79.62</v>
      </c>
      <c r="J22" s="179">
        <v>731110</v>
      </c>
      <c r="K22" s="178">
        <v>78.68</v>
      </c>
    </row>
    <row r="23" spans="1:11" s="48" customFormat="1" ht="4.5" customHeight="1">
      <c r="A23" s="81"/>
      <c r="B23" s="93"/>
      <c r="C23" s="82"/>
      <c r="D23" s="177"/>
      <c r="E23" s="178"/>
      <c r="F23" s="179"/>
      <c r="G23" s="178"/>
      <c r="H23" s="179"/>
      <c r="I23" s="178"/>
      <c r="J23" s="179"/>
      <c r="K23" s="178"/>
    </row>
    <row r="24" spans="1:11" s="48" customFormat="1" ht="15.75" customHeight="1">
      <c r="A24" s="81"/>
      <c r="B24" s="128" t="s">
        <v>16</v>
      </c>
      <c r="C24" s="82"/>
      <c r="D24" s="177">
        <v>146758</v>
      </c>
      <c r="E24" s="178">
        <v>17.62</v>
      </c>
      <c r="F24" s="179">
        <v>154115</v>
      </c>
      <c r="G24" s="178">
        <v>16.07</v>
      </c>
      <c r="H24" s="179">
        <v>146876</v>
      </c>
      <c r="I24" s="178">
        <v>17.34</v>
      </c>
      <c r="J24" s="179">
        <v>153660</v>
      </c>
      <c r="K24" s="178">
        <v>16.54</v>
      </c>
    </row>
    <row r="25" spans="1:11" s="48" customFormat="1" ht="15.75" customHeight="1">
      <c r="A25" s="81"/>
      <c r="B25" s="128" t="s">
        <v>17</v>
      </c>
      <c r="C25" s="82"/>
      <c r="D25" s="177">
        <v>6155</v>
      </c>
      <c r="E25" s="178">
        <v>0.74</v>
      </c>
      <c r="F25" s="179">
        <v>5426</v>
      </c>
      <c r="G25" s="178">
        <v>0.57</v>
      </c>
      <c r="H25" s="179">
        <v>6409</v>
      </c>
      <c r="I25" s="178">
        <v>0.76</v>
      </c>
      <c r="J25" s="179">
        <v>5726</v>
      </c>
      <c r="K25" s="178">
        <v>0.62</v>
      </c>
    </row>
    <row r="26" spans="1:11" s="48" customFormat="1" ht="15.75" customHeight="1">
      <c r="A26" s="81"/>
      <c r="B26" s="128" t="s">
        <v>18</v>
      </c>
      <c r="C26" s="82"/>
      <c r="D26" s="177">
        <v>6459</v>
      </c>
      <c r="E26" s="178">
        <v>0.78</v>
      </c>
      <c r="F26" s="179">
        <v>7307</v>
      </c>
      <c r="G26" s="178">
        <v>0.76</v>
      </c>
      <c r="H26" s="179">
        <v>6703</v>
      </c>
      <c r="I26" s="178">
        <v>0.79</v>
      </c>
      <c r="J26" s="179">
        <v>7444</v>
      </c>
      <c r="K26" s="178">
        <v>0.8</v>
      </c>
    </row>
    <row r="27" spans="1:11" s="48" customFormat="1" ht="15.75" customHeight="1">
      <c r="A27" s="81"/>
      <c r="B27" s="128" t="s">
        <v>19</v>
      </c>
      <c r="C27" s="82"/>
      <c r="D27" s="177">
        <v>23724</v>
      </c>
      <c r="E27" s="178">
        <v>2.85</v>
      </c>
      <c r="F27" s="179">
        <v>28920</v>
      </c>
      <c r="G27" s="178">
        <v>3.02</v>
      </c>
      <c r="H27" s="179">
        <v>23481</v>
      </c>
      <c r="I27" s="178">
        <v>2.77</v>
      </c>
      <c r="J27" s="179">
        <v>25419</v>
      </c>
      <c r="K27" s="178">
        <v>2.74</v>
      </c>
    </row>
    <row r="28" spans="1:11" s="48" customFormat="1" ht="15.75" customHeight="1">
      <c r="A28" s="81"/>
      <c r="B28" s="128" t="s">
        <v>20</v>
      </c>
      <c r="C28" s="82"/>
      <c r="D28" s="177">
        <v>125865</v>
      </c>
      <c r="E28" s="178">
        <v>15.11</v>
      </c>
      <c r="F28" s="179">
        <v>144224</v>
      </c>
      <c r="G28" s="178">
        <v>15.04</v>
      </c>
      <c r="H28" s="179">
        <v>129821</v>
      </c>
      <c r="I28" s="178">
        <v>15.33</v>
      </c>
      <c r="J28" s="179">
        <v>155917</v>
      </c>
      <c r="K28" s="178">
        <v>16.78</v>
      </c>
    </row>
    <row r="29" spans="1:11" s="48" customFormat="1" ht="15.75" customHeight="1">
      <c r="A29" s="81"/>
      <c r="B29" s="128" t="s">
        <v>21</v>
      </c>
      <c r="C29" s="82"/>
      <c r="D29" s="177">
        <v>19340</v>
      </c>
      <c r="E29" s="178">
        <v>2.32</v>
      </c>
      <c r="F29" s="179">
        <v>19706</v>
      </c>
      <c r="G29" s="178">
        <v>2.06</v>
      </c>
      <c r="H29" s="179">
        <v>19697</v>
      </c>
      <c r="I29" s="178">
        <v>2.33</v>
      </c>
      <c r="J29" s="179">
        <v>20098</v>
      </c>
      <c r="K29" s="178">
        <v>2.16</v>
      </c>
    </row>
    <row r="30" spans="1:11" s="48" customFormat="1" ht="15" customHeight="1">
      <c r="A30" s="81"/>
      <c r="B30" s="128" t="s">
        <v>22</v>
      </c>
      <c r="C30" s="82"/>
      <c r="D30" s="177">
        <v>11274</v>
      </c>
      <c r="E30" s="178">
        <v>1.35</v>
      </c>
      <c r="F30" s="179">
        <v>14451</v>
      </c>
      <c r="G30" s="178">
        <v>1.51</v>
      </c>
      <c r="H30" s="179">
        <v>10885</v>
      </c>
      <c r="I30" s="178">
        <v>1.29</v>
      </c>
      <c r="J30" s="179">
        <v>11930</v>
      </c>
      <c r="K30" s="178">
        <v>1.28</v>
      </c>
    </row>
    <row r="31" spans="1:11" s="48" customFormat="1" ht="24.75" customHeight="1">
      <c r="A31" s="81"/>
      <c r="B31" s="128" t="s">
        <v>23</v>
      </c>
      <c r="C31" s="82"/>
      <c r="D31" s="177">
        <v>11716</v>
      </c>
      <c r="E31" s="178">
        <v>1.41</v>
      </c>
      <c r="F31" s="179">
        <v>17403</v>
      </c>
      <c r="G31" s="178">
        <v>1.82</v>
      </c>
      <c r="H31" s="179">
        <v>11501</v>
      </c>
      <c r="I31" s="178">
        <v>1.36</v>
      </c>
      <c r="J31" s="179">
        <v>13158</v>
      </c>
      <c r="K31" s="178">
        <v>1.42</v>
      </c>
    </row>
    <row r="32" spans="1:11" s="48" customFormat="1" ht="15.75" customHeight="1">
      <c r="A32" s="81"/>
      <c r="B32" s="128" t="s">
        <v>24</v>
      </c>
      <c r="C32" s="82"/>
      <c r="D32" s="177">
        <v>92816</v>
      </c>
      <c r="E32" s="178">
        <v>11.14</v>
      </c>
      <c r="F32" s="179">
        <v>92365</v>
      </c>
      <c r="G32" s="178">
        <v>9.63</v>
      </c>
      <c r="H32" s="179">
        <v>97179</v>
      </c>
      <c r="I32" s="178">
        <v>11.47</v>
      </c>
      <c r="J32" s="179">
        <v>95005</v>
      </c>
      <c r="K32" s="178">
        <v>10.22</v>
      </c>
    </row>
    <row r="33" spans="1:11" s="48" customFormat="1" ht="24.75" customHeight="1">
      <c r="A33" s="81"/>
      <c r="B33" s="128" t="s">
        <v>25</v>
      </c>
      <c r="C33" s="82"/>
      <c r="D33" s="177">
        <v>85683</v>
      </c>
      <c r="E33" s="178">
        <v>10.29</v>
      </c>
      <c r="F33" s="179">
        <v>114883</v>
      </c>
      <c r="G33" s="178">
        <v>11.98</v>
      </c>
      <c r="H33" s="179">
        <v>86805</v>
      </c>
      <c r="I33" s="178">
        <v>10.25</v>
      </c>
      <c r="J33" s="179">
        <v>97712</v>
      </c>
      <c r="K33" s="178">
        <v>10.51</v>
      </c>
    </row>
    <row r="34" spans="1:11" s="48" customFormat="1" ht="15.75" customHeight="1">
      <c r="A34" s="81"/>
      <c r="B34" s="128" t="s">
        <v>26</v>
      </c>
      <c r="C34" s="82"/>
      <c r="D34" s="177">
        <v>85547</v>
      </c>
      <c r="E34" s="178">
        <v>10.27</v>
      </c>
      <c r="F34" s="179">
        <v>103165</v>
      </c>
      <c r="G34" s="178">
        <v>10.76</v>
      </c>
      <c r="H34" s="179">
        <v>85403</v>
      </c>
      <c r="I34" s="178">
        <v>10.08</v>
      </c>
      <c r="J34" s="179">
        <v>94557</v>
      </c>
      <c r="K34" s="178">
        <v>10.18</v>
      </c>
    </row>
    <row r="35" spans="1:11" s="48" customFormat="1" ht="15.75" customHeight="1">
      <c r="A35" s="81"/>
      <c r="B35" s="128" t="s">
        <v>27</v>
      </c>
      <c r="C35" s="82"/>
      <c r="D35" s="177">
        <v>46477</v>
      </c>
      <c r="E35" s="178">
        <v>5.58</v>
      </c>
      <c r="F35" s="179">
        <v>49953</v>
      </c>
      <c r="G35" s="178">
        <v>5.21</v>
      </c>
      <c r="H35" s="179">
        <v>49528</v>
      </c>
      <c r="I35" s="178">
        <v>5.85</v>
      </c>
      <c r="J35" s="179">
        <v>50478</v>
      </c>
      <c r="K35" s="178">
        <v>5.43</v>
      </c>
    </row>
    <row r="36" spans="1:11" s="48" customFormat="1" ht="4.5" customHeight="1">
      <c r="A36" s="81"/>
      <c r="B36" s="93"/>
      <c r="C36" s="82"/>
      <c r="D36" s="177"/>
      <c r="E36" s="178"/>
      <c r="F36" s="179"/>
      <c r="G36" s="178"/>
      <c r="H36" s="179"/>
      <c r="I36" s="178"/>
      <c r="J36" s="179"/>
      <c r="K36" s="178"/>
    </row>
    <row r="37" spans="1:11" s="48" customFormat="1" ht="24.75" customHeight="1">
      <c r="A37" s="81"/>
      <c r="B37" s="128" t="s">
        <v>28</v>
      </c>
      <c r="C37" s="82"/>
      <c r="D37" s="177">
        <v>171045</v>
      </c>
      <c r="E37" s="178">
        <v>20.54</v>
      </c>
      <c r="F37" s="179">
        <v>206882</v>
      </c>
      <c r="G37" s="178">
        <v>21.58</v>
      </c>
      <c r="H37" s="179">
        <v>172565</v>
      </c>
      <c r="I37" s="178">
        <v>20.38</v>
      </c>
      <c r="J37" s="179">
        <v>198171</v>
      </c>
      <c r="K37" s="178">
        <v>21.32</v>
      </c>
    </row>
    <row r="38" spans="1:11" s="48" customFormat="1" ht="4.5" customHeight="1">
      <c r="A38" s="81"/>
      <c r="B38" s="93"/>
      <c r="C38" s="82"/>
      <c r="D38" s="177"/>
      <c r="E38" s="178"/>
      <c r="F38" s="179"/>
      <c r="G38" s="178"/>
      <c r="H38" s="179"/>
      <c r="I38" s="178"/>
      <c r="J38" s="179"/>
      <c r="K38" s="178"/>
    </row>
    <row r="39" spans="1:11" s="48" customFormat="1" ht="15.75" customHeight="1">
      <c r="A39" s="81"/>
      <c r="B39" s="128" t="s">
        <v>29</v>
      </c>
      <c r="C39" s="82"/>
      <c r="D39" s="177">
        <v>17987</v>
      </c>
      <c r="E39" s="178">
        <v>2.16</v>
      </c>
      <c r="F39" s="179">
        <v>25839</v>
      </c>
      <c r="G39" s="178">
        <v>2.69</v>
      </c>
      <c r="H39" s="179">
        <v>17145</v>
      </c>
      <c r="I39" s="178">
        <v>2.02</v>
      </c>
      <c r="J39" s="179">
        <v>19231</v>
      </c>
      <c r="K39" s="178">
        <v>2.07</v>
      </c>
    </row>
    <row r="40" spans="1:11" s="48" customFormat="1" ht="15.75" customHeight="1">
      <c r="A40" s="81"/>
      <c r="B40" s="128" t="s">
        <v>30</v>
      </c>
      <c r="C40" s="82"/>
      <c r="D40" s="177">
        <v>23819</v>
      </c>
      <c r="E40" s="178">
        <v>2.86</v>
      </c>
      <c r="F40" s="179">
        <v>26972</v>
      </c>
      <c r="G40" s="178">
        <v>2.81</v>
      </c>
      <c r="H40" s="179">
        <v>25110</v>
      </c>
      <c r="I40" s="178">
        <v>2.97</v>
      </c>
      <c r="J40" s="179">
        <v>27607</v>
      </c>
      <c r="K40" s="178">
        <v>2.97</v>
      </c>
    </row>
    <row r="41" spans="1:11" s="48" customFormat="1" ht="15.75" customHeight="1" thickBot="1">
      <c r="A41" s="83"/>
      <c r="B41" s="129" t="s">
        <v>31</v>
      </c>
      <c r="C41" s="84"/>
      <c r="D41" s="181">
        <v>129240</v>
      </c>
      <c r="E41" s="185">
        <v>15.52</v>
      </c>
      <c r="F41" s="184">
        <v>154072</v>
      </c>
      <c r="G41" s="185">
        <v>16.07</v>
      </c>
      <c r="H41" s="184">
        <v>130309</v>
      </c>
      <c r="I41" s="185">
        <v>15.39</v>
      </c>
      <c r="J41" s="184">
        <v>151332</v>
      </c>
      <c r="K41" s="185">
        <v>16.28</v>
      </c>
    </row>
    <row r="42" spans="1:7" s="48" customFormat="1" ht="15" customHeight="1">
      <c r="A42" s="81"/>
      <c r="B42" s="147"/>
      <c r="C42" s="3"/>
      <c r="D42" s="89"/>
      <c r="E42" s="90"/>
      <c r="F42" s="89"/>
      <c r="G42" s="90"/>
    </row>
  </sheetData>
  <mergeCells count="12">
    <mergeCell ref="H16:K16"/>
    <mergeCell ref="H5:K5"/>
    <mergeCell ref="H17:K17"/>
    <mergeCell ref="H2:K2"/>
    <mergeCell ref="H3:K3"/>
    <mergeCell ref="B2:G2"/>
    <mergeCell ref="B5:B6"/>
    <mergeCell ref="A3:G3"/>
    <mergeCell ref="B17:B18"/>
    <mergeCell ref="D5:G5"/>
    <mergeCell ref="D17:G17"/>
    <mergeCell ref="A16:G16"/>
  </mergeCells>
  <printOptions/>
  <pageMargins left="1.1811023622047245" right="1.1811023622047245" top="1.5748031496062993" bottom="1.5748031496062993" header="0.5118110236220472" footer="0.9055118110236221"/>
  <pageSetup firstPageNumber="564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TIGER-XP</cp:lastModifiedBy>
  <cp:lastPrinted>2010-09-18T02:49:46Z</cp:lastPrinted>
  <dcterms:created xsi:type="dcterms:W3CDTF">1999-07-17T03:52:56Z</dcterms:created>
  <dcterms:modified xsi:type="dcterms:W3CDTF">2010-10-14T02:18:15Z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-419753553</vt:i4>
  </property>
  <property fmtid="{D5CDD505-2E9C-101B-9397-08002B2CF9AE}" pid="3" name="_EmailSubject">
    <vt:lpwstr>統計要覽-家庭收支</vt:lpwstr>
  </property>
  <property fmtid="{D5CDD505-2E9C-101B-9397-08002B2CF9AE}" pid="4" name="_AuthorEmail">
    <vt:lpwstr>rose1106@ms34.hinet.net</vt:lpwstr>
  </property>
  <property fmtid="{D5CDD505-2E9C-101B-9397-08002B2CF9AE}" pid="5" name="_AuthorEmailDisplayName">
    <vt:lpwstr>李鍾玫</vt:lpwstr>
  </property>
  <property fmtid="{D5CDD505-2E9C-101B-9397-08002B2CF9AE}" pid="6" name="_PreviousAdHocReviewCycleID">
    <vt:i4>-759465352</vt:i4>
  </property>
  <property fmtid="{D5CDD505-2E9C-101B-9397-08002B2CF9AE}" pid="7" name="_ReviewingToolsShownOnce">
    <vt:lpwstr/>
  </property>
</Properties>
</file>