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3570" windowWidth="15330" windowHeight="4140" activeTab="0"/>
  </bookViews>
  <sheets>
    <sheet name="3-1機關學校正式編制員額(ok)" sheetId="1" r:id="rId1"/>
    <sheet name="3-2縣府組織系統" sheetId="2" r:id="rId2"/>
    <sheet name="3-3機關學校員工總人數(ok)" sheetId="3" r:id="rId3"/>
    <sheet name="3-4機關學校公教人員按性別及年齡分(ok)" sheetId="4" r:id="rId4"/>
    <sheet name="3-5機關學校公教人員學歷(ok)" sheetId="5" r:id="rId5"/>
    <sheet name="3-6機關學校公教人員職等(ok)" sheetId="6" r:id="rId6"/>
    <sheet name="3-7立法委員選舉概況" sheetId="7" r:id="rId7"/>
    <sheet name="3-7立法委員選舉概況(ok)" sheetId="8" r:id="rId8"/>
    <sheet name="3-8縣長選舉概況" sheetId="9" r:id="rId9"/>
    <sheet name="3-9總統副總統選舉概況(ok)" sheetId="10" r:id="rId10"/>
    <sheet name="3-10鄉鎮市長選舉概況" sheetId="11" r:id="rId11"/>
    <sheet name="3-11縣議員選舉概況" sheetId="12" r:id="rId12"/>
    <sheet name="3-12鄉鎮市民代表選舉概況" sheetId="13" r:id="rId13"/>
  </sheets>
  <definedNames>
    <definedName name="_xlnm.Print_Area" localSheetId="0">'3-1機關學校正式編制員額(ok)'!$A$1:$T$25</definedName>
    <definedName name="_xlnm.Print_Area" localSheetId="5">'3-6機關學校公教人員職等(ok)'!$A$1:$M$42</definedName>
  </definedNames>
  <calcPr fullCalcOnLoad="1"/>
</workbook>
</file>

<file path=xl/sharedStrings.xml><?xml version="1.0" encoding="utf-8"?>
<sst xmlns="http://schemas.openxmlformats.org/spreadsheetml/2006/main" count="2188" uniqueCount="820">
  <si>
    <r>
      <t>縣政府其他所屬機構</t>
    </r>
    <r>
      <rPr>
        <sz val="8"/>
        <rFont val="Arial Narrow"/>
        <family val="2"/>
      </rPr>
      <t xml:space="preserve"> The Other Organic Structure </t>
    </r>
  </si>
  <si>
    <r>
      <t>各鄉鎮市公所</t>
    </r>
    <r>
      <rPr>
        <sz val="8"/>
        <rFont val="Arial Narrow"/>
        <family val="2"/>
      </rPr>
      <t xml:space="preserve"> Township  Offices</t>
    </r>
  </si>
  <si>
    <r>
      <t>各鄉鎮市衛生所</t>
    </r>
    <r>
      <rPr>
        <sz val="8"/>
        <rFont val="Arial Narrow"/>
        <family val="2"/>
      </rPr>
      <t xml:space="preserve"> Health Offices of Township</t>
    </r>
  </si>
  <si>
    <r>
      <t>各鄉鎮市戶政事務所</t>
    </r>
    <r>
      <rPr>
        <sz val="8"/>
        <rFont val="Arial Narrow"/>
        <family val="2"/>
      </rPr>
      <t xml:space="preserve"> Household Registration Office</t>
    </r>
  </si>
  <si>
    <r>
      <t>其他鄉鎮市所屬機構</t>
    </r>
    <r>
      <rPr>
        <sz val="6.5"/>
        <rFont val="Arial Narrow"/>
        <family val="2"/>
      </rPr>
      <t xml:space="preserve"> The Other Organic Structure of Township </t>
    </r>
  </si>
  <si>
    <r>
      <t>鄉鎮市民代表會</t>
    </r>
    <r>
      <rPr>
        <sz val="8"/>
        <rFont val="Arial Narrow"/>
        <family val="2"/>
      </rPr>
      <t xml:space="preserve"> Parliament of Township</t>
    </r>
  </si>
  <si>
    <t>－</t>
  </si>
  <si>
    <t>－</t>
  </si>
  <si>
    <r>
      <t>縣市鄉鎮營事業機關</t>
    </r>
    <r>
      <rPr>
        <sz val="8"/>
        <rFont val="Arial Narrow"/>
        <family val="2"/>
      </rPr>
      <t xml:space="preserve"> Municipal Owned Enterprises</t>
    </r>
  </si>
  <si>
    <r>
      <t>消防局</t>
    </r>
    <r>
      <rPr>
        <sz val="8"/>
        <rFont val="Arial Narrow"/>
        <family val="2"/>
      </rPr>
      <t xml:space="preserve"> Bureau of fire</t>
    </r>
  </si>
  <si>
    <r>
      <t>縣立各高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職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中</t>
    </r>
    <r>
      <rPr>
        <sz val="8"/>
        <rFont val="Arial Narrow"/>
        <family val="2"/>
      </rPr>
      <t xml:space="preserve"> Senior  High(Vocational) School</t>
    </r>
  </si>
  <si>
    <r>
      <t>縣立各國民中學</t>
    </r>
    <r>
      <rPr>
        <sz val="8"/>
        <rFont val="Arial Narrow"/>
        <family val="2"/>
      </rPr>
      <t xml:space="preserve"> Junior High School</t>
    </r>
  </si>
  <si>
    <r>
      <t>縣立各國民小學</t>
    </r>
    <r>
      <rPr>
        <sz val="8"/>
        <rFont val="Arial Narrow"/>
        <family val="2"/>
      </rPr>
      <t xml:space="preserve"> Elementary  Schools</t>
    </r>
  </si>
  <si>
    <r>
      <t xml:space="preserve">屆別及鄉鎮市別
</t>
    </r>
    <r>
      <rPr>
        <sz val="9"/>
        <rFont val="Arial Narrow"/>
        <family val="2"/>
      </rPr>
      <t>Terms &amp; District</t>
    </r>
  </si>
  <si>
    <t>Mountain Aboriginals</t>
  </si>
  <si>
    <t>Flatland Aboriginals</t>
  </si>
  <si>
    <t>區域</t>
  </si>
  <si>
    <t>Area</t>
  </si>
  <si>
    <t>－</t>
  </si>
  <si>
    <t>馬英九</t>
  </si>
  <si>
    <t>蕭萬長</t>
  </si>
  <si>
    <r>
      <t>表</t>
    </r>
    <r>
      <rPr>
        <sz val="12"/>
        <rFont val="Arial"/>
        <family val="2"/>
      </rPr>
      <t>3-9</t>
    </r>
    <r>
      <rPr>
        <sz val="12"/>
        <rFont val="華康粗圓體"/>
        <family val="3"/>
      </rPr>
      <t xml:space="preserve">、總統、副總統選舉概況
</t>
    </r>
    <r>
      <rPr>
        <sz val="12"/>
        <rFont val="Arial"/>
        <family val="2"/>
      </rPr>
      <t>3-9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Presidential Elections</t>
    </r>
  </si>
  <si>
    <t>Administrative Organization</t>
  </si>
  <si>
    <r>
      <t xml:space="preserve">屆別及選舉區別
</t>
    </r>
    <r>
      <rPr>
        <sz val="9"/>
        <rFont val="Arial Narrow"/>
        <family val="2"/>
      </rPr>
      <t>Plenary Sessions and Electoral Areas</t>
    </r>
  </si>
  <si>
    <t>第二屆</t>
  </si>
  <si>
    <t>2nd Plenary Session</t>
  </si>
  <si>
    <t>第十六屆</t>
  </si>
  <si>
    <t>16th Plenary Session</t>
  </si>
  <si>
    <t>第一選舉區</t>
  </si>
  <si>
    <t>1st Electoral Area</t>
  </si>
  <si>
    <t>第二選舉區</t>
  </si>
  <si>
    <t>2nd Electoral Area</t>
  </si>
  <si>
    <t>第三選舉區</t>
  </si>
  <si>
    <t>3rd Electoral Area</t>
  </si>
  <si>
    <t>第四選舉區</t>
  </si>
  <si>
    <t>4th Electoral Area</t>
  </si>
  <si>
    <t>第五選舉區</t>
  </si>
  <si>
    <t>5th Electoral Area</t>
  </si>
  <si>
    <t>第六選舉區</t>
  </si>
  <si>
    <t>6th Electoral Area</t>
  </si>
  <si>
    <t>第七選舉區</t>
  </si>
  <si>
    <t>7th Electoral Area</t>
  </si>
  <si>
    <t>第八選舉區</t>
  </si>
  <si>
    <t>8th Electoral Area</t>
  </si>
  <si>
    <t>第九選舉區</t>
  </si>
  <si>
    <t>9th Electoral Area</t>
  </si>
  <si>
    <t>第十選舉區</t>
  </si>
  <si>
    <t>10th Electoral Area</t>
  </si>
  <si>
    <t>第十一選舉區</t>
  </si>
  <si>
    <t>11th Electoral Area</t>
  </si>
  <si>
    <t>第十二選舉區</t>
  </si>
  <si>
    <t>12th Electoral Area</t>
  </si>
  <si>
    <t>第十三選舉區</t>
  </si>
  <si>
    <t>13th Electoral Area</t>
  </si>
  <si>
    <t>第十四選舉區</t>
  </si>
  <si>
    <t>14th Electoral Area</t>
  </si>
  <si>
    <r>
      <t>表</t>
    </r>
    <r>
      <rPr>
        <sz val="12"/>
        <rFont val="Arial"/>
        <family val="2"/>
      </rPr>
      <t>3-11</t>
    </r>
    <r>
      <rPr>
        <sz val="12"/>
        <rFont val="華康粗圓體"/>
        <family val="3"/>
      </rPr>
      <t>、縣議員選舉概況</t>
    </r>
  </si>
  <si>
    <r>
      <t>3-11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of  County Concilors</t>
    </r>
  </si>
  <si>
    <r>
      <t xml:space="preserve">桃園縣政府
</t>
    </r>
    <r>
      <rPr>
        <sz val="7.5"/>
        <rFont val="Arial Narrow"/>
        <family val="2"/>
      </rPr>
      <t>Taoyuan County Government</t>
    </r>
  </si>
  <si>
    <t>∣</t>
  </si>
  <si>
    <r>
      <t xml:space="preserve">縣長
</t>
    </r>
    <r>
      <rPr>
        <sz val="7.5"/>
        <rFont val="Arial Narrow"/>
        <family val="2"/>
      </rPr>
      <t>Magistrate</t>
    </r>
  </si>
  <si>
    <r>
      <t xml:space="preserve">副縣長
</t>
    </r>
    <r>
      <rPr>
        <sz val="7.5"/>
        <rFont val="Arial Narrow"/>
        <family val="2"/>
      </rPr>
      <t>Deputy  Magistrate</t>
    </r>
  </si>
  <si>
    <r>
      <t xml:space="preserve">主任秘書
</t>
    </r>
    <r>
      <rPr>
        <sz val="7.5"/>
        <rFont val="Arial Narrow"/>
        <family val="2"/>
      </rPr>
      <t>Chief  Secretary</t>
    </r>
  </si>
  <si>
    <r>
      <t>自治行政課</t>
    </r>
    <r>
      <rPr>
        <sz val="6"/>
        <rFont val="Arial Narrow"/>
        <family val="2"/>
      </rPr>
      <t xml:space="preserve"> Local Governance Section</t>
    </r>
  </si>
  <si>
    <r>
      <t>河川課</t>
    </r>
    <r>
      <rPr>
        <sz val="6"/>
        <rFont val="Arial Narrow"/>
        <family val="2"/>
      </rPr>
      <t xml:space="preserve"> River Section</t>
    </r>
  </si>
  <si>
    <r>
      <t xml:space="preserve">觀光行銷局
</t>
    </r>
    <r>
      <rPr>
        <sz val="7.5"/>
        <rFont val="Arial Narrow"/>
        <family val="2"/>
      </rPr>
      <t>Tourism Planning Bureau</t>
    </r>
  </si>
  <si>
    <r>
      <t>行銷企劃課</t>
    </r>
    <r>
      <rPr>
        <sz val="6.5"/>
        <rFont val="Arial Narrow"/>
        <family val="2"/>
      </rPr>
      <t xml:space="preserve"> Marketing Section</t>
    </r>
  </si>
  <si>
    <r>
      <t xml:space="preserve">水務局
</t>
    </r>
    <r>
      <rPr>
        <sz val="7.5"/>
        <rFont val="Arial Narrow"/>
        <family val="2"/>
      </rPr>
      <t>Water  Resources Bureau</t>
    </r>
  </si>
  <si>
    <r>
      <t xml:space="preserve">警察局
</t>
    </r>
    <r>
      <rPr>
        <sz val="7.5"/>
        <rFont val="Arial Narrow"/>
        <family val="2"/>
      </rPr>
      <t>Police  Bureau</t>
    </r>
  </si>
  <si>
    <r>
      <t xml:space="preserve">風景區管理所
</t>
    </r>
    <r>
      <rPr>
        <sz val="7.5"/>
        <rFont val="Arial Narrow"/>
        <family val="2"/>
      </rPr>
      <t>Scenest  Administration  Bureau</t>
    </r>
  </si>
  <si>
    <r>
      <t>禮儀事務課</t>
    </r>
    <r>
      <rPr>
        <sz val="6"/>
        <rFont val="Arial Narrow"/>
        <family val="2"/>
      </rPr>
      <t xml:space="preserve"> Folk Customs Section</t>
    </r>
  </si>
  <si>
    <r>
      <t>區域排水課</t>
    </r>
    <r>
      <rPr>
        <sz val="6"/>
        <rFont val="Arial Narrow"/>
        <family val="2"/>
      </rPr>
      <t xml:space="preserve"> Drainage Section</t>
    </r>
  </si>
  <si>
    <r>
      <t>新聞連繫課</t>
    </r>
    <r>
      <rPr>
        <sz val="6.5"/>
        <rFont val="Arial Narrow"/>
        <family val="2"/>
      </rPr>
      <t xml:space="preserve"> Press Liaison Section</t>
    </r>
  </si>
  <si>
    <r>
      <t xml:space="preserve">民政局
</t>
    </r>
    <r>
      <rPr>
        <sz val="7.5"/>
        <rFont val="Arial Narrow"/>
        <family val="2"/>
      </rPr>
      <t>Civil  Affairs Bureau</t>
    </r>
  </si>
  <si>
    <r>
      <t>宗教課</t>
    </r>
    <r>
      <rPr>
        <sz val="6"/>
        <rFont val="Arial Narrow"/>
        <family val="2"/>
      </rPr>
      <t xml:space="preserve"> Religious Affairs Section</t>
    </r>
  </si>
  <si>
    <r>
      <t>衛生工程課</t>
    </r>
    <r>
      <rPr>
        <sz val="6"/>
        <rFont val="Arial Narrow"/>
        <family val="2"/>
      </rPr>
      <t xml:space="preserve"> Waste Water Section </t>
    </r>
  </si>
  <si>
    <r>
      <t>觀光發展課</t>
    </r>
    <r>
      <rPr>
        <sz val="6.5"/>
        <rFont val="Arial Narrow"/>
        <family val="2"/>
      </rPr>
      <t xml:space="preserve"> Tourism Development Section</t>
    </r>
  </si>
  <si>
    <r>
      <t>戶政課</t>
    </r>
    <r>
      <rPr>
        <sz val="6"/>
        <rFont val="Arial Narrow"/>
        <family val="2"/>
      </rPr>
      <t xml:space="preserve"> Household Registration Section</t>
    </r>
  </si>
  <si>
    <r>
      <t>水土保持課</t>
    </r>
    <r>
      <rPr>
        <sz val="6"/>
        <rFont val="Arial Narrow"/>
        <family val="2"/>
      </rPr>
      <t xml:space="preserve"> Water and Soil Conservation Section</t>
    </r>
  </si>
  <si>
    <r>
      <t xml:space="preserve">稅捐稽徵處
</t>
    </r>
    <r>
      <rPr>
        <sz val="7.5"/>
        <rFont val="Arial Narrow"/>
        <family val="2"/>
      </rPr>
      <t>Revenue  Service Office</t>
    </r>
  </si>
  <si>
    <r>
      <t xml:space="preserve">縣立體育場
</t>
    </r>
    <r>
      <rPr>
        <sz val="7.5"/>
        <rFont val="Arial Narrow"/>
        <family val="2"/>
      </rPr>
      <t>County  Stadium</t>
    </r>
  </si>
  <si>
    <r>
      <t>編練勤務課</t>
    </r>
    <r>
      <rPr>
        <sz val="6"/>
        <rFont val="Arial Narrow"/>
        <family val="2"/>
      </rPr>
      <t xml:space="preserve"> Reserves Service Section</t>
    </r>
  </si>
  <si>
    <r>
      <t>庶務課</t>
    </r>
    <r>
      <rPr>
        <sz val="6.5"/>
        <rFont val="Arial Narrow"/>
        <family val="2"/>
      </rPr>
      <t xml:space="preserve"> General Affairs Section</t>
    </r>
  </si>
  <si>
    <r>
      <t xml:space="preserve">行政局
</t>
    </r>
    <r>
      <rPr>
        <sz val="7.5"/>
        <rFont val="Arial Narrow"/>
        <family val="2"/>
      </rPr>
      <t>General  Affairs  Bureau</t>
    </r>
  </si>
  <si>
    <r>
      <t>徵集管理課</t>
    </r>
    <r>
      <rPr>
        <sz val="6"/>
        <rFont val="Arial Narrow"/>
        <family val="2"/>
      </rPr>
      <t xml:space="preserve"> Conscription Section</t>
    </r>
  </si>
  <si>
    <r>
      <t>地價課</t>
    </r>
    <r>
      <rPr>
        <sz val="6"/>
        <rFont val="Arial Narrow"/>
        <family val="2"/>
      </rPr>
      <t xml:space="preserve"> Land Value Section</t>
    </r>
  </si>
  <si>
    <r>
      <t>出納課</t>
    </r>
    <r>
      <rPr>
        <sz val="6.5"/>
        <rFont val="Arial Narrow"/>
        <family val="2"/>
      </rPr>
      <t xml:space="preserve"> Cashier Section</t>
    </r>
  </si>
  <si>
    <r>
      <t>地權課</t>
    </r>
    <r>
      <rPr>
        <sz val="6"/>
        <rFont val="Arial Narrow"/>
        <family val="2"/>
      </rPr>
      <t xml:space="preserve"> Land Rights Section</t>
    </r>
  </si>
  <si>
    <r>
      <t>檔案課</t>
    </r>
    <r>
      <rPr>
        <sz val="6.5"/>
        <rFont val="Arial Narrow"/>
        <family val="2"/>
      </rPr>
      <t xml:space="preserve"> Archives Section</t>
    </r>
  </si>
  <si>
    <r>
      <t xml:space="preserve">衛生局
</t>
    </r>
    <r>
      <rPr>
        <sz val="7.5"/>
        <rFont val="Arial Narrow"/>
        <family val="2"/>
      </rPr>
      <t>Public  Health Bureau</t>
    </r>
  </si>
  <si>
    <r>
      <t>縣立國民小學</t>
    </r>
    <r>
      <rPr>
        <sz val="7.5"/>
        <rFont val="Arial Narrow"/>
        <family val="2"/>
      </rPr>
      <t xml:space="preserve">  (186)
Elementary  School</t>
    </r>
  </si>
  <si>
    <r>
      <t>財務管理課</t>
    </r>
    <r>
      <rPr>
        <sz val="6"/>
        <rFont val="Arial Narrow"/>
        <family val="2"/>
      </rPr>
      <t xml:space="preserve"> Financial Management Section</t>
    </r>
  </si>
  <si>
    <r>
      <t xml:space="preserve">地政局
</t>
    </r>
    <r>
      <rPr>
        <sz val="7.5"/>
        <rFont val="Arial Narrow"/>
        <family val="2"/>
      </rPr>
      <t>Land Administration Bureau</t>
    </r>
  </si>
  <si>
    <r>
      <t>地用課</t>
    </r>
    <r>
      <rPr>
        <sz val="6"/>
        <rFont val="Arial Narrow"/>
        <family val="2"/>
      </rPr>
      <t xml:space="preserve"> Land Use Section</t>
    </r>
  </si>
  <si>
    <r>
      <t>文書課</t>
    </r>
    <r>
      <rPr>
        <sz val="6.5"/>
        <rFont val="Arial Narrow"/>
        <family val="2"/>
      </rPr>
      <t xml:space="preserve"> Documentation Section</t>
    </r>
  </si>
  <si>
    <r>
      <t>資金管理課</t>
    </r>
    <r>
      <rPr>
        <sz val="6"/>
        <rFont val="Arial Narrow"/>
        <family val="2"/>
      </rPr>
      <t xml:space="preserve"> Financial Management Section</t>
    </r>
  </si>
  <si>
    <r>
      <t>地籍課</t>
    </r>
    <r>
      <rPr>
        <sz val="6"/>
        <rFont val="Arial Narrow"/>
        <family val="2"/>
      </rPr>
      <t xml:space="preserve"> Land Cadaster Section</t>
    </r>
  </si>
  <si>
    <r>
      <t xml:space="preserve">財政局
</t>
    </r>
    <r>
      <rPr>
        <sz val="7.5"/>
        <rFont val="Arial Narrow"/>
        <family val="2"/>
      </rPr>
      <t>Finance  Bureau</t>
    </r>
  </si>
  <si>
    <r>
      <t>公有財產課</t>
    </r>
    <r>
      <rPr>
        <sz val="6"/>
        <rFont val="Arial Narrow"/>
        <family val="2"/>
      </rPr>
      <t xml:space="preserve"> Public Assets Section</t>
    </r>
  </si>
  <si>
    <r>
      <t>重劃課</t>
    </r>
    <r>
      <rPr>
        <sz val="6"/>
        <rFont val="Arial Narrow"/>
        <family val="2"/>
      </rPr>
      <t xml:space="preserve"> Land Readjustment Section</t>
    </r>
  </si>
  <si>
    <r>
      <t>管制考核課</t>
    </r>
    <r>
      <rPr>
        <sz val="6.5"/>
        <rFont val="Arial Narrow"/>
        <family val="2"/>
      </rPr>
      <t xml:space="preserve"> Supervision and Evaluation Section</t>
    </r>
  </si>
  <si>
    <r>
      <t xml:space="preserve">研究發展室
</t>
    </r>
    <r>
      <rPr>
        <sz val="7.5"/>
        <rFont val="Arial Narrow"/>
        <family val="2"/>
      </rPr>
      <t xml:space="preserve"> Development Development  Office</t>
    </r>
  </si>
  <si>
    <r>
      <t xml:space="preserve">環境保護局
</t>
    </r>
    <r>
      <rPr>
        <sz val="7.5"/>
        <rFont val="Arial Narrow"/>
        <family val="2"/>
      </rPr>
      <t>Environmental  Protection  Bureau</t>
    </r>
  </si>
  <si>
    <r>
      <t>縣立國民中學</t>
    </r>
    <r>
      <rPr>
        <sz val="7.5"/>
        <rFont val="Arial Narrow"/>
        <family val="2"/>
      </rPr>
      <t xml:space="preserve">  (55)
Junior  High  School</t>
    </r>
  </si>
  <si>
    <r>
      <t>集中支付課</t>
    </r>
    <r>
      <rPr>
        <sz val="6"/>
        <rFont val="Arial Narrow"/>
        <family val="2"/>
      </rPr>
      <t xml:space="preserve"> Disbursement Section</t>
    </r>
  </si>
  <si>
    <r>
      <t>地籍測量隊</t>
    </r>
    <r>
      <rPr>
        <sz val="6"/>
        <rFont val="Arial Narrow"/>
        <family val="2"/>
      </rPr>
      <t xml:space="preserve"> Cadastral Survey Team</t>
    </r>
  </si>
  <si>
    <r>
      <t>為民服務課</t>
    </r>
    <r>
      <rPr>
        <sz val="6.5"/>
        <rFont val="Arial Narrow"/>
        <family val="2"/>
      </rPr>
      <t xml:space="preserve"> Citizen Services Section</t>
    </r>
  </si>
  <si>
    <r>
      <t>菸酒管理課</t>
    </r>
    <r>
      <rPr>
        <sz val="6"/>
        <rFont val="Arial Narrow"/>
        <family val="2"/>
      </rPr>
      <t xml:space="preserve"> Tobacco and Alcohol Section</t>
    </r>
  </si>
  <si>
    <r>
      <t>區段徵收課</t>
    </r>
    <r>
      <rPr>
        <sz val="6"/>
        <rFont val="Arial Narrow"/>
        <family val="2"/>
      </rPr>
      <t xml:space="preserve"> Zone Expropriation Section</t>
    </r>
  </si>
  <si>
    <r>
      <t>綜合規劃課</t>
    </r>
    <r>
      <rPr>
        <sz val="6.5"/>
        <rFont val="Arial Narrow"/>
        <family val="2"/>
      </rPr>
      <t xml:space="preserve"> Planning Section</t>
    </r>
  </si>
  <si>
    <r>
      <t>資訊管理課</t>
    </r>
    <r>
      <rPr>
        <sz val="6.5"/>
        <rFont val="Arial Narrow"/>
        <family val="2"/>
      </rPr>
      <t xml:space="preserve"> Information Management Section</t>
    </r>
  </si>
  <si>
    <r>
      <t>戶政事務所</t>
    </r>
    <r>
      <rPr>
        <sz val="7.5"/>
        <rFont val="Arial Narrow"/>
        <family val="2"/>
      </rPr>
      <t xml:space="preserve">  (13)
Household  Registration Office</t>
    </r>
  </si>
  <si>
    <r>
      <t>國民教育課</t>
    </r>
    <r>
      <rPr>
        <sz val="6"/>
        <rFont val="Arial Narrow"/>
        <family val="2"/>
      </rPr>
      <t xml:space="preserve"> School Facilities Section</t>
    </r>
  </si>
  <si>
    <r>
      <t>身心障礙福利課</t>
    </r>
    <r>
      <rPr>
        <sz val="6"/>
        <rFont val="Arial Narrow"/>
        <family val="2"/>
      </rPr>
      <t xml:space="preserve"> Disabled Welfare Section</t>
    </r>
  </si>
  <si>
    <r>
      <t xml:space="preserve">消防局
</t>
    </r>
    <r>
      <rPr>
        <sz val="7.5"/>
        <rFont val="Arial Narrow"/>
        <family val="2"/>
      </rPr>
      <t>Fire  Bureau</t>
    </r>
  </si>
  <si>
    <r>
      <t>學務管理課</t>
    </r>
    <r>
      <rPr>
        <sz val="6"/>
        <rFont val="Arial Narrow"/>
        <family val="2"/>
      </rPr>
      <t xml:space="preserve"> Compulsory Education Sectio</t>
    </r>
  </si>
  <si>
    <r>
      <t>行政課</t>
    </r>
    <r>
      <rPr>
        <sz val="6"/>
        <rFont val="Arial Narrow"/>
        <family val="2"/>
      </rPr>
      <t xml:space="preserve"> Social Affairs Administration Section</t>
    </r>
  </si>
  <si>
    <r>
      <t xml:space="preserve">人事室
</t>
    </r>
    <r>
      <rPr>
        <sz val="7.5"/>
        <rFont val="Arial Narrow"/>
        <family val="2"/>
      </rPr>
      <t xml:space="preserve">Personnel  Office </t>
    </r>
  </si>
  <si>
    <r>
      <t>第一課</t>
    </r>
    <r>
      <rPr>
        <sz val="6.5"/>
        <rFont val="Arial Narrow"/>
        <family val="2"/>
      </rPr>
      <t xml:space="preserve"> First Section</t>
    </r>
  </si>
  <si>
    <r>
      <t xml:space="preserve">教育局
</t>
    </r>
    <r>
      <rPr>
        <sz val="7.5"/>
        <rFont val="Arial Narrow"/>
        <family val="2"/>
      </rPr>
      <t>Eudcation  Bureau</t>
    </r>
  </si>
  <si>
    <r>
      <t xml:space="preserve">社會局
</t>
    </r>
    <r>
      <rPr>
        <sz val="7.5"/>
        <rFont val="Arial Narrow"/>
        <family val="2"/>
      </rPr>
      <t>Social Affairs Bureau</t>
    </r>
  </si>
  <si>
    <r>
      <t>體育保健課</t>
    </r>
    <r>
      <rPr>
        <sz val="6"/>
        <rFont val="Arial Narrow"/>
        <family val="2"/>
      </rPr>
      <t xml:space="preserve"> Physical and Health Education Section</t>
    </r>
  </si>
  <si>
    <r>
      <t>婦幼福利課</t>
    </r>
    <r>
      <rPr>
        <sz val="6"/>
        <rFont val="Arial Narrow"/>
        <family val="2"/>
      </rPr>
      <t xml:space="preserve"> Women and Children Welfare Section</t>
    </r>
  </si>
  <si>
    <r>
      <t>第二課</t>
    </r>
    <r>
      <rPr>
        <sz val="6.5"/>
        <rFont val="Arial Narrow"/>
        <family val="2"/>
      </rPr>
      <t xml:space="preserve"> Second Section</t>
    </r>
  </si>
  <si>
    <r>
      <t>地政事務所</t>
    </r>
    <r>
      <rPr>
        <sz val="7.5"/>
        <rFont val="Arial Narrow"/>
        <family val="2"/>
      </rPr>
      <t xml:space="preserve">   (7)
Land  Administration  Office</t>
    </r>
  </si>
  <si>
    <r>
      <t>社會教育課</t>
    </r>
    <r>
      <rPr>
        <sz val="6"/>
        <rFont val="Arial Narrow"/>
        <family val="2"/>
      </rPr>
      <t xml:space="preserve"> Social Education Section </t>
    </r>
  </si>
  <si>
    <r>
      <t>社會救助課</t>
    </r>
    <r>
      <rPr>
        <sz val="6"/>
        <rFont val="Arial Narrow"/>
        <family val="2"/>
      </rPr>
      <t xml:space="preserve"> Social Assistance Section</t>
    </r>
  </si>
  <si>
    <r>
      <t>第三課</t>
    </r>
    <r>
      <rPr>
        <sz val="6.5"/>
        <rFont val="Arial Narrow"/>
        <family val="2"/>
      </rPr>
      <t xml:space="preserve"> Third Section</t>
    </r>
  </si>
  <si>
    <r>
      <t>特殊教育課</t>
    </r>
    <r>
      <rPr>
        <sz val="6"/>
        <rFont val="Arial Narrow"/>
        <family val="2"/>
      </rPr>
      <t xml:space="preserve"> Special Education Section</t>
    </r>
  </si>
  <si>
    <r>
      <t>老人福利課</t>
    </r>
    <r>
      <rPr>
        <sz val="6"/>
        <rFont val="Arial Narrow"/>
        <family val="2"/>
      </rPr>
      <t xml:space="preserve"> Senior Citizens Welfare Section</t>
    </r>
  </si>
  <si>
    <r>
      <t xml:space="preserve">文化局
</t>
    </r>
    <r>
      <rPr>
        <sz val="7.5"/>
        <rFont val="Arial Narrow"/>
        <family val="2"/>
      </rPr>
      <t>Cultural  Affairs  Bureau</t>
    </r>
  </si>
  <si>
    <r>
      <t>社工課</t>
    </r>
    <r>
      <rPr>
        <sz val="6"/>
        <rFont val="Arial Narrow"/>
        <family val="2"/>
      </rPr>
      <t xml:space="preserve"> Social Works Section</t>
    </r>
  </si>
  <si>
    <r>
      <t xml:space="preserve">政風室
</t>
    </r>
    <r>
      <rPr>
        <sz val="7.5"/>
        <rFont val="Arial Narrow"/>
        <family val="2"/>
      </rPr>
      <t>Civil Service Ethics  Office</t>
    </r>
  </si>
  <si>
    <r>
      <t xml:space="preserve">孔廟、忠烈祠聯合管理所
</t>
    </r>
    <r>
      <rPr>
        <sz val="7.5"/>
        <rFont val="Arial Narrow"/>
        <family val="2"/>
      </rPr>
      <t>the  Administrative  Committee of  Confucius  Temple  &amp; Martyrs'  Shrine</t>
    </r>
  </si>
  <si>
    <r>
      <t>採購課</t>
    </r>
    <r>
      <rPr>
        <sz val="6"/>
        <rFont val="Arial Narrow"/>
        <family val="2"/>
      </rPr>
      <t xml:space="preserve"> Procurement Section</t>
    </r>
  </si>
  <si>
    <r>
      <t>土木工程課</t>
    </r>
    <r>
      <rPr>
        <sz val="6"/>
        <rFont val="Arial Narrow"/>
        <family val="2"/>
      </rPr>
      <t xml:space="preserve"> Civil Engineering Section</t>
    </r>
  </si>
  <si>
    <r>
      <t>勞資關係課</t>
    </r>
    <r>
      <rPr>
        <sz val="6"/>
        <rFont val="Arial Narrow"/>
        <family val="2"/>
      </rPr>
      <t xml:space="preserve"> Labor Relations Section</t>
    </r>
  </si>
  <si>
    <r>
      <t xml:space="preserve">交通局
</t>
    </r>
    <r>
      <rPr>
        <sz val="7.5"/>
        <rFont val="Arial Narrow"/>
        <family val="2"/>
      </rPr>
      <t>Transportation  Bureau</t>
    </r>
  </si>
  <si>
    <r>
      <t xml:space="preserve">工務局
</t>
    </r>
    <r>
      <rPr>
        <sz val="7.5"/>
        <rFont val="Arial Narrow"/>
        <family val="2"/>
      </rPr>
      <t>Public  Works  Bureau</t>
    </r>
  </si>
  <si>
    <r>
      <t>工程隊</t>
    </r>
    <r>
      <rPr>
        <sz val="6"/>
        <rFont val="Arial Narrow"/>
        <family val="2"/>
      </rPr>
      <t xml:space="preserve"> Engineering Team</t>
    </r>
  </si>
  <si>
    <r>
      <t xml:space="preserve">勞動及人力資源局
</t>
    </r>
    <r>
      <rPr>
        <sz val="7.5"/>
        <rFont val="Arial Narrow"/>
        <family val="2"/>
      </rPr>
      <t>Labor and Human Resources Bureau</t>
    </r>
  </si>
  <si>
    <r>
      <t>勞動條件課</t>
    </r>
    <r>
      <rPr>
        <sz val="6"/>
        <rFont val="Arial Narrow"/>
        <family val="2"/>
      </rPr>
      <t xml:space="preserve"> Labor Standards Section</t>
    </r>
  </si>
  <si>
    <r>
      <t>使用管理課</t>
    </r>
    <r>
      <rPr>
        <sz val="6"/>
        <rFont val="Arial Narrow"/>
        <family val="2"/>
      </rPr>
      <t xml:space="preserve"> Building Usage Management Section</t>
    </r>
  </si>
  <si>
    <r>
      <t>勞工行政課</t>
    </r>
    <r>
      <rPr>
        <sz val="6"/>
        <rFont val="Arial Narrow"/>
        <family val="2"/>
      </rPr>
      <t xml:space="preserve"> </t>
    </r>
  </si>
  <si>
    <r>
      <t xml:space="preserve">動物防疫所
</t>
    </r>
    <r>
      <rPr>
        <sz val="7.5"/>
        <rFont val="Arial Narrow"/>
        <family val="2"/>
      </rPr>
      <t>Animal  Disease Control  Center</t>
    </r>
  </si>
  <si>
    <r>
      <t>建築管理課</t>
    </r>
    <r>
      <rPr>
        <sz val="6"/>
        <rFont val="Arial Narrow"/>
        <family val="2"/>
      </rPr>
      <t xml:space="preserve"> Building Administration Section</t>
    </r>
  </si>
  <si>
    <r>
      <t>人力資源課</t>
    </r>
    <r>
      <rPr>
        <sz val="6"/>
        <rFont val="Arial Narrow"/>
        <family val="2"/>
      </rPr>
      <t xml:space="preserve"> Human Resources</t>
    </r>
  </si>
  <si>
    <r>
      <t xml:space="preserve">主計室
</t>
    </r>
    <r>
      <rPr>
        <sz val="7.5"/>
        <rFont val="Arial Narrow"/>
        <family val="2"/>
      </rPr>
      <t>Accounting  and Statistics  Office</t>
    </r>
  </si>
  <si>
    <r>
      <t>違章建築拆除隊</t>
    </r>
    <r>
      <rPr>
        <sz val="6"/>
        <rFont val="Arial Narrow"/>
        <family val="2"/>
      </rPr>
      <t xml:space="preserve"> Building Violations Enforcement Brigade</t>
    </r>
  </si>
  <si>
    <r>
      <t>外勞服務課</t>
    </r>
    <r>
      <rPr>
        <sz val="6"/>
        <rFont val="Arial Narrow"/>
        <family val="2"/>
      </rPr>
      <t xml:space="preserve"> Foreign Workers Service Section</t>
    </r>
  </si>
  <si>
    <r>
      <t>第四課</t>
    </r>
    <r>
      <rPr>
        <sz val="6.5"/>
        <rFont val="Arial Narrow"/>
        <family val="2"/>
      </rPr>
      <t>(</t>
    </r>
    <r>
      <rPr>
        <sz val="6.5"/>
        <rFont val="華康粗圓體"/>
        <family val="3"/>
      </rPr>
      <t>基金課</t>
    </r>
    <r>
      <rPr>
        <sz val="6.5"/>
        <rFont val="Arial Narrow"/>
        <family val="2"/>
      </rPr>
      <t>)Fourth Section
(Fund Management Section)</t>
    </r>
  </si>
  <si>
    <r>
      <t>產業發展課</t>
    </r>
    <r>
      <rPr>
        <sz val="6"/>
        <rFont val="Arial Narrow"/>
        <family val="2"/>
      </rPr>
      <t xml:space="preserve"> Business Development Section</t>
    </r>
  </si>
  <si>
    <r>
      <t>都市行政課</t>
    </r>
    <r>
      <rPr>
        <sz val="6"/>
        <rFont val="Arial Narrow"/>
        <family val="2"/>
      </rPr>
      <t xml:space="preserve"> Administration Section</t>
    </r>
  </si>
  <si>
    <r>
      <t xml:space="preserve">工商發展局
</t>
    </r>
    <r>
      <rPr>
        <sz val="7.5"/>
        <rFont val="Arial Narrow"/>
        <family val="2"/>
      </rPr>
      <t>Economic Development Bureau</t>
    </r>
  </si>
  <si>
    <r>
      <t xml:space="preserve">城鄉發展局
</t>
    </r>
    <r>
      <rPr>
        <sz val="7.5"/>
        <rFont val="Arial Narrow"/>
        <family val="2"/>
      </rPr>
      <t>Urban nad Rural Development Bureau</t>
    </r>
  </si>
  <si>
    <r>
      <t>第五課</t>
    </r>
    <r>
      <rPr>
        <sz val="6.5"/>
        <rFont val="Arial Narrow"/>
        <family val="2"/>
      </rPr>
      <t xml:space="preserve"> Fifth Section</t>
    </r>
  </si>
  <si>
    <r>
      <t>工商輔導課</t>
    </r>
    <r>
      <rPr>
        <sz val="5.5"/>
        <rFont val="Arial Narrow"/>
        <family val="2"/>
      </rPr>
      <t xml:space="preserve"> Industrial and Commercial Services Section</t>
    </r>
  </si>
  <si>
    <r>
      <t>城鄉規劃課</t>
    </r>
    <r>
      <rPr>
        <sz val="6"/>
        <rFont val="Arial Narrow"/>
        <family val="2"/>
      </rPr>
      <t xml:space="preserve"> Planning Section</t>
    </r>
  </si>
  <si>
    <r>
      <t>公用事業課</t>
    </r>
    <r>
      <rPr>
        <sz val="6"/>
        <rFont val="Arial Narrow"/>
        <family val="2"/>
      </rPr>
      <t xml:space="preserve"> Public Utilities Section</t>
    </r>
  </si>
  <si>
    <r>
      <t>國宅課</t>
    </r>
    <r>
      <rPr>
        <sz val="6"/>
        <rFont val="Arial Narrow"/>
        <family val="2"/>
      </rPr>
      <t xml:space="preserve"> Public Housing Section</t>
    </r>
  </si>
  <si>
    <r>
      <t xml:space="preserve">法制室
</t>
    </r>
    <r>
      <rPr>
        <sz val="7.5"/>
        <rFont val="Arial Narrow"/>
        <family val="2"/>
      </rPr>
      <t>Legal Affairs Office</t>
    </r>
  </si>
  <si>
    <r>
      <t>工商登記課</t>
    </r>
    <r>
      <rPr>
        <sz val="6"/>
        <rFont val="Arial Narrow"/>
        <family val="2"/>
      </rPr>
      <t xml:space="preserve"> Company Registration Section</t>
    </r>
  </si>
  <si>
    <r>
      <t>景觀工程課</t>
    </r>
    <r>
      <rPr>
        <sz val="6"/>
        <rFont val="Arial Narrow"/>
        <family val="2"/>
      </rPr>
      <t xml:space="preserve"> Landscape Section</t>
    </r>
  </si>
  <si>
    <r>
      <t>農務課</t>
    </r>
    <r>
      <rPr>
        <sz val="6"/>
        <rFont val="Arial Narrow"/>
        <family val="2"/>
      </rPr>
      <t xml:space="preserve"> Agricultural Affairs Section</t>
    </r>
  </si>
  <si>
    <r>
      <t>行政課</t>
    </r>
    <r>
      <rPr>
        <sz val="6"/>
        <rFont val="Arial Narrow"/>
        <family val="2"/>
      </rPr>
      <t xml:space="preserve"> Administration Section </t>
    </r>
  </si>
  <si>
    <r>
      <t xml:space="preserve">原住民行政局
</t>
    </r>
    <r>
      <rPr>
        <sz val="7.5"/>
        <rFont val="Arial Narrow"/>
        <family val="2"/>
      </rPr>
      <t>Indigenous Peoples  Bureau</t>
    </r>
  </si>
  <si>
    <r>
      <t>林務課</t>
    </r>
    <r>
      <rPr>
        <sz val="6"/>
        <rFont val="Arial Narrow"/>
        <family val="2"/>
      </rPr>
      <t xml:space="preserve"> Forestry Section</t>
    </r>
  </si>
  <si>
    <r>
      <t xml:space="preserve">農業發展局
</t>
    </r>
    <r>
      <rPr>
        <sz val="7.5"/>
        <rFont val="Arial Narrow"/>
        <family val="2"/>
      </rPr>
      <t>Agriculture  Bureau</t>
    </r>
  </si>
  <si>
    <r>
      <t>漁牧課</t>
    </r>
    <r>
      <rPr>
        <sz val="6"/>
        <rFont val="Arial Narrow"/>
        <family val="2"/>
      </rPr>
      <t xml:space="preserve"> Fisheries and Husbandry Section</t>
    </r>
  </si>
  <si>
    <r>
      <t>輔導課</t>
    </r>
    <r>
      <rPr>
        <sz val="6"/>
        <rFont val="Arial Narrow"/>
        <family val="2"/>
      </rPr>
      <t xml:space="preserve"> Guidance Section</t>
    </r>
  </si>
  <si>
    <r>
      <t>經建課</t>
    </r>
    <r>
      <rPr>
        <sz val="6"/>
        <rFont val="Arial Narrow"/>
        <family val="2"/>
      </rPr>
      <t xml:space="preserve"> Economic Development Section</t>
    </r>
  </si>
  <si>
    <r>
      <t>企劃課</t>
    </r>
    <r>
      <rPr>
        <sz val="6"/>
        <rFont val="Arial Narrow"/>
        <family val="2"/>
      </rPr>
      <t xml:space="preserve"> Planning Section</t>
    </r>
  </si>
  <si>
    <r>
      <t>中華民國</t>
    </r>
    <r>
      <rPr>
        <sz val="10"/>
        <rFont val="Arial"/>
        <family val="2"/>
      </rPr>
      <t>96</t>
    </r>
    <r>
      <rPr>
        <sz val="10"/>
        <rFont val="華康粗圓體"/>
        <family val="3"/>
      </rPr>
      <t>年</t>
    </r>
    <r>
      <rPr>
        <sz val="10"/>
        <rFont val="Arial"/>
        <family val="2"/>
      </rPr>
      <t>12</t>
    </r>
    <r>
      <rPr>
        <sz val="10"/>
        <rFont val="華康粗圓體"/>
        <family val="3"/>
      </rPr>
      <t>月底</t>
    </r>
  </si>
  <si>
    <t>End of 2007</t>
  </si>
  <si>
    <t>年底別及機關類別</t>
  </si>
  <si>
    <t>總　計</t>
  </si>
  <si>
    <t>正式職員</t>
  </si>
  <si>
    <t>校長及教師</t>
  </si>
  <si>
    <t>臨編人員</t>
  </si>
  <si>
    <t>駐衛警察</t>
  </si>
  <si>
    <t>聘用人員</t>
  </si>
  <si>
    <t>約聘人員</t>
  </si>
  <si>
    <t>臨時人員</t>
  </si>
  <si>
    <t>駕　　駛</t>
  </si>
  <si>
    <t>技　　工</t>
  </si>
  <si>
    <t>工　　友</t>
  </si>
  <si>
    <t>以工代職</t>
  </si>
  <si>
    <t>正式員工</t>
  </si>
  <si>
    <t>民意代表</t>
  </si>
  <si>
    <t>臨時工</t>
  </si>
  <si>
    <t xml:space="preserve">End  of Year  &amp; Organization </t>
  </si>
  <si>
    <t>Grand Total</t>
  </si>
  <si>
    <t>Formal Staff</t>
  </si>
  <si>
    <t>Principal &amp; Teacher</t>
  </si>
  <si>
    <t>Extra  Staff</t>
  </si>
  <si>
    <t>Safeguard Police</t>
  </si>
  <si>
    <t>Special Service</t>
  </si>
  <si>
    <t>Contract Employees</t>
  </si>
  <si>
    <t>Tempor-ary Staff</t>
  </si>
  <si>
    <t>Driver</t>
  </si>
  <si>
    <t>Technical Worker</t>
  </si>
  <si>
    <t>Manual Worker</t>
  </si>
  <si>
    <t>Skilled Worker Substitute For Staff</t>
  </si>
  <si>
    <t>Formal Staff &amp; Manual Worker</t>
  </si>
  <si>
    <t>Elected Official</t>
  </si>
  <si>
    <t>Temporary Worker</t>
  </si>
  <si>
    <r>
      <t>民國</t>
    </r>
    <r>
      <rPr>
        <sz val="7.5"/>
        <rFont val="Arial Narrow"/>
        <family val="2"/>
      </rPr>
      <t>85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1996</t>
    </r>
  </si>
  <si>
    <r>
      <t>民國</t>
    </r>
    <r>
      <rPr>
        <sz val="7.5"/>
        <rFont val="Arial Narrow"/>
        <family val="2"/>
      </rPr>
      <t>86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1997</t>
    </r>
  </si>
  <si>
    <t>民選機關首長</t>
  </si>
  <si>
    <t>政務人員</t>
  </si>
  <si>
    <t>臨編人員</t>
  </si>
  <si>
    <t>聘用人員</t>
  </si>
  <si>
    <t>約僱人員</t>
  </si>
  <si>
    <t>臨時員工</t>
  </si>
  <si>
    <t>Elected Mayor</t>
  </si>
  <si>
    <t>Political Appointee</t>
  </si>
  <si>
    <t>Extra  Staff</t>
  </si>
  <si>
    <t>Special Service</t>
  </si>
  <si>
    <r>
      <t>民國</t>
    </r>
    <r>
      <rPr>
        <sz val="7.5"/>
        <rFont val="Arial Narrow"/>
        <family val="2"/>
      </rPr>
      <t>87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1998</t>
    </r>
  </si>
  <si>
    <r>
      <t>民國</t>
    </r>
    <r>
      <rPr>
        <sz val="7.5"/>
        <rFont val="Arial Narrow"/>
        <family val="2"/>
      </rPr>
      <t>88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1999</t>
    </r>
  </si>
  <si>
    <r>
      <t>民國</t>
    </r>
    <r>
      <rPr>
        <sz val="7.5"/>
        <rFont val="Arial Narrow"/>
        <family val="2"/>
      </rPr>
      <t>89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2000</t>
    </r>
  </si>
  <si>
    <t>民選機關首長</t>
  </si>
  <si>
    <t>約僱人員</t>
  </si>
  <si>
    <r>
      <t>技工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含駕駛</t>
    </r>
    <r>
      <rPr>
        <sz val="7.5"/>
        <rFont val="Arial Narrow"/>
        <family val="2"/>
      </rPr>
      <t>)</t>
    </r>
  </si>
  <si>
    <t>清潔隊員</t>
  </si>
  <si>
    <t>Elected Mayor</t>
  </si>
  <si>
    <t>Skilled Worker(&amp; Driver)</t>
  </si>
  <si>
    <t>Clean Worker</t>
  </si>
  <si>
    <r>
      <t>民國</t>
    </r>
    <r>
      <rPr>
        <sz val="7.5"/>
        <rFont val="Arial Narrow"/>
        <family val="2"/>
      </rPr>
      <t>90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2001</t>
    </r>
  </si>
  <si>
    <t>總　計</t>
  </si>
  <si>
    <r>
      <t>正　　式　　職　　員　</t>
    </r>
    <r>
      <rPr>
        <sz val="7.5"/>
        <rFont val="Arial Narrow"/>
        <family val="2"/>
      </rPr>
      <t xml:space="preserve"> Formal  Staff</t>
    </r>
  </si>
  <si>
    <t>職</t>
  </si>
  <si>
    <r>
      <t>工　　　　</t>
    </r>
    <r>
      <rPr>
        <sz val="7.5"/>
        <rFont val="Arial Narrow"/>
        <family val="2"/>
      </rPr>
      <t>Worker</t>
    </r>
  </si>
  <si>
    <t>駐衛警察</t>
  </si>
  <si>
    <t>職　員</t>
  </si>
  <si>
    <t>測量助理</t>
  </si>
  <si>
    <r>
      <t>技工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含駕駛</t>
    </r>
    <r>
      <rPr>
        <sz val="7.5"/>
        <rFont val="Arial Narrow"/>
        <family val="2"/>
      </rPr>
      <t>)</t>
    </r>
  </si>
  <si>
    <t>工　　友</t>
  </si>
  <si>
    <t>正式員工</t>
  </si>
  <si>
    <t>Grand Total</t>
  </si>
  <si>
    <t>Staff</t>
  </si>
  <si>
    <t>Surveying Assistant</t>
  </si>
  <si>
    <t>Skilled Worker
(&amp; Driver)</t>
  </si>
  <si>
    <t>Safeguard Police</t>
  </si>
  <si>
    <t>Contract Employees</t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</si>
  <si>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2002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</si>
  <si>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2003</t>
    </r>
  </si>
  <si>
    <t>－</t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</si>
  <si>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2004</t>
    </r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</si>
  <si>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</si>
  <si>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2006</t>
    </r>
  </si>
  <si>
    <r>
      <t>民國</t>
    </r>
    <r>
      <rPr>
        <sz val="7.5"/>
        <rFont val="Arial Narrow"/>
        <family val="2"/>
      </rPr>
      <t>96</t>
    </r>
    <r>
      <rPr>
        <sz val="7.5"/>
        <rFont val="華康粗圓體"/>
        <family val="3"/>
      </rPr>
      <t>年底</t>
    </r>
    <r>
      <rPr>
        <sz val="7.5"/>
        <rFont val="Arial Narrow"/>
        <family val="2"/>
      </rPr>
      <t xml:space="preserve"> End of 2007</t>
    </r>
  </si>
  <si>
    <r>
      <t>縣政府</t>
    </r>
    <r>
      <rPr>
        <sz val="7.5"/>
        <rFont val="Arial Narrow"/>
        <family val="2"/>
      </rPr>
      <t xml:space="preserve">County Govern-ment </t>
    </r>
  </si>
  <si>
    <t>－</t>
  </si>
  <si>
    <r>
      <t>縣議會</t>
    </r>
    <r>
      <rPr>
        <sz val="7.5"/>
        <rFont val="Arial Narrow"/>
        <family val="2"/>
      </rPr>
      <t>County Council</t>
    </r>
  </si>
  <si>
    <r>
      <t>稅捐處</t>
    </r>
    <r>
      <rPr>
        <sz val="7.5"/>
        <rFont val="Arial Narrow"/>
        <family val="2"/>
      </rPr>
      <t>Depart-ment of Tax</t>
    </r>
  </si>
  <si>
    <r>
      <t>警察局</t>
    </r>
    <r>
      <rPr>
        <sz val="7.5"/>
        <rFont val="Arial Narrow"/>
        <family val="2"/>
      </rPr>
      <t>Bureau of Police</t>
    </r>
  </si>
  <si>
    <r>
      <t xml:space="preserve">衛生局暨所屬機構
</t>
    </r>
    <r>
      <rPr>
        <sz val="7.5"/>
        <rFont val="Arial Narrow"/>
        <family val="2"/>
      </rPr>
      <t>Bureau of Health &amp; Subsidiaries</t>
    </r>
  </si>
  <si>
    <r>
      <t>環保局</t>
    </r>
    <r>
      <rPr>
        <sz val="7.5"/>
        <rFont val="Arial Narrow"/>
        <family val="2"/>
      </rPr>
      <t>Bureau of Environ-mental Sanitation</t>
    </r>
  </si>
  <si>
    <r>
      <t>地政事務所</t>
    </r>
    <r>
      <rPr>
        <sz val="7.5"/>
        <rFont val="Arial Narrow"/>
        <family val="2"/>
      </rPr>
      <t>Land Adminis-tration Office</t>
    </r>
  </si>
  <si>
    <r>
      <t xml:space="preserve">縣政府其他所屬機構
</t>
    </r>
    <r>
      <rPr>
        <sz val="7.5"/>
        <rFont val="Arial Narrow"/>
        <family val="2"/>
      </rPr>
      <t xml:space="preserve">The Other Organic Structure </t>
    </r>
  </si>
  <si>
    <r>
      <t>各鄉鎮市公所</t>
    </r>
    <r>
      <rPr>
        <sz val="7.5"/>
        <rFont val="Arial Narrow"/>
        <family val="2"/>
      </rPr>
      <t>Township  Offices</t>
    </r>
  </si>
  <si>
    <r>
      <t>各鄉鎮市衛生所</t>
    </r>
    <r>
      <rPr>
        <sz val="7.5"/>
        <rFont val="Arial Narrow"/>
        <family val="2"/>
      </rPr>
      <t>Health Offices of Township</t>
    </r>
  </si>
  <si>
    <r>
      <t xml:space="preserve">各鄉鎮市戶政事務所
</t>
    </r>
    <r>
      <rPr>
        <sz val="7.5"/>
        <rFont val="Arial Narrow"/>
        <family val="2"/>
      </rPr>
      <t>Household Registration Office</t>
    </r>
  </si>
  <si>
    <r>
      <t xml:space="preserve">其他鄉鎮市所屬機構
</t>
    </r>
    <r>
      <rPr>
        <sz val="7.5"/>
        <rFont val="Arial Narrow"/>
        <family val="2"/>
      </rPr>
      <t>The Other Organic Structure of Township</t>
    </r>
  </si>
  <si>
    <r>
      <t>鄉鎮市民代表會</t>
    </r>
    <r>
      <rPr>
        <sz val="7.5"/>
        <rFont val="Arial Narrow"/>
        <family val="2"/>
      </rPr>
      <t>Parliament of Township</t>
    </r>
  </si>
  <si>
    <r>
      <t xml:space="preserve">縣市鄉鎮營事業機關
</t>
    </r>
    <r>
      <rPr>
        <sz val="7.5"/>
        <rFont val="Arial Narrow"/>
        <family val="2"/>
      </rPr>
      <t>Municipal Owned Enterprises</t>
    </r>
  </si>
  <si>
    <r>
      <t>消防局</t>
    </r>
    <r>
      <rPr>
        <sz val="7.5"/>
        <rFont val="Arial Narrow"/>
        <family val="2"/>
      </rPr>
      <t>Bureau of fire</t>
    </r>
  </si>
  <si>
    <r>
      <t>縣立各高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職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 xml:space="preserve">中
</t>
    </r>
    <r>
      <rPr>
        <sz val="7.5"/>
        <rFont val="Arial Narrow"/>
        <family val="2"/>
      </rPr>
      <t>Senior  High(Vocational) School</t>
    </r>
  </si>
  <si>
    <r>
      <t>縣立各國民中學</t>
    </r>
    <r>
      <rPr>
        <sz val="7.5"/>
        <rFont val="Arial Narrow"/>
        <family val="2"/>
      </rPr>
      <t>Junior High School</t>
    </r>
  </si>
  <si>
    <r>
      <t>縣立各國民小學</t>
    </r>
    <r>
      <rPr>
        <sz val="7.5"/>
        <rFont val="Arial Narrow"/>
        <family val="2"/>
      </rPr>
      <t>Elementary  Schools</t>
    </r>
  </si>
  <si>
    <r>
      <t>表</t>
    </r>
    <r>
      <rPr>
        <sz val="12"/>
        <rFont val="Arial"/>
        <family val="2"/>
      </rPr>
      <t>3-3</t>
    </r>
    <r>
      <rPr>
        <sz val="12"/>
        <rFont val="華康粗圓體"/>
        <family val="3"/>
      </rPr>
      <t>、本縣各級機關學校員工總人數</t>
    </r>
  </si>
  <si>
    <r>
      <t>3-3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Total Personnel of Taoyuan County &amp; Subsidiaries</t>
    </r>
  </si>
  <si>
    <t>Source : Local Public Servant Statistics, Personnel Statistics, Central Personnel Administration, Executive Yuan</t>
  </si>
  <si>
    <r>
      <t>說　　明：</t>
    </r>
    <r>
      <rPr>
        <sz val="7"/>
        <rFont val="Arial Narrow"/>
        <family val="2"/>
      </rPr>
      <t>1.</t>
    </r>
    <r>
      <rPr>
        <sz val="7"/>
        <rFont val="華康中黑體"/>
        <family val="3"/>
      </rPr>
      <t>臨時人員內含代課教師；教師係指專任教師，兼任教師不計；</t>
    </r>
    <r>
      <rPr>
        <sz val="7"/>
        <rFont val="Arial Narrow"/>
        <family val="2"/>
      </rPr>
      <t>82</t>
    </r>
    <r>
      <rPr>
        <sz val="7"/>
        <rFont val="華康中黑體"/>
        <family val="3"/>
      </rPr>
      <t>年以前校長及教師編制在正式職員未分類。</t>
    </r>
  </si>
  <si>
    <t>Notes : 1.Temporary personnel include substitute teachers; teachers refer to full-time teacher with part-time teachers excluded; in 1993 and before principals</t>
  </si>
  <si>
    <r>
      <t>　　　　　</t>
    </r>
    <r>
      <rPr>
        <sz val="7"/>
        <rFont val="Arial Narrow"/>
        <family val="2"/>
      </rPr>
      <t>2.</t>
    </r>
    <r>
      <rPr>
        <sz val="7"/>
        <rFont val="華康中黑體"/>
        <family val="3"/>
      </rPr>
      <t>機關類別如表</t>
    </r>
    <r>
      <rPr>
        <sz val="7"/>
        <rFont val="Arial Narrow"/>
        <family val="2"/>
      </rPr>
      <t>3-2</t>
    </r>
    <r>
      <rPr>
        <sz val="7"/>
        <rFont val="華康中黑體"/>
        <family val="3"/>
      </rPr>
      <t>之機關類別分類。</t>
    </r>
  </si>
  <si>
    <t xml:space="preserve">                 and teachers were not separately categorized.</t>
  </si>
  <si>
    <r>
      <t>　　　　　</t>
    </r>
    <r>
      <rPr>
        <sz val="7"/>
        <rFont val="Arial Narrow"/>
        <family val="2"/>
      </rPr>
      <t>3.</t>
    </r>
    <r>
      <rPr>
        <sz val="7"/>
        <rFont val="華康中黑體"/>
        <family val="3"/>
      </rPr>
      <t>消防局於</t>
    </r>
    <r>
      <rPr>
        <sz val="7"/>
        <rFont val="Arial Narrow"/>
        <family val="2"/>
      </rPr>
      <t>88</t>
    </r>
    <r>
      <rPr>
        <sz val="7"/>
        <rFont val="華康中黑體"/>
        <family val="3"/>
      </rPr>
      <t>年元月成立。</t>
    </r>
  </si>
  <si>
    <t xml:space="preserve">             2. See table 3-2 for categorization of government offices.</t>
  </si>
  <si>
    <r>
      <t>　　　　　</t>
    </r>
    <r>
      <rPr>
        <sz val="7"/>
        <rFont val="Arial Narrow"/>
        <family val="2"/>
      </rPr>
      <t>4.</t>
    </r>
    <r>
      <rPr>
        <sz val="7"/>
        <rFont val="華康中黑體"/>
        <family val="3"/>
      </rPr>
      <t>增列「正式職員」與「職工」分類。</t>
    </r>
  </si>
  <si>
    <t xml:space="preserve">             3. The Fire Department was established in January 1999.</t>
  </si>
  <si>
    <r>
      <t>　　　　　</t>
    </r>
    <r>
      <rPr>
        <sz val="7"/>
        <rFont val="Arial Narrow"/>
        <family val="2"/>
      </rPr>
      <t>5.</t>
    </r>
    <r>
      <rPr>
        <sz val="7"/>
        <rFont val="華康中黑體"/>
        <family val="3"/>
      </rPr>
      <t>國民小學</t>
    </r>
    <r>
      <rPr>
        <sz val="7"/>
        <rFont val="Arial Narrow"/>
        <family val="2"/>
      </rPr>
      <t>91</t>
    </r>
    <r>
      <rPr>
        <sz val="7"/>
        <rFont val="華康中黑體"/>
        <family val="3"/>
      </rPr>
      <t>年起含幼稚園人數。</t>
    </r>
  </si>
  <si>
    <t xml:space="preserve">             4. New categories "Formal Empolyees" and "Employed Workders" were added.</t>
  </si>
  <si>
    <r>
      <t>　　　　　</t>
    </r>
    <r>
      <rPr>
        <sz val="7"/>
        <rFont val="Arial Narrow"/>
        <family val="2"/>
      </rPr>
      <t>6.91</t>
    </r>
    <r>
      <rPr>
        <sz val="7"/>
        <rFont val="華康中黑體"/>
        <family val="3"/>
      </rPr>
      <t>年公所所屬機關除正式職員以外之各欄併入公所計算。</t>
    </r>
  </si>
  <si>
    <t xml:space="preserve">             5.  Starting 2002, primary schools students include kindergarten students.</t>
  </si>
  <si>
    <r>
      <t>　　　　　</t>
    </r>
    <r>
      <rPr>
        <sz val="7"/>
        <rFont val="Arial Narrow"/>
        <family val="2"/>
      </rPr>
      <t>7.92</t>
    </r>
    <r>
      <rPr>
        <sz val="7"/>
        <rFont val="華康中黑體"/>
        <family val="3"/>
      </rPr>
      <t>年起縣立各高</t>
    </r>
    <r>
      <rPr>
        <sz val="7"/>
        <rFont val="Arial Narrow"/>
        <family val="2"/>
      </rPr>
      <t>(</t>
    </r>
    <r>
      <rPr>
        <sz val="7"/>
        <rFont val="華康中黑體"/>
        <family val="3"/>
      </rPr>
      <t>職</t>
    </r>
    <r>
      <rPr>
        <sz val="7"/>
        <rFont val="Arial Narrow"/>
        <family val="2"/>
      </rPr>
      <t>)</t>
    </r>
    <r>
      <rPr>
        <sz val="7"/>
        <rFont val="華康中黑體"/>
        <family val="3"/>
      </rPr>
      <t>中納入。</t>
    </r>
  </si>
  <si>
    <t xml:space="preserve">             6. Statrting 2002, employees hired by government offices under the county government's jurisdiction were included in the county government's employees.</t>
  </si>
  <si>
    <t xml:space="preserve">             7. Starting 2002, county senior high schools and occupational scholls were added.</t>
  </si>
  <si>
    <r>
      <t xml:space="preserve"> Unit</t>
    </r>
    <r>
      <rPr>
        <sz val="7.5"/>
        <rFont val="華康中黑體"/>
        <family val="3"/>
      </rPr>
      <t>：</t>
    </r>
    <r>
      <rPr>
        <sz val="7.5"/>
        <rFont val="Arial Narrow"/>
        <family val="2"/>
      </rPr>
      <t>Person</t>
    </r>
  </si>
  <si>
    <t>行政組織</t>
  </si>
  <si>
    <r>
      <t>表</t>
    </r>
    <r>
      <rPr>
        <sz val="12"/>
        <rFont val="Arial"/>
        <family val="2"/>
      </rPr>
      <t>3-4</t>
    </r>
    <r>
      <rPr>
        <sz val="12"/>
        <rFont val="華康粗圓體"/>
        <family val="3"/>
      </rPr>
      <t>、本縣各級機關學校公教人員按性別及年齡分</t>
    </r>
  </si>
  <si>
    <r>
      <t>3-4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Actual Number of Personnel in Taoyuan County  Government
&amp; Subsidiaries-by Educational Attainment</t>
    </r>
  </si>
  <si>
    <t>Source: Local Public Servant Statistics, Personnel Statistics, Central Personnel Administration, Executive Yuan</t>
  </si>
  <si>
    <t>Notes: 1. Average age =</t>
  </si>
  <si>
    <r>
      <t>說明：</t>
    </r>
    <r>
      <rPr>
        <sz val="8"/>
        <rFont val="Arial Narrow"/>
        <family val="2"/>
      </rPr>
      <t>1.</t>
    </r>
    <r>
      <rPr>
        <sz val="8"/>
        <rFont val="華康中黑體"/>
        <family val="3"/>
      </rPr>
      <t>平均年齡</t>
    </r>
    <r>
      <rPr>
        <sz val="8"/>
        <rFont val="Arial Narrow"/>
        <family val="2"/>
      </rPr>
      <t xml:space="preserve"> =</t>
    </r>
  </si>
  <si>
    <r>
      <t>　　　</t>
    </r>
    <r>
      <rPr>
        <sz val="8"/>
        <rFont val="Arial Narrow"/>
        <family val="2"/>
      </rPr>
      <t>2.</t>
    </r>
    <r>
      <rPr>
        <sz val="8"/>
        <rFont val="華康中黑體"/>
        <family val="3"/>
      </rPr>
      <t>組中點的計算方法舉例如下：</t>
    </r>
  </si>
  <si>
    <r>
      <t>　　</t>
    </r>
    <r>
      <rPr>
        <sz val="8"/>
        <rFont val="Arial Narrow"/>
        <family val="2"/>
      </rPr>
      <t xml:space="preserve">  2. Group middle point is calculated as follows:</t>
    </r>
  </si>
  <si>
    <r>
      <t xml:space="preserve">  </t>
    </r>
    <r>
      <rPr>
        <sz val="8"/>
        <rFont val="華康中黑體"/>
        <family val="3"/>
      </rPr>
      <t>　　　</t>
    </r>
    <r>
      <rPr>
        <sz val="8"/>
        <rFont val="Arial Narrow"/>
        <family val="2"/>
      </rPr>
      <t xml:space="preserve"> 20</t>
    </r>
    <r>
      <rPr>
        <sz val="8"/>
        <rFont val="華康中黑體"/>
        <family val="3"/>
      </rPr>
      <t>至</t>
    </r>
    <r>
      <rPr>
        <sz val="8"/>
        <rFont val="Arial Narrow"/>
        <family val="2"/>
      </rPr>
      <t>24</t>
    </r>
    <r>
      <rPr>
        <sz val="8"/>
        <rFont val="華康中黑體"/>
        <family val="3"/>
      </rPr>
      <t>歲組之組中點為</t>
    </r>
    <r>
      <rPr>
        <sz val="8"/>
        <rFont val="Arial Narrow"/>
        <family val="2"/>
      </rPr>
      <t xml:space="preserve"> </t>
    </r>
    <r>
      <rPr>
        <sz val="8"/>
        <rFont val="華康中黑體"/>
        <family val="3"/>
      </rPr>
      <t>　　　　</t>
    </r>
    <r>
      <rPr>
        <sz val="8"/>
        <rFont val="Arial Narrow"/>
        <family val="2"/>
      </rPr>
      <t>= 22.5</t>
    </r>
    <r>
      <rPr>
        <sz val="8"/>
        <rFont val="華康中黑體"/>
        <family val="3"/>
      </rPr>
      <t>，其餘類推，但</t>
    </r>
    <r>
      <rPr>
        <sz val="8"/>
        <rFont val="Arial Narrow"/>
        <family val="2"/>
      </rPr>
      <t>19</t>
    </r>
    <r>
      <rPr>
        <sz val="8"/>
        <rFont val="華康中黑體"/>
        <family val="3"/>
      </rPr>
      <t>歲以下及</t>
    </r>
    <r>
      <rPr>
        <sz val="8"/>
        <rFont val="Arial Narrow"/>
        <family val="2"/>
      </rPr>
      <t>65</t>
    </r>
    <r>
      <rPr>
        <sz val="8"/>
        <rFont val="華康中黑體"/>
        <family val="3"/>
      </rPr>
      <t>歲以上兩組之組</t>
    </r>
  </si>
  <si>
    <r>
      <t xml:space="preserve">     </t>
    </r>
    <r>
      <rPr>
        <sz val="8"/>
        <rFont val="華康中黑體"/>
        <family val="3"/>
      </rPr>
      <t>　　</t>
    </r>
    <r>
      <rPr>
        <sz val="8"/>
        <rFont val="Arial Narrow"/>
        <family val="2"/>
      </rPr>
      <t xml:space="preserve"> group middle point of the 20-24 age group is </t>
    </r>
    <r>
      <rPr>
        <sz val="8"/>
        <rFont val="華康中黑體"/>
        <family val="3"/>
      </rPr>
      <t>　　　　</t>
    </r>
    <r>
      <rPr>
        <sz val="8"/>
        <rFont val="Arial Narrow"/>
        <family val="2"/>
      </rPr>
      <t xml:space="preserve">= 22.5; group middle points of those aged 19 and younger and 65 </t>
    </r>
  </si>
  <si>
    <r>
      <t xml:space="preserve">   </t>
    </r>
    <r>
      <rPr>
        <sz val="8"/>
        <rFont val="華康中黑體"/>
        <family val="3"/>
      </rPr>
      <t>　　　中點各以</t>
    </r>
    <r>
      <rPr>
        <sz val="8"/>
        <rFont val="Arial Narrow"/>
        <family val="2"/>
      </rPr>
      <t>19</t>
    </r>
    <r>
      <rPr>
        <sz val="8"/>
        <rFont val="華康中黑體"/>
        <family val="3"/>
      </rPr>
      <t>及</t>
    </r>
    <r>
      <rPr>
        <sz val="8"/>
        <rFont val="Arial Narrow"/>
        <family val="2"/>
      </rPr>
      <t>65.5</t>
    </r>
    <r>
      <rPr>
        <sz val="8"/>
        <rFont val="華康中黑體"/>
        <family val="3"/>
      </rPr>
      <t>代表。</t>
    </r>
  </si>
  <si>
    <r>
      <t xml:space="preserve">   </t>
    </r>
    <r>
      <rPr>
        <sz val="8"/>
        <rFont val="華康中黑體"/>
        <family val="3"/>
      </rPr>
      <t>　　　</t>
    </r>
    <r>
      <rPr>
        <sz val="8"/>
        <rFont val="Arial Narrow"/>
        <family val="2"/>
      </rPr>
      <t>and older are 19 and 65.5, respectively.</t>
    </r>
  </si>
  <si>
    <r>
      <t>　　　</t>
    </r>
    <r>
      <rPr>
        <sz val="8"/>
        <rFont val="Arial Narrow"/>
        <family val="2"/>
      </rPr>
      <t>3.87</t>
    </r>
    <r>
      <rPr>
        <sz val="8"/>
        <rFont val="華康中黑體"/>
        <family val="3"/>
      </rPr>
      <t>年起</t>
    </r>
    <r>
      <rPr>
        <sz val="8"/>
        <rFont val="Arial Narrow"/>
        <family val="2"/>
      </rPr>
      <t>19</t>
    </r>
    <r>
      <rPr>
        <sz val="8"/>
        <rFont val="華康中黑體"/>
        <family val="3"/>
      </rPr>
      <t>歲以下已歸入</t>
    </r>
    <r>
      <rPr>
        <sz val="8"/>
        <rFont val="Arial Narrow"/>
        <family val="2"/>
      </rPr>
      <t>20-24</t>
    </r>
    <r>
      <rPr>
        <sz val="8"/>
        <rFont val="華康中黑體"/>
        <family val="3"/>
      </rPr>
      <t>歲內。</t>
    </r>
  </si>
  <si>
    <r>
      <t>　　</t>
    </r>
    <r>
      <rPr>
        <sz val="8"/>
        <rFont val="Arial Narrow"/>
        <family val="2"/>
      </rPr>
      <t xml:space="preserve">  3. Starting 1998, those aged 19 and younger were included in the 20-24 age group.</t>
    </r>
  </si>
  <si>
    <r>
      <t>　　　</t>
    </r>
    <r>
      <rPr>
        <sz val="8"/>
        <rFont val="Arial Narrow"/>
        <family val="2"/>
      </rPr>
      <t>4.</t>
    </r>
    <r>
      <rPr>
        <sz val="8"/>
        <rFont val="華康中黑體"/>
        <family val="3"/>
      </rPr>
      <t>國民小學</t>
    </r>
    <r>
      <rPr>
        <sz val="8"/>
        <rFont val="Arial Narrow"/>
        <family val="2"/>
      </rPr>
      <t>91</t>
    </r>
    <r>
      <rPr>
        <sz val="8"/>
        <rFont val="華康中黑體"/>
        <family val="3"/>
      </rPr>
      <t>年起含幼稚園人數。</t>
    </r>
  </si>
  <si>
    <r>
      <t>　　</t>
    </r>
    <r>
      <rPr>
        <sz val="8"/>
        <rFont val="Arial Narrow"/>
        <family val="2"/>
      </rPr>
      <t xml:space="preserve">  4. Starting 2002, primary school students included kindergarten students.</t>
    </r>
  </si>
  <si>
    <r>
      <t>　　　</t>
    </r>
    <r>
      <rPr>
        <sz val="8"/>
        <rFont val="Arial Narrow"/>
        <family val="2"/>
      </rPr>
      <t>5.92</t>
    </r>
    <r>
      <rPr>
        <sz val="8"/>
        <rFont val="華康中黑體"/>
        <family val="3"/>
      </rPr>
      <t>年起縣立各高（職）中納入。</t>
    </r>
  </si>
  <si>
    <r>
      <t>　　</t>
    </r>
    <r>
      <rPr>
        <sz val="8"/>
        <rFont val="Arial Narrow"/>
        <family val="2"/>
      </rPr>
      <t xml:space="preserve">  5. Starting 2003, county senior high schools and occupational schools were included.</t>
    </r>
  </si>
  <si>
    <t>單位：人</t>
  </si>
  <si>
    <r>
      <t xml:space="preserve"> 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Person</t>
    </r>
  </si>
  <si>
    <t>行政組織</t>
  </si>
  <si>
    <r>
      <t>國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初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中畢業
</t>
    </r>
    <r>
      <rPr>
        <sz val="8.5"/>
        <rFont val="Arial Narrow"/>
        <family val="2"/>
      </rPr>
      <t>Jnior High
(Vocational) School</t>
    </r>
  </si>
  <si>
    <r>
      <t xml:space="preserve">專科畢業
</t>
    </r>
    <r>
      <rPr>
        <sz val="8.5"/>
        <rFont val="Arial Narrow"/>
        <family val="2"/>
      </rPr>
      <t xml:space="preserve">Junior College
</t>
    </r>
  </si>
  <si>
    <r>
      <t>軍警校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無學位者</t>
    </r>
    <r>
      <rPr>
        <sz val="8.5"/>
        <rFont val="Arial Narrow"/>
        <family val="2"/>
      </rPr>
      <t>)
 Military &amp; Police School 
(Non-academic Degree)</t>
    </r>
  </si>
  <si>
    <t>Graduate School</t>
  </si>
  <si>
    <r>
      <t xml:space="preserve">年底別及機關類別
</t>
    </r>
    <r>
      <rPr>
        <sz val="8.5"/>
        <rFont val="Arial Narrow"/>
        <family val="2"/>
      </rPr>
      <t xml:space="preserve">End  of Year  &amp; Organization </t>
    </r>
  </si>
  <si>
    <r>
      <t xml:space="preserve">總計
</t>
    </r>
    <r>
      <rPr>
        <sz val="8.5"/>
        <rFont val="Arial Narrow"/>
        <family val="2"/>
      </rPr>
      <t>Grand  Total</t>
    </r>
  </si>
  <si>
    <r>
      <t>研究院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所</t>
    </r>
    <r>
      <rPr>
        <sz val="8.5"/>
        <rFont val="Arial Narrow"/>
        <family val="2"/>
      </rPr>
      <t>)</t>
    </r>
  </si>
  <si>
    <r>
      <t>大學畢業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含軍警校有學位者</t>
    </r>
    <r>
      <rPr>
        <sz val="8.5"/>
        <rFont val="Arial Narrow"/>
        <family val="2"/>
      </rPr>
      <t>)
University(Include Academic Degree of Military &amp; Police school</t>
    </r>
  </si>
  <si>
    <r>
      <t>高中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職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畢業
</t>
    </r>
    <r>
      <rPr>
        <sz val="8.5"/>
        <rFont val="Arial Narrow"/>
        <family val="2"/>
      </rPr>
      <t>Senior High
(Vocational)School</t>
    </r>
  </si>
  <si>
    <r>
      <t>博士</t>
    </r>
    <r>
      <rPr>
        <sz val="8.5"/>
        <rFont val="Arial Narrow"/>
        <family val="2"/>
      </rPr>
      <t xml:space="preserve">Doctor </t>
    </r>
  </si>
  <si>
    <r>
      <t>碩士</t>
    </r>
    <r>
      <rPr>
        <sz val="8.5"/>
        <rFont val="Arial Narrow"/>
        <family val="2"/>
      </rPr>
      <t>Master</t>
    </r>
  </si>
  <si>
    <r>
      <t>民國</t>
    </r>
    <r>
      <rPr>
        <sz val="8.5"/>
        <rFont val="Arial Narrow"/>
        <family val="2"/>
      </rPr>
      <t>87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1998</t>
    </r>
  </si>
  <si>
    <r>
      <t>民國</t>
    </r>
    <r>
      <rPr>
        <sz val="8.5"/>
        <rFont val="Arial Narrow"/>
        <family val="2"/>
      </rPr>
      <t>88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1999</t>
    </r>
  </si>
  <si>
    <r>
      <t>民國</t>
    </r>
    <r>
      <rPr>
        <sz val="8.5"/>
        <rFont val="Arial Narrow"/>
        <family val="2"/>
      </rPr>
      <t>89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2000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</si>
  <si>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</si>
  <si>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</si>
  <si>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</si>
  <si>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</si>
  <si>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</si>
  <si>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2006</t>
    </r>
  </si>
  <si>
    <r>
      <t>縣政府</t>
    </r>
    <r>
      <rPr>
        <sz val="8.5"/>
        <rFont val="Arial Narrow"/>
        <family val="2"/>
      </rPr>
      <t xml:space="preserve"> County Government </t>
    </r>
  </si>
  <si>
    <r>
      <t>縣議會</t>
    </r>
    <r>
      <rPr>
        <sz val="8.5"/>
        <rFont val="Arial Narrow"/>
        <family val="2"/>
      </rPr>
      <t xml:space="preserve"> County Council</t>
    </r>
  </si>
  <si>
    <r>
      <t>稅捐處</t>
    </r>
    <r>
      <rPr>
        <sz val="8.5"/>
        <rFont val="Arial Narrow"/>
        <family val="2"/>
      </rPr>
      <t xml:space="preserve"> Department of Tax</t>
    </r>
  </si>
  <si>
    <r>
      <t>警察局</t>
    </r>
    <r>
      <rPr>
        <sz val="8.5"/>
        <rFont val="Arial Narrow"/>
        <family val="2"/>
      </rPr>
      <t xml:space="preserve"> Bureau of Police</t>
    </r>
  </si>
  <si>
    <r>
      <t>衛生局暨所屬機構</t>
    </r>
    <r>
      <rPr>
        <sz val="8.5"/>
        <rFont val="Arial Narrow"/>
        <family val="2"/>
      </rPr>
      <t xml:space="preserve"> Bureau of Health &amp; Subsidiaries</t>
    </r>
  </si>
  <si>
    <r>
      <t>環保局</t>
    </r>
    <r>
      <rPr>
        <sz val="8.5"/>
        <rFont val="Arial Narrow"/>
        <family val="2"/>
      </rPr>
      <t xml:space="preserve"> Bureau of Environmental Sanitation</t>
    </r>
  </si>
  <si>
    <r>
      <t>地政事務所</t>
    </r>
    <r>
      <rPr>
        <sz val="8.5"/>
        <rFont val="Arial Narrow"/>
        <family val="2"/>
      </rPr>
      <t xml:space="preserve"> Land Administration Office</t>
    </r>
  </si>
  <si>
    <r>
      <t>縣政府其他所屬機構</t>
    </r>
    <r>
      <rPr>
        <sz val="8.5"/>
        <rFont val="Arial Narrow"/>
        <family val="2"/>
      </rPr>
      <t xml:space="preserve"> The Other Organic Structure </t>
    </r>
  </si>
  <si>
    <r>
      <t>各鄉鎮市公所</t>
    </r>
    <r>
      <rPr>
        <sz val="8.5"/>
        <rFont val="Arial Narrow"/>
        <family val="2"/>
      </rPr>
      <t xml:space="preserve"> Township  Offices</t>
    </r>
  </si>
  <si>
    <r>
      <t>各鄉鎮市衛生所</t>
    </r>
    <r>
      <rPr>
        <sz val="8.5"/>
        <rFont val="Arial Narrow"/>
        <family val="2"/>
      </rPr>
      <t xml:space="preserve"> Health Offices of Township</t>
    </r>
  </si>
  <si>
    <r>
      <t>各鄉鎮市戶政事務所</t>
    </r>
    <r>
      <rPr>
        <sz val="8.5"/>
        <rFont val="Arial Narrow"/>
        <family val="2"/>
      </rPr>
      <t xml:space="preserve"> Household Registration Office</t>
    </r>
  </si>
  <si>
    <r>
      <t>其他鄉鎮市所屬機構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The Other Organic Structure of Township</t>
    </r>
  </si>
  <si>
    <r>
      <t>鄉鎮市民代表會</t>
    </r>
    <r>
      <rPr>
        <sz val="8.5"/>
        <rFont val="Arial Narrow"/>
        <family val="2"/>
      </rPr>
      <t xml:space="preserve"> Parliament of Township</t>
    </r>
  </si>
  <si>
    <r>
      <t>縣市鄉鎮營事業機關</t>
    </r>
    <r>
      <rPr>
        <sz val="8.5"/>
        <rFont val="Arial Narrow"/>
        <family val="2"/>
      </rPr>
      <t xml:space="preserve"> Municipal Owned Enterprises</t>
    </r>
  </si>
  <si>
    <r>
      <t>消防局</t>
    </r>
    <r>
      <rPr>
        <sz val="8.5"/>
        <rFont val="Arial Narrow"/>
        <family val="2"/>
      </rPr>
      <t xml:space="preserve"> Bureau of fire</t>
    </r>
  </si>
  <si>
    <r>
      <t>縣立各高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職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中</t>
    </r>
    <r>
      <rPr>
        <sz val="8.5"/>
        <rFont val="Arial Narrow"/>
        <family val="2"/>
      </rPr>
      <t xml:space="preserve"> Senior  High(Vocational) School</t>
    </r>
  </si>
  <si>
    <r>
      <t>縣立各國民中學</t>
    </r>
    <r>
      <rPr>
        <sz val="8.5"/>
        <rFont val="Arial Narrow"/>
        <family val="2"/>
      </rPr>
      <t xml:space="preserve"> Junior High School</t>
    </r>
  </si>
  <si>
    <r>
      <t>縣立各國民小學</t>
    </r>
    <r>
      <rPr>
        <sz val="8.5"/>
        <rFont val="Arial Narrow"/>
        <family val="2"/>
      </rPr>
      <t xml:space="preserve"> Elementary  Schools</t>
    </r>
  </si>
  <si>
    <r>
      <t>表</t>
    </r>
    <r>
      <rPr>
        <sz val="12"/>
        <rFont val="Arial"/>
        <family val="2"/>
      </rPr>
      <t>3-5</t>
    </r>
    <r>
      <rPr>
        <sz val="12"/>
        <rFont val="華康粗圓體"/>
        <family val="3"/>
      </rPr>
      <t>、本縣各級機關學校公教人員學歷</t>
    </r>
  </si>
  <si>
    <t>Source : Local Public Servant Stastics, Personnel Statistics, Central Personnel Administration, Executive Yuan.</t>
  </si>
  <si>
    <t>Note: 1. Starting 2002, primary school students included kindergarten students.</t>
  </si>
  <si>
    <r>
      <t>說　　明：</t>
    </r>
    <r>
      <rPr>
        <sz val="8.5"/>
        <rFont val="Arial Narrow"/>
        <family val="2"/>
      </rPr>
      <t>1.</t>
    </r>
    <r>
      <rPr>
        <sz val="8.5"/>
        <rFont val="華康中黑體"/>
        <family val="3"/>
      </rPr>
      <t>國民小學</t>
    </r>
    <r>
      <rPr>
        <sz val="8.5"/>
        <rFont val="Arial Narrow"/>
        <family val="2"/>
      </rPr>
      <t xml:space="preserve"> 91</t>
    </r>
    <r>
      <rPr>
        <sz val="8.5"/>
        <rFont val="華康中黑體"/>
        <family val="3"/>
      </rPr>
      <t>年起含幼稚園人數。</t>
    </r>
  </si>
  <si>
    <r>
      <t>　　　　　</t>
    </r>
    <r>
      <rPr>
        <sz val="8.5"/>
        <rFont val="Arial Narrow"/>
        <family val="2"/>
      </rPr>
      <t>2. 92</t>
    </r>
    <r>
      <rPr>
        <sz val="8.5"/>
        <rFont val="華康中黑體"/>
        <family val="3"/>
      </rPr>
      <t>年起縣立各高（職）中納入。</t>
    </r>
  </si>
  <si>
    <r>
      <t>　　</t>
    </r>
    <r>
      <rPr>
        <sz val="8.5"/>
        <rFont val="Arial Narrow"/>
        <family val="2"/>
      </rPr>
      <t>2.  Starting 2003, county senior high schools and occupational schools were included.</t>
    </r>
  </si>
  <si>
    <r>
      <t xml:space="preserve"> 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Person</t>
    </r>
  </si>
  <si>
    <t>合計</t>
  </si>
  <si>
    <r>
      <t>簡任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派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第</t>
    </r>
    <r>
      <rPr>
        <sz val="8.5"/>
        <rFont val="Arial Narrow"/>
        <family val="2"/>
      </rPr>
      <t>10-14</t>
    </r>
    <r>
      <rPr>
        <sz val="8.5"/>
        <rFont val="華康粗圓體"/>
        <family val="3"/>
      </rPr>
      <t xml:space="preserve">職等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相當簡任</t>
    </r>
    <r>
      <rPr>
        <sz val="8.5"/>
        <rFont val="Arial Narrow"/>
        <family val="2"/>
      </rPr>
      <t>)</t>
    </r>
  </si>
  <si>
    <r>
      <t>薦任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派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第</t>
    </r>
    <r>
      <rPr>
        <sz val="8.5"/>
        <rFont val="Arial Narrow"/>
        <family val="2"/>
      </rPr>
      <t>6-9</t>
    </r>
    <r>
      <rPr>
        <sz val="8.5"/>
        <rFont val="華康粗圓體"/>
        <family val="3"/>
      </rPr>
      <t xml:space="preserve">職等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相當薦任</t>
    </r>
    <r>
      <rPr>
        <sz val="8.5"/>
        <rFont val="Arial Narrow"/>
        <family val="2"/>
      </rPr>
      <t>)</t>
    </r>
  </si>
  <si>
    <r>
      <t>委任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派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第</t>
    </r>
    <r>
      <rPr>
        <sz val="8.5"/>
        <rFont val="Arial Narrow"/>
        <family val="2"/>
      </rPr>
      <t>1-5</t>
    </r>
    <r>
      <rPr>
        <sz val="8.5"/>
        <rFont val="華康粗圓體"/>
        <family val="3"/>
      </rPr>
      <t xml:space="preserve">職等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相當委任</t>
    </r>
    <r>
      <rPr>
        <sz val="8.5"/>
        <rFont val="Arial Narrow"/>
        <family val="2"/>
      </rPr>
      <t>)</t>
    </r>
  </si>
  <si>
    <t>雇　員</t>
  </si>
  <si>
    <t>合　　計</t>
  </si>
  <si>
    <t>警　　監</t>
  </si>
  <si>
    <t>警　　正</t>
  </si>
  <si>
    <t>警　　佐</t>
  </si>
  <si>
    <t xml:space="preserve">End  of Year  &amp; Organization </t>
  </si>
  <si>
    <t>Grand  Total</t>
  </si>
  <si>
    <t>Total</t>
  </si>
  <si>
    <t>Selected  Appointment</t>
  </si>
  <si>
    <t>Recommended  Appointment</t>
  </si>
  <si>
    <t>Delegated Appointment</t>
  </si>
  <si>
    <t>Employee</t>
  </si>
  <si>
    <t>Principal  &amp;  Teacher</t>
  </si>
  <si>
    <t>Police Inspector</t>
  </si>
  <si>
    <t>Police Corrector</t>
  </si>
  <si>
    <t>Police Sergeant</t>
  </si>
  <si>
    <t>Medical Personel</t>
  </si>
  <si>
    <r>
      <t>民國</t>
    </r>
    <r>
      <rPr>
        <sz val="8.5"/>
        <rFont val="Arial Narrow"/>
        <family val="2"/>
      </rPr>
      <t>87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1998</t>
    </r>
  </si>
  <si>
    <t>…</t>
  </si>
  <si>
    <r>
      <t>民國</t>
    </r>
    <r>
      <rPr>
        <sz val="8.5"/>
        <rFont val="Arial Narrow"/>
        <family val="2"/>
      </rPr>
      <t>88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1999</t>
    </r>
  </si>
  <si>
    <r>
      <t>民國</t>
    </r>
    <r>
      <rPr>
        <sz val="8.5"/>
        <rFont val="Arial Narrow"/>
        <family val="2"/>
      </rPr>
      <t>89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2000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</si>
  <si>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</si>
  <si>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</si>
  <si>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</si>
  <si>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</si>
  <si>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</si>
  <si>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</si>
  <si>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2007</t>
    </r>
  </si>
  <si>
    <r>
      <t>縣政府</t>
    </r>
    <r>
      <rPr>
        <sz val="8.5"/>
        <rFont val="Arial Narrow"/>
        <family val="2"/>
      </rPr>
      <t xml:space="preserve"> County Government </t>
    </r>
  </si>
  <si>
    <t>－</t>
  </si>
  <si>
    <r>
      <t>縣議會</t>
    </r>
    <r>
      <rPr>
        <sz val="8.5"/>
        <rFont val="Arial Narrow"/>
        <family val="2"/>
      </rPr>
      <t xml:space="preserve"> County Council</t>
    </r>
  </si>
  <si>
    <r>
      <t>稅捐處</t>
    </r>
    <r>
      <rPr>
        <sz val="8.5"/>
        <rFont val="Arial Narrow"/>
        <family val="2"/>
      </rPr>
      <t xml:space="preserve"> Department of Tax</t>
    </r>
  </si>
  <si>
    <r>
      <t>警察局</t>
    </r>
    <r>
      <rPr>
        <sz val="8.5"/>
        <rFont val="Arial Narrow"/>
        <family val="2"/>
      </rPr>
      <t xml:space="preserve"> Bureau of Police</t>
    </r>
  </si>
  <si>
    <r>
      <t>衛生局暨所屬機構</t>
    </r>
    <r>
      <rPr>
        <sz val="8.5"/>
        <rFont val="Arial Narrow"/>
        <family val="2"/>
      </rPr>
      <t xml:space="preserve"> Bureau of Health &amp; Subsidiaries</t>
    </r>
  </si>
  <si>
    <r>
      <t>環保局</t>
    </r>
    <r>
      <rPr>
        <sz val="8.5"/>
        <rFont val="Arial Narrow"/>
        <family val="2"/>
      </rPr>
      <t xml:space="preserve"> Bureau of Environmental Sanitation</t>
    </r>
  </si>
  <si>
    <r>
      <t>地政事務所</t>
    </r>
    <r>
      <rPr>
        <sz val="8.5"/>
        <rFont val="Arial Narrow"/>
        <family val="2"/>
      </rPr>
      <t xml:space="preserve"> Land Administration Office</t>
    </r>
  </si>
  <si>
    <r>
      <t>縣政府其他所屬機構</t>
    </r>
    <r>
      <rPr>
        <sz val="8.5"/>
        <rFont val="Arial Narrow"/>
        <family val="2"/>
      </rPr>
      <t xml:space="preserve"> The Other Organic Structure </t>
    </r>
  </si>
  <si>
    <r>
      <t>各鄉鎮市公所</t>
    </r>
    <r>
      <rPr>
        <sz val="8.5"/>
        <rFont val="Arial Narrow"/>
        <family val="2"/>
      </rPr>
      <t xml:space="preserve"> Township  Offices</t>
    </r>
  </si>
  <si>
    <r>
      <t>各鄉鎮市衛生所</t>
    </r>
    <r>
      <rPr>
        <sz val="8.5"/>
        <rFont val="Arial Narrow"/>
        <family val="2"/>
      </rPr>
      <t xml:space="preserve"> Health Offices of Township</t>
    </r>
  </si>
  <si>
    <r>
      <t>各鄉鎮市戶政事務所</t>
    </r>
    <r>
      <rPr>
        <sz val="8.5"/>
        <rFont val="Arial Narrow"/>
        <family val="2"/>
      </rPr>
      <t xml:space="preserve"> Household Registration Office</t>
    </r>
  </si>
  <si>
    <r>
      <t>其他鄉鎮市所屬機構</t>
    </r>
    <r>
      <rPr>
        <sz val="8.5"/>
        <rFont val="Arial Narrow"/>
        <family val="2"/>
      </rPr>
      <t xml:space="preserve"> </t>
    </r>
    <r>
      <rPr>
        <sz val="7"/>
        <rFont val="Arial Narrow"/>
        <family val="2"/>
      </rPr>
      <t>The Other Organic Structure of Township</t>
    </r>
  </si>
  <si>
    <r>
      <t>鄉鎮市民代表會</t>
    </r>
    <r>
      <rPr>
        <sz val="8.5"/>
        <rFont val="Arial Narrow"/>
        <family val="2"/>
      </rPr>
      <t xml:space="preserve"> Parliament of Township</t>
    </r>
  </si>
  <si>
    <r>
      <t>縣市鄉鎮營事業機關</t>
    </r>
    <r>
      <rPr>
        <sz val="8.5"/>
        <rFont val="Arial Narrow"/>
        <family val="2"/>
      </rPr>
      <t xml:space="preserve"> Municipal Owned Enterprises</t>
    </r>
  </si>
  <si>
    <r>
      <t>消防局</t>
    </r>
    <r>
      <rPr>
        <sz val="8.5"/>
        <rFont val="Arial Narrow"/>
        <family val="2"/>
      </rPr>
      <t xml:space="preserve"> Bureau of fire</t>
    </r>
  </si>
  <si>
    <r>
      <t>縣立各高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職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中</t>
    </r>
    <r>
      <rPr>
        <sz val="8.5"/>
        <rFont val="Arial Narrow"/>
        <family val="2"/>
      </rPr>
      <t xml:space="preserve"> Senior  High(Vocational) School</t>
    </r>
  </si>
  <si>
    <r>
      <t>縣立各國民中學</t>
    </r>
    <r>
      <rPr>
        <sz val="8.5"/>
        <rFont val="Arial Narrow"/>
        <family val="2"/>
      </rPr>
      <t xml:space="preserve"> Junior High School</t>
    </r>
  </si>
  <si>
    <r>
      <t>縣立各國民小學</t>
    </r>
    <r>
      <rPr>
        <sz val="8.5"/>
        <rFont val="Arial Narrow"/>
        <family val="2"/>
      </rPr>
      <t xml:space="preserve"> Elementary  Schools</t>
    </r>
  </si>
  <si>
    <t>資料來源：本縣選委會。</t>
  </si>
  <si>
    <t xml:space="preserve">Source: Eelection Commission of Kaohsiung County </t>
  </si>
  <si>
    <t>說　　明：投票率為投票數除選民數。</t>
  </si>
  <si>
    <t>Note : Voting rate derived from dividing votes by number of voters.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</si>
  <si>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</si>
  <si>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表</t>
    </r>
    <r>
      <rPr>
        <sz val="12"/>
        <rFont val="Arial"/>
        <family val="2"/>
      </rPr>
      <t>3-7</t>
    </r>
    <r>
      <rPr>
        <sz val="12"/>
        <rFont val="華康粗圓體"/>
        <family val="3"/>
      </rPr>
      <t>、自由地區增設立法委員區域選舉概況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</si>
  <si>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3-7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Elections of Additional Legislators of  Taiwan-Fuchien Area (Cont.)    </t>
    </r>
  </si>
  <si>
    <t>Source: The County Election Commission</t>
  </si>
  <si>
    <t>Notes : Voting rate derived from dividing votes by number of voters</t>
  </si>
  <si>
    <r>
      <t xml:space="preserve">屆　　　別
</t>
    </r>
    <r>
      <rPr>
        <sz val="9"/>
        <rFont val="Arial Narrow"/>
        <family val="2"/>
      </rPr>
      <t>Plenary Sessions and Electoral Areas</t>
    </r>
  </si>
  <si>
    <r>
      <t xml:space="preserve">當選人
</t>
    </r>
    <r>
      <rPr>
        <sz val="9"/>
        <rFont val="Arial Narrow"/>
        <family val="2"/>
      </rPr>
      <t xml:space="preserve">Nominee  Elected </t>
    </r>
  </si>
  <si>
    <r>
      <t xml:space="preserve">姓名
</t>
    </r>
    <r>
      <rPr>
        <sz val="9"/>
        <rFont val="Arial Narrow"/>
        <family val="2"/>
      </rPr>
      <t>Name</t>
    </r>
  </si>
  <si>
    <r>
      <t xml:space="preserve">政黨別
</t>
    </r>
    <r>
      <rPr>
        <sz val="9"/>
        <rFont val="Arial Narrow"/>
        <family val="2"/>
      </rPr>
      <t>Apparat</t>
    </r>
  </si>
  <si>
    <t>第三屆</t>
  </si>
  <si>
    <t>3rd Plenary Session</t>
  </si>
  <si>
    <t>張芳燮</t>
  </si>
  <si>
    <t>國民黨</t>
  </si>
  <si>
    <t>Kmt</t>
  </si>
  <si>
    <t>第四屆</t>
  </si>
  <si>
    <t>4th Plenary Session</t>
  </si>
  <si>
    <t>吳鴻麟</t>
  </si>
  <si>
    <t>第五屆</t>
  </si>
  <si>
    <t>5th Plenary Session</t>
  </si>
  <si>
    <t>陳長壽</t>
  </si>
  <si>
    <t>第六屆</t>
  </si>
  <si>
    <t>6th Plenary Session</t>
  </si>
  <si>
    <t>許新枝</t>
  </si>
  <si>
    <t>第七屆</t>
  </si>
  <si>
    <t>7th Plenary Session</t>
  </si>
  <si>
    <t>吳伯雄</t>
  </si>
  <si>
    <t>第八屆</t>
  </si>
  <si>
    <t>8th Plenary Session</t>
  </si>
  <si>
    <t>許信良</t>
  </si>
  <si>
    <t>無　黨</t>
  </si>
  <si>
    <t>None</t>
  </si>
  <si>
    <t>第九屆</t>
  </si>
  <si>
    <t>9th Plenary Session</t>
  </si>
  <si>
    <t>徐鴻志</t>
  </si>
  <si>
    <t>第十屆</t>
  </si>
  <si>
    <t>10th Plenary Session</t>
  </si>
  <si>
    <t>第十一屆</t>
  </si>
  <si>
    <t>11th Plenary Session</t>
  </si>
  <si>
    <t>劉邦友</t>
  </si>
  <si>
    <t>第十二屆</t>
  </si>
  <si>
    <t>12th Plenary Session</t>
  </si>
  <si>
    <t>第十二屆補選</t>
  </si>
  <si>
    <t>A Supplement of 12th</t>
  </si>
  <si>
    <t>呂秀蓮</t>
  </si>
  <si>
    <t>民進黨</t>
  </si>
  <si>
    <t>Dpp</t>
  </si>
  <si>
    <t>第十三屆</t>
  </si>
  <si>
    <t>13th Plenary Session</t>
  </si>
  <si>
    <t>第十四屆</t>
  </si>
  <si>
    <t>14th Plenary Session</t>
  </si>
  <si>
    <t>朱立倫</t>
  </si>
  <si>
    <t>第十五屆</t>
  </si>
  <si>
    <t>15th Plenary Session</t>
  </si>
  <si>
    <t>桃園市</t>
  </si>
  <si>
    <t>Taoyuan City</t>
  </si>
  <si>
    <t>中壢市</t>
  </si>
  <si>
    <t>Jhongli City</t>
  </si>
  <si>
    <t>平鎮市</t>
  </si>
  <si>
    <t>Pingjhen City</t>
  </si>
  <si>
    <t>八德市</t>
  </si>
  <si>
    <t>Bade City</t>
  </si>
  <si>
    <t>大溪鎮</t>
  </si>
  <si>
    <t>Dasi Township</t>
  </si>
  <si>
    <t>楊梅鎮</t>
  </si>
  <si>
    <t>Yangmei Towhship</t>
  </si>
  <si>
    <t>蘆竹鄉</t>
  </si>
  <si>
    <t>Lujhu Township</t>
  </si>
  <si>
    <t>大園鄉</t>
  </si>
  <si>
    <t>Dayuan Township</t>
  </si>
  <si>
    <t>龜山鄉</t>
  </si>
  <si>
    <t>Gueishan Township</t>
  </si>
  <si>
    <t>龍潭鄉</t>
  </si>
  <si>
    <t>Longtan Township</t>
  </si>
  <si>
    <t>新屋鄉</t>
  </si>
  <si>
    <t>Sinwu Township</t>
  </si>
  <si>
    <t>觀音鄉</t>
  </si>
  <si>
    <t>Guanyin Township</t>
  </si>
  <si>
    <t>復興鄉</t>
  </si>
  <si>
    <t>Fusing Township</t>
  </si>
  <si>
    <r>
      <t>表</t>
    </r>
    <r>
      <rPr>
        <sz val="12"/>
        <rFont val="Arial"/>
        <family val="2"/>
      </rPr>
      <t>3-8</t>
    </r>
    <r>
      <rPr>
        <sz val="12"/>
        <rFont val="華康粗圓體"/>
        <family val="3"/>
      </rPr>
      <t>、縣長選舉概況</t>
    </r>
  </si>
  <si>
    <r>
      <t>3-8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of  County Magistrate</t>
    </r>
  </si>
  <si>
    <t>Source: The County Election Commission</t>
  </si>
  <si>
    <r>
      <t xml:space="preserve">屆別及鄉鎮市別
</t>
    </r>
    <r>
      <rPr>
        <sz val="8"/>
        <rFont val="Arial Narrow"/>
        <family val="2"/>
      </rPr>
      <t>Plenary  Sessions
 &amp;  District</t>
    </r>
  </si>
  <si>
    <r>
      <t xml:space="preserve">投票日期
</t>
    </r>
    <r>
      <rPr>
        <sz val="8"/>
        <rFont val="Arial Narrow"/>
        <family val="2"/>
      </rPr>
      <t>Election Date</t>
    </r>
  </si>
  <si>
    <r>
      <t xml:space="preserve">選民數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</si>
  <si>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t>候選
人數
（對）</t>
  </si>
  <si>
    <t>已領未
投票數</t>
  </si>
  <si>
    <t>當選人
姓　名</t>
  </si>
  <si>
    <r>
      <t xml:space="preserve">年
</t>
    </r>
    <r>
      <rPr>
        <sz val="8"/>
        <rFont val="Arial Narrow"/>
        <family val="2"/>
      </rPr>
      <t>Year</t>
    </r>
  </si>
  <si>
    <r>
      <t xml:space="preserve">月
</t>
    </r>
    <r>
      <rPr>
        <sz val="8"/>
        <rFont val="Arial Narrow"/>
        <family val="2"/>
      </rPr>
      <t>Month</t>
    </r>
  </si>
  <si>
    <r>
      <t xml:space="preserve">日
</t>
    </r>
    <r>
      <rPr>
        <sz val="8"/>
        <rFont val="Arial Narrow"/>
        <family val="2"/>
      </rPr>
      <t>Date</t>
    </r>
  </si>
  <si>
    <t>Candidates</t>
  </si>
  <si>
    <r>
      <t xml:space="preserve">計
</t>
    </r>
    <r>
      <rPr>
        <sz val="8"/>
        <rFont val="Arial Narrow"/>
        <family val="2"/>
      </rPr>
      <t>Total</t>
    </r>
  </si>
  <si>
    <r>
      <t xml:space="preserve">有效
</t>
    </r>
    <r>
      <rPr>
        <sz val="8"/>
        <rFont val="Arial Narrow"/>
        <family val="2"/>
      </rPr>
      <t>Valid</t>
    </r>
  </si>
  <si>
    <r>
      <t xml:space="preserve">無效
</t>
    </r>
    <r>
      <rPr>
        <sz val="8"/>
        <rFont val="Arial Narrow"/>
        <family val="2"/>
      </rPr>
      <t>Invalid</t>
    </r>
  </si>
  <si>
    <t>Names of the Elected</t>
  </si>
  <si>
    <t>李登輝</t>
  </si>
  <si>
    <t>連　戰</t>
  </si>
  <si>
    <t>陳水扁</t>
  </si>
  <si>
    <t>Source: The County Election Commission</t>
  </si>
  <si>
    <r>
      <t>說　　明：</t>
    </r>
    <r>
      <rPr>
        <sz val="8"/>
        <rFont val="Arial Narrow"/>
        <family val="2"/>
      </rPr>
      <t>1.</t>
    </r>
    <r>
      <rPr>
        <sz val="8"/>
        <rFont val="華康中黑體"/>
        <family val="3"/>
      </rPr>
      <t>投票率為投票數除選民數。</t>
    </r>
  </si>
  <si>
    <t>Notes: 1. Voting rate derived from dividing votes by number of voters</t>
  </si>
  <si>
    <r>
      <t>　　　　　</t>
    </r>
    <r>
      <rPr>
        <sz val="8"/>
        <rFont val="Arial Narrow"/>
        <family val="2"/>
      </rPr>
      <t>2.</t>
    </r>
    <r>
      <rPr>
        <sz val="8"/>
        <rFont val="華康中黑體"/>
        <family val="3"/>
      </rPr>
      <t>省轄市免列次表。</t>
    </r>
  </si>
  <si>
    <r>
      <t>　　</t>
    </r>
    <r>
      <rPr>
        <sz val="8"/>
        <rFont val="Arial Narrow"/>
        <family val="2"/>
      </rPr>
      <t xml:space="preserve">  2. Province-governed cities not included</t>
    </r>
  </si>
  <si>
    <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Person</t>
    </r>
  </si>
  <si>
    <t>第七屆</t>
  </si>
  <si>
    <t>7th Plenary Session</t>
  </si>
  <si>
    <t>第八屆</t>
  </si>
  <si>
    <t>8th Plenary Session</t>
  </si>
  <si>
    <t>第九屆</t>
  </si>
  <si>
    <t>9th Plenary Session</t>
  </si>
  <si>
    <t>第十屆</t>
  </si>
  <si>
    <t>10th Plenary Session</t>
  </si>
  <si>
    <t>第十一屆</t>
  </si>
  <si>
    <t>11th Plenary Session</t>
  </si>
  <si>
    <t>第十二屆</t>
  </si>
  <si>
    <t>12th Plenary Session</t>
  </si>
  <si>
    <t>第十三屆</t>
  </si>
  <si>
    <t>13th Plenary Session</t>
  </si>
  <si>
    <t>第十四屆</t>
  </si>
  <si>
    <t>14th Plenary Session</t>
  </si>
  <si>
    <t>第十五屆</t>
  </si>
  <si>
    <r>
      <t xml:space="preserve">屆別及鄉鎮市別
</t>
    </r>
    <r>
      <rPr>
        <sz val="9"/>
        <rFont val="Arial Narrow"/>
        <family val="2"/>
      </rPr>
      <t>Plenary  Sessions  &amp;  District</t>
    </r>
  </si>
  <si>
    <t>Num. of
 Abandon Vote</t>
  </si>
  <si>
    <t>蘇家明</t>
  </si>
  <si>
    <t>Kmt</t>
  </si>
  <si>
    <t>葉步樑</t>
  </si>
  <si>
    <t>陳萬得</t>
  </si>
  <si>
    <t>何正森</t>
  </si>
  <si>
    <t>蘇文生</t>
  </si>
  <si>
    <t>彭聖富</t>
  </si>
  <si>
    <t>Dpp</t>
  </si>
  <si>
    <t>趙秋蒝</t>
  </si>
  <si>
    <t>張建隆</t>
  </si>
  <si>
    <t>呂學記</t>
  </si>
  <si>
    <t>葉發海</t>
  </si>
  <si>
    <t>葉佐禹</t>
  </si>
  <si>
    <t>張永輝</t>
  </si>
  <si>
    <t>林信義</t>
  </si>
  <si>
    <r>
      <t>表</t>
    </r>
    <r>
      <rPr>
        <sz val="12"/>
        <rFont val="Arial"/>
        <family val="2"/>
      </rPr>
      <t>3-10</t>
    </r>
    <r>
      <rPr>
        <sz val="12"/>
        <rFont val="華康粗圓體"/>
        <family val="3"/>
      </rPr>
      <t>、鄉鎮市長選舉概況</t>
    </r>
  </si>
  <si>
    <r>
      <t>3-10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Results of Township of Chief</t>
    </r>
  </si>
  <si>
    <r>
      <t>說　　明：</t>
    </r>
    <r>
      <rPr>
        <sz val="9"/>
        <rFont val="Arial Narrow"/>
        <family val="2"/>
      </rPr>
      <t>1.</t>
    </r>
    <r>
      <rPr>
        <sz val="9"/>
        <rFont val="華康中黑體"/>
        <family val="3"/>
      </rPr>
      <t>投票率為投票數除選民數。</t>
    </r>
  </si>
  <si>
    <t>Notes : 1. Voting rate derived from dividing votes by number of voters</t>
  </si>
  <si>
    <r>
      <t>　　　　　</t>
    </r>
    <r>
      <rPr>
        <sz val="9"/>
        <rFont val="Arial Narrow"/>
        <family val="2"/>
      </rPr>
      <t>2.</t>
    </r>
    <r>
      <rPr>
        <sz val="9"/>
        <rFont val="華康中黑體"/>
        <family val="3"/>
      </rPr>
      <t>省轄市可免列此表。</t>
    </r>
  </si>
  <si>
    <t xml:space="preserve">             2. Province-governed cities not included</t>
  </si>
  <si>
    <t>15th Plenary Session</t>
  </si>
  <si>
    <t>第十六屆</t>
  </si>
  <si>
    <t>16th Plenary Session</t>
  </si>
  <si>
    <t>Notes :  Voting rate derived from dividing votes by number of voters</t>
  </si>
  <si>
    <r>
      <t xml:space="preserve">屆別及鄉鎮市別
</t>
    </r>
    <r>
      <rPr>
        <sz val="9"/>
        <rFont val="Arial Narrow"/>
        <family val="2"/>
      </rPr>
      <t>Plenary  Sessions  &amp;  District</t>
    </r>
  </si>
  <si>
    <t>第十七屆</t>
  </si>
  <si>
    <t>17th Plenary Session</t>
  </si>
  <si>
    <t>第十八屆</t>
  </si>
  <si>
    <r>
      <t>表</t>
    </r>
    <r>
      <rPr>
        <sz val="12"/>
        <rFont val="Arial"/>
        <family val="2"/>
      </rPr>
      <t>3-12</t>
    </r>
    <r>
      <rPr>
        <sz val="12"/>
        <rFont val="華康粗圓體"/>
        <family val="3"/>
      </rPr>
      <t>、鄉鎮市民代表選舉概況</t>
    </r>
  </si>
  <si>
    <r>
      <t>3-12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Results of  Township Assembly</t>
    </r>
  </si>
  <si>
    <r>
      <t>　　　　　</t>
    </r>
    <r>
      <rPr>
        <sz val="9"/>
        <rFont val="Arial Narrow"/>
        <family val="2"/>
      </rPr>
      <t>2.</t>
    </r>
    <r>
      <rPr>
        <sz val="9"/>
        <rFont val="華康中黑體"/>
        <family val="3"/>
      </rPr>
      <t>省轄市免列次表。</t>
    </r>
  </si>
  <si>
    <r>
      <t>表</t>
    </r>
    <r>
      <rPr>
        <sz val="12"/>
        <rFont val="Arial"/>
        <family val="2"/>
      </rPr>
      <t>3-2</t>
    </r>
    <r>
      <rPr>
        <sz val="12"/>
        <rFont val="華康粗圓體"/>
        <family val="3"/>
      </rPr>
      <t>、桃園縣政府組織系統</t>
    </r>
  </si>
  <si>
    <t>Organization system of Taoyuan County Government</t>
  </si>
  <si>
    <t>行政組織</t>
  </si>
  <si>
    <t>單位：人</t>
  </si>
  <si>
    <t>－</t>
  </si>
  <si>
    <t>…</t>
  </si>
  <si>
    <t>年底別及機關類別</t>
  </si>
  <si>
    <t>總計</t>
  </si>
  <si>
    <r>
      <t>簡薦委任命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派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人員</t>
    </r>
    <r>
      <rPr>
        <sz val="8.5"/>
        <rFont val="Arial Narrow"/>
        <family val="2"/>
      </rPr>
      <t xml:space="preserve"> </t>
    </r>
  </si>
  <si>
    <t>Ranking  Servant</t>
  </si>
  <si>
    <t>校長及老師</t>
  </si>
  <si>
    <r>
      <t>警　察　人　員　</t>
    </r>
    <r>
      <rPr>
        <sz val="8.5"/>
        <rFont val="Arial Narrow"/>
        <family val="2"/>
      </rPr>
      <t xml:space="preserve"> By Title of Police</t>
    </r>
  </si>
  <si>
    <t>醫事人員</t>
  </si>
  <si>
    <r>
      <t>表</t>
    </r>
    <r>
      <rPr>
        <sz val="12"/>
        <rFont val="Arial"/>
        <family val="2"/>
      </rPr>
      <t>3-6</t>
    </r>
    <r>
      <rPr>
        <sz val="12"/>
        <rFont val="華康粗圓體"/>
        <family val="3"/>
      </rPr>
      <t>、本縣各級機關學校公教人員職等別</t>
    </r>
  </si>
  <si>
    <r>
      <t>3-6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Actual Number of Personnel in Taoyuan County  Government &amp; Subsidiaries</t>
    </r>
    <r>
      <rPr>
        <sz val="12"/>
        <rFont val="華康粗圓體"/>
        <family val="3"/>
      </rPr>
      <t>－</t>
    </r>
    <r>
      <rPr>
        <sz val="12"/>
        <rFont val="Arial"/>
        <family val="2"/>
      </rPr>
      <t>by Official Class</t>
    </r>
  </si>
  <si>
    <r>
      <t>資料來源：人事室</t>
    </r>
    <r>
      <rPr>
        <sz val="8.5"/>
        <rFont val="Arial Narrow"/>
        <family val="2"/>
      </rPr>
      <t xml:space="preserve"> 3532-06-01-2</t>
    </r>
    <r>
      <rPr>
        <sz val="8.5"/>
        <rFont val="華康中黑體"/>
        <family val="3"/>
      </rPr>
      <t>至</t>
    </r>
    <r>
      <rPr>
        <sz val="8.5"/>
        <rFont val="Arial Narrow"/>
        <family val="2"/>
      </rPr>
      <t xml:space="preserve"> 3532-06-04-2</t>
    </r>
    <r>
      <rPr>
        <sz val="8.5"/>
        <rFont val="華康中黑體"/>
        <family val="3"/>
      </rPr>
      <t>之資料。</t>
    </r>
  </si>
  <si>
    <t>Source : Personnel Office (Table number 3532-06-01-2, 3532-06-04-2)</t>
  </si>
  <si>
    <r>
      <t>說　　明：</t>
    </r>
    <r>
      <rPr>
        <sz val="8.5"/>
        <rFont val="Arial Narrow"/>
        <family val="2"/>
      </rPr>
      <t>1. 74-82</t>
    </r>
    <r>
      <rPr>
        <sz val="8.5"/>
        <rFont val="華康中黑體"/>
        <family val="3"/>
      </rPr>
      <t>年校長及教師與警察人員無法查填。</t>
    </r>
  </si>
  <si>
    <t>Notes: 1. Principals, teachers and policemen information unavailable in 1985-1993.</t>
  </si>
  <si>
    <r>
      <t>　　　　　</t>
    </r>
    <r>
      <rPr>
        <sz val="8.5"/>
        <rFont val="Arial Narrow"/>
        <family val="2"/>
      </rPr>
      <t>2.</t>
    </r>
    <r>
      <rPr>
        <sz val="8.5"/>
        <rFont val="華康中黑體"/>
        <family val="3"/>
      </rPr>
      <t>醫事人員</t>
    </r>
    <r>
      <rPr>
        <sz val="8.5"/>
        <rFont val="Arial Narrow"/>
        <family val="2"/>
      </rPr>
      <t xml:space="preserve"> 90</t>
    </r>
    <r>
      <rPr>
        <sz val="8.5"/>
        <rFont val="華康中黑體"/>
        <family val="3"/>
      </rPr>
      <t>年以前納入簡薦委任命（派）人員。</t>
    </r>
  </si>
  <si>
    <t xml:space="preserve">            2. In 2001 and before, medical personnel were included in appointed personnel.</t>
  </si>
  <si>
    <r>
      <t>　　　　　</t>
    </r>
    <r>
      <rPr>
        <sz val="8.5"/>
        <rFont val="Arial Narrow"/>
        <family val="2"/>
      </rPr>
      <t>3. 92</t>
    </r>
    <r>
      <rPr>
        <sz val="8.5"/>
        <rFont val="華康中黑體"/>
        <family val="3"/>
      </rPr>
      <t>年起縣立各高（職）中納入。</t>
    </r>
  </si>
  <si>
    <t xml:space="preserve">            3. Starting 2003, county senior high schools and occupational schools were included.</t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</si>
  <si>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Person</t>
    </r>
  </si>
  <si>
    <t>候選人數（人）</t>
  </si>
  <si>
    <t>投　票　數（票）</t>
  </si>
  <si>
    <t>已領未投票數</t>
  </si>
  <si>
    <t>當選人數（人）</t>
  </si>
  <si>
    <t>投票率</t>
  </si>
  <si>
    <t>當選率</t>
  </si>
  <si>
    <t>Num. of Condidates</t>
  </si>
  <si>
    <t>Num. of Ballots</t>
  </si>
  <si>
    <t>Num. of Nominees Elected</t>
  </si>
  <si>
    <t>Eligible Voters
(People)</t>
  </si>
  <si>
    <t>Num. of Abandon Vote</t>
  </si>
  <si>
    <t>Rate of Ballots to Voters</t>
  </si>
  <si>
    <t>Rate of Nominees to Candidates</t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</si>
  <si>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</si>
  <si>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</si>
  <si>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候選人數（人）</t>
  </si>
  <si>
    <t>投　票　數（票）</t>
  </si>
  <si>
    <t>已領未投票數</t>
  </si>
  <si>
    <t>當選人數（人）</t>
  </si>
  <si>
    <t>投票率</t>
  </si>
  <si>
    <t>當選率</t>
  </si>
  <si>
    <t>屆別及選舉區別</t>
  </si>
  <si>
    <t>Num. of Condidates</t>
  </si>
  <si>
    <t>Num. of Ballots</t>
  </si>
  <si>
    <t>Num. of Nominees Elected</t>
  </si>
  <si>
    <t>Plenary Sessions and Electoral Areas</t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</si>
  <si>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</si>
  <si>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</si>
  <si>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</si>
  <si>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t>Eligible Voters
(People)</t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</si>
  <si>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</si>
  <si>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</si>
  <si>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</si>
  <si>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</si>
  <si>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</si>
  <si>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t>Num. of Abandon Vote</t>
  </si>
  <si>
    <t>Rate of Ballots to Voters</t>
  </si>
  <si>
    <t>Rate of Nominees to Candidates</t>
  </si>
  <si>
    <r>
      <t>第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一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屆</t>
    </r>
  </si>
  <si>
    <t>Fisrt Plenary Session</t>
  </si>
  <si>
    <t>區　　域</t>
  </si>
  <si>
    <t>Area</t>
  </si>
  <si>
    <t>農民團體</t>
  </si>
  <si>
    <t>Farmers Group</t>
  </si>
  <si>
    <t>漁民團體</t>
  </si>
  <si>
    <t>Fishermen Group</t>
  </si>
  <si>
    <t>平地山胞</t>
  </si>
  <si>
    <t>Flatland Aboriginals</t>
  </si>
  <si>
    <t>山地山胞</t>
  </si>
  <si>
    <t>Mountain Aboriginals</t>
  </si>
  <si>
    <t>工人團體</t>
  </si>
  <si>
    <t>Worders Group</t>
  </si>
  <si>
    <t>商業團體</t>
  </si>
  <si>
    <t>Commercial Groups</t>
  </si>
  <si>
    <t>教育團體</t>
  </si>
  <si>
    <t>Educational Groups</t>
  </si>
  <si>
    <t>工業團體</t>
  </si>
  <si>
    <t>Industrial Groups</t>
  </si>
  <si>
    <t>…</t>
  </si>
  <si>
    <r>
      <t>表</t>
    </r>
    <r>
      <rPr>
        <sz val="12"/>
        <rFont val="Arial"/>
        <family val="2"/>
      </rPr>
      <t>3-7</t>
    </r>
    <r>
      <rPr>
        <sz val="12"/>
        <rFont val="華康粗圓體"/>
        <family val="3"/>
      </rPr>
      <t>、自由地區增設立法委員區域選舉概況</t>
    </r>
  </si>
  <si>
    <r>
      <t>3-7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Elections of Additional Legislators of  Taiwan-Fuchien Area    </t>
    </r>
  </si>
  <si>
    <t>資料來源：本縣選委會。</t>
  </si>
  <si>
    <t xml:space="preserve">Source: Eelection Commission of Kaohsiung County </t>
  </si>
  <si>
    <t>說　　明：投票率為投票數除選民數。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</si>
  <si>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</si>
  <si>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t>第三屆</t>
  </si>
  <si>
    <t>3rd Plenary Session</t>
  </si>
  <si>
    <t>第四屆</t>
  </si>
  <si>
    <t>4th Plenary Session</t>
  </si>
  <si>
    <t>第五屆</t>
  </si>
  <si>
    <t>5th Plenary Session</t>
  </si>
  <si>
    <t>第六屆</t>
  </si>
  <si>
    <t>6th Plenary Session</t>
  </si>
  <si>
    <t>桃園市</t>
  </si>
  <si>
    <t>Taoyuan City</t>
  </si>
  <si>
    <t>中壢市</t>
  </si>
  <si>
    <t>Jhongli City</t>
  </si>
  <si>
    <t>平鎮市</t>
  </si>
  <si>
    <t>Pingjhen City</t>
  </si>
  <si>
    <t>八德市</t>
  </si>
  <si>
    <t>Bade City</t>
  </si>
  <si>
    <t>大溪鎮</t>
  </si>
  <si>
    <t>Dasi Township</t>
  </si>
  <si>
    <t>楊梅鎮</t>
  </si>
  <si>
    <t>Yangmei Towhship</t>
  </si>
  <si>
    <t>蘆竹鄉</t>
  </si>
  <si>
    <t>Lujhu Township</t>
  </si>
  <si>
    <t>大園鄉</t>
  </si>
  <si>
    <t>Dayuan Township</t>
  </si>
  <si>
    <t>龜山鄉</t>
  </si>
  <si>
    <t>Gueishan Township</t>
  </si>
  <si>
    <t>龍潭鄉</t>
  </si>
  <si>
    <t>Longtan Township</t>
  </si>
  <si>
    <t>新屋鄉</t>
  </si>
  <si>
    <t>Sinwu Township</t>
  </si>
  <si>
    <t>觀音鄉</t>
  </si>
  <si>
    <t>Guanyin Township</t>
  </si>
  <si>
    <t>復興鄉</t>
  </si>
  <si>
    <t>Fusing Township</t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</si>
  <si>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</si>
  <si>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</si>
  <si>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</si>
  <si>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</si>
  <si>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</si>
  <si>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</si>
  <si>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</si>
  <si>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</si>
  <si>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</si>
  <si>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</si>
  <si>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t>Administrative Organization</t>
  </si>
  <si>
    <t>Notes : Voting rate derived from dividing votes by number of voters</t>
  </si>
  <si>
    <r>
      <t xml:space="preserve">年　　底　　別
</t>
    </r>
    <r>
      <rPr>
        <sz val="9"/>
        <rFont val="Arial Narrow"/>
        <family val="2"/>
      </rPr>
      <t>End of Year</t>
    </r>
  </si>
  <si>
    <r>
      <t>Source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Local Public Servant Statistics, Personnel Statistics, Central Personnel Administration, Executive Yuan</t>
    </r>
  </si>
  <si>
    <r>
      <t>說　　明：</t>
    </r>
    <r>
      <rPr>
        <sz val="8.5"/>
        <rFont val="Arial Narrow"/>
        <family val="2"/>
      </rPr>
      <t>(1)</t>
    </r>
    <r>
      <rPr>
        <sz val="8.5"/>
        <rFont val="華康中黑體"/>
        <family val="3"/>
      </rPr>
      <t>編制員額係指機關內正式教職員編制數。</t>
    </r>
  </si>
  <si>
    <r>
      <t>　　　　　</t>
    </r>
    <r>
      <rPr>
        <sz val="8.5"/>
        <rFont val="Arial Narrow"/>
        <family val="2"/>
      </rPr>
      <t>(2)</t>
    </r>
    <r>
      <rPr>
        <sz val="8.5"/>
        <rFont val="華康中黑體"/>
        <family val="3"/>
      </rPr>
      <t>消防局於</t>
    </r>
    <r>
      <rPr>
        <sz val="8.5"/>
        <rFont val="Arial Narrow"/>
        <family val="2"/>
      </rPr>
      <t xml:space="preserve"> 88</t>
    </r>
    <r>
      <rPr>
        <sz val="8.5"/>
        <rFont val="華康中黑體"/>
        <family val="3"/>
      </rPr>
      <t>年元成立。</t>
    </r>
  </si>
  <si>
    <r>
      <t>　　　　　</t>
    </r>
    <r>
      <rPr>
        <sz val="8.5"/>
        <rFont val="Arial Narrow"/>
        <family val="2"/>
      </rPr>
      <t>(3) 91</t>
    </r>
    <r>
      <rPr>
        <sz val="8.5"/>
        <rFont val="華康中黑體"/>
        <family val="3"/>
      </rPr>
      <t>年起公所所屬機關除正式職員以外之各欄併入公所計算。</t>
    </r>
  </si>
  <si>
    <r>
      <t>　　　　　</t>
    </r>
    <r>
      <rPr>
        <sz val="8.5"/>
        <rFont val="Arial Narrow"/>
        <family val="2"/>
      </rPr>
      <t>(4) 92</t>
    </r>
    <r>
      <rPr>
        <sz val="8.5"/>
        <rFont val="華康中黑體"/>
        <family val="3"/>
      </rPr>
      <t>年起縣立各高（職）中納入。</t>
    </r>
  </si>
  <si>
    <t>－</t>
  </si>
  <si>
    <t>－</t>
  </si>
  <si>
    <t>－</t>
  </si>
  <si>
    <t xml:space="preserve">End  of Year  &amp; Organization </t>
  </si>
  <si>
    <t>－</t>
  </si>
  <si>
    <t>行政組織</t>
  </si>
  <si>
    <t>單位：人</t>
  </si>
  <si>
    <t>Administrative Organization</t>
  </si>
  <si>
    <t>單位：人</t>
  </si>
  <si>
    <t>行政組織</t>
  </si>
  <si>
    <t>資料來源：行政院人事行政局人事統計地方公務人員統計資料。</t>
  </si>
  <si>
    <t>15th Plenary Session</t>
  </si>
  <si>
    <t>資料來源：行政院人事行政局人事統計地方公務人員統計資料。</t>
  </si>
  <si>
    <t>總計</t>
  </si>
  <si>
    <t>縣政府</t>
  </si>
  <si>
    <t>縣議會</t>
  </si>
  <si>
    <t>稅捐處</t>
  </si>
  <si>
    <t>警察局</t>
  </si>
  <si>
    <t>衛生局暨所屬機關</t>
  </si>
  <si>
    <t>環保局</t>
  </si>
  <si>
    <t>地　政
事務所</t>
  </si>
  <si>
    <t>縣政府其他所屬機關</t>
  </si>
  <si>
    <t>各鄉鎮
市公所</t>
  </si>
  <si>
    <t>各鄉鎮
市衛生所</t>
  </si>
  <si>
    <t>各鄉鎮市戶政事務所</t>
  </si>
  <si>
    <t>其他鄉鎮市公所所屬機關</t>
  </si>
  <si>
    <t>鄉鎮市民代表會</t>
  </si>
  <si>
    <t>縣市鄉鎮營事機關</t>
  </si>
  <si>
    <t>縣立各高（職）中</t>
  </si>
  <si>
    <t>縣立各國民中學</t>
  </si>
  <si>
    <t>縣立各國民小學</t>
  </si>
  <si>
    <t>消防局</t>
  </si>
  <si>
    <t>Grand Total</t>
  </si>
  <si>
    <t xml:space="preserve">County Govern-ment </t>
  </si>
  <si>
    <t>County Council</t>
  </si>
  <si>
    <t>Depart-ment of Tax</t>
  </si>
  <si>
    <t>Bureau of Police</t>
  </si>
  <si>
    <t>Bureau of Health &amp; Subsidiaries</t>
  </si>
  <si>
    <t>Bureau of Environ-mental Sanitation</t>
  </si>
  <si>
    <t>Land Adminis-tration Office</t>
  </si>
  <si>
    <t xml:space="preserve">The Other Organic Structure </t>
  </si>
  <si>
    <t>Township  Offices</t>
  </si>
  <si>
    <t>Health Offices of Township</t>
  </si>
  <si>
    <t>Household Registration Office</t>
  </si>
  <si>
    <t>The Other Organic Structure of Township</t>
  </si>
  <si>
    <t>Parliament of Township</t>
  </si>
  <si>
    <t>Municipal Owned Enterprises</t>
  </si>
  <si>
    <t>Junior High School</t>
  </si>
  <si>
    <t>Elementary  Schools</t>
  </si>
  <si>
    <t>Bureau of fire</t>
  </si>
  <si>
    <t>－</t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</si>
  <si>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2007</t>
    </r>
  </si>
  <si>
    <t>陳水扁</t>
  </si>
  <si>
    <t>呂秀蓮</t>
  </si>
  <si>
    <r>
      <t>Notes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(1)Number of employees refer to numbers of teachers and clerks on the payroll.</t>
    </r>
  </si>
  <si>
    <r>
      <t>　　　</t>
    </r>
    <r>
      <rPr>
        <sz val="8.5"/>
        <rFont val="Arial Narrow"/>
        <family val="2"/>
      </rPr>
      <t>(2)The Fire Department was established in January 1999.</t>
    </r>
  </si>
  <si>
    <r>
      <t>　　　</t>
    </r>
    <r>
      <rPr>
        <sz val="8.5"/>
        <rFont val="Arial Narrow"/>
        <family val="2"/>
      </rPr>
      <t>(3)Starting 2002, employees hired by offices under the county government's jurisdiction were included in the county government.</t>
    </r>
  </si>
  <si>
    <r>
      <t>　　　</t>
    </r>
    <r>
      <rPr>
        <sz val="8.5"/>
        <rFont val="Arial Narrow"/>
        <family val="2"/>
      </rPr>
      <t>(4)Starting 2003, county senior high schools and occupational schools were included.</t>
    </r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</si>
  <si>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1998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</si>
  <si>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1999</t>
    </r>
  </si>
  <si>
    <t>－</t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</si>
  <si>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</si>
  <si>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</si>
  <si>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</si>
  <si>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</si>
  <si>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</si>
  <si>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</si>
  <si>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</si>
  <si>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</si>
  <si>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表</t>
    </r>
    <r>
      <rPr>
        <sz val="12"/>
        <rFont val="Arial"/>
        <family val="2"/>
      </rPr>
      <t>3-1</t>
    </r>
    <r>
      <rPr>
        <sz val="12"/>
        <rFont val="華康粗圓體"/>
        <family val="3"/>
      </rPr>
      <t>、本縣各級機關學校正式編制員額</t>
    </r>
  </si>
  <si>
    <r>
      <t>3-1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Personnel Management of Taoyuan county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School &amp; Subsidiaries                                                               </t>
    </r>
  </si>
  <si>
    <t>Senior High
(Vocational) School</t>
  </si>
  <si>
    <r>
      <t xml:space="preserve">年底別及機關類別
</t>
    </r>
    <r>
      <rPr>
        <sz val="8"/>
        <rFont val="Arial Narrow"/>
        <family val="2"/>
      </rPr>
      <t xml:space="preserve">End  of Year  &amp; Organization </t>
    </r>
  </si>
  <si>
    <r>
      <t>總</t>
    </r>
    <r>
      <rPr>
        <sz val="8"/>
        <rFont val="Arial Narrow"/>
        <family val="2"/>
      </rPr>
      <t xml:space="preserve">       </t>
    </r>
    <r>
      <rPr>
        <sz val="8"/>
        <rFont val="華康粗圓體"/>
        <family val="3"/>
      </rPr>
      <t xml:space="preserve">計
</t>
    </r>
    <r>
      <rPr>
        <sz val="8"/>
        <rFont val="Arial Narrow"/>
        <family val="2"/>
      </rPr>
      <t>Grand  
Total</t>
    </r>
  </si>
  <si>
    <r>
      <t>性　　別　</t>
    </r>
    <r>
      <rPr>
        <sz val="8"/>
        <rFont val="Arial Narrow"/>
        <family val="2"/>
      </rPr>
      <t>Sex</t>
    </r>
  </si>
  <si>
    <t>年</t>
  </si>
  <si>
    <t>齡</t>
  </si>
  <si>
    <t>Age</t>
  </si>
  <si>
    <r>
      <t xml:space="preserve">男
</t>
    </r>
    <r>
      <rPr>
        <sz val="8"/>
        <rFont val="Arial Narrow"/>
        <family val="2"/>
      </rPr>
      <t>Male</t>
    </r>
  </si>
  <si>
    <r>
      <t xml:space="preserve">女
</t>
    </r>
    <r>
      <rPr>
        <sz val="8"/>
        <rFont val="Arial Narrow"/>
        <family val="2"/>
      </rPr>
      <t>Female</t>
    </r>
  </si>
  <si>
    <r>
      <t>平均年齡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歲</t>
    </r>
    <r>
      <rPr>
        <sz val="8"/>
        <rFont val="Arial Narrow"/>
        <family val="2"/>
      </rPr>
      <t>)
Average
 Age(year)</t>
    </r>
  </si>
  <si>
    <r>
      <t>19</t>
    </r>
    <r>
      <rPr>
        <sz val="8"/>
        <rFont val="華康粗圓體"/>
        <family val="3"/>
      </rPr>
      <t xml:space="preserve">歲以下
</t>
    </r>
    <r>
      <rPr>
        <sz val="8"/>
        <rFont val="Arial Narrow"/>
        <family val="2"/>
      </rPr>
      <t>Under 19 Years</t>
    </r>
  </si>
  <si>
    <r>
      <t>20-24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 xml:space="preserve"> 20-24
Years</t>
    </r>
  </si>
  <si>
    <r>
      <t>25-29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 xml:space="preserve"> 25-29
Years</t>
    </r>
  </si>
  <si>
    <r>
      <t>30-34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30-34
Years</t>
    </r>
  </si>
  <si>
    <r>
      <t>35-39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35-39
Years</t>
    </r>
  </si>
  <si>
    <r>
      <t>40-44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40-44
Years</t>
    </r>
  </si>
  <si>
    <r>
      <t>45-49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45-49
Years</t>
    </r>
  </si>
  <si>
    <r>
      <t>50-54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50-54
Years</t>
    </r>
  </si>
  <si>
    <r>
      <t>55-59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55-59
Years</t>
    </r>
  </si>
  <si>
    <r>
      <t>60-64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60-64
Years</t>
    </r>
  </si>
  <si>
    <r>
      <t>65</t>
    </r>
    <r>
      <rPr>
        <sz val="8"/>
        <rFont val="華康粗圓體"/>
        <family val="3"/>
      </rPr>
      <t xml:space="preserve">歲以上
</t>
    </r>
    <r>
      <rPr>
        <sz val="8"/>
        <rFont val="Arial Narrow"/>
        <family val="2"/>
      </rPr>
      <t>65 Years Of Age and Over</t>
    </r>
  </si>
  <si>
    <r>
      <t>民國</t>
    </r>
    <r>
      <rPr>
        <sz val="8"/>
        <rFont val="Arial Narrow"/>
        <family val="2"/>
      </rPr>
      <t>87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1998</t>
    </r>
  </si>
  <si>
    <t>－</t>
  </si>
  <si>
    <r>
      <t>民國</t>
    </r>
    <r>
      <rPr>
        <sz val="8"/>
        <rFont val="Arial Narrow"/>
        <family val="2"/>
      </rPr>
      <t>88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1999</t>
    </r>
  </si>
  <si>
    <r>
      <t>民國</t>
    </r>
    <r>
      <rPr>
        <sz val="8"/>
        <rFont val="Arial Narrow"/>
        <family val="2"/>
      </rPr>
      <t>89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2000</t>
    </r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</si>
  <si>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2001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</si>
  <si>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</si>
  <si>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</si>
  <si>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</si>
  <si>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</si>
  <si>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</si>
  <si>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2007</t>
    </r>
  </si>
  <si>
    <r>
      <t>縣政府</t>
    </r>
    <r>
      <rPr>
        <sz val="8"/>
        <rFont val="Arial Narrow"/>
        <family val="2"/>
      </rPr>
      <t xml:space="preserve"> County Government </t>
    </r>
  </si>
  <si>
    <t>－</t>
  </si>
  <si>
    <r>
      <t>縣議會</t>
    </r>
    <r>
      <rPr>
        <sz val="8"/>
        <rFont val="Arial Narrow"/>
        <family val="2"/>
      </rPr>
      <t xml:space="preserve"> County Council</t>
    </r>
  </si>
  <si>
    <r>
      <t>稅捐處</t>
    </r>
    <r>
      <rPr>
        <sz val="8"/>
        <rFont val="Arial Narrow"/>
        <family val="2"/>
      </rPr>
      <t xml:space="preserve"> Department of Tax</t>
    </r>
  </si>
  <si>
    <r>
      <t>警察局</t>
    </r>
    <r>
      <rPr>
        <sz val="8"/>
        <rFont val="Arial Narrow"/>
        <family val="2"/>
      </rPr>
      <t xml:space="preserve"> Bureau of Police</t>
    </r>
  </si>
  <si>
    <r>
      <t>衛生局暨所屬機構</t>
    </r>
    <r>
      <rPr>
        <sz val="8"/>
        <rFont val="Arial Narrow"/>
        <family val="2"/>
      </rPr>
      <t xml:space="preserve"> Bureau of Health &amp; Subsidiaries</t>
    </r>
  </si>
  <si>
    <r>
      <t>環保局</t>
    </r>
    <r>
      <rPr>
        <sz val="8"/>
        <rFont val="Arial Narrow"/>
        <family val="2"/>
      </rPr>
      <t xml:space="preserve"> Bureau of Environmental Sanitation</t>
    </r>
  </si>
  <si>
    <r>
      <t>地政事務所</t>
    </r>
    <r>
      <rPr>
        <sz val="8"/>
        <rFont val="Arial Narrow"/>
        <family val="2"/>
      </rPr>
      <t xml:space="preserve"> Land Administration Office</t>
    </r>
  </si>
  <si>
    <r>
      <t>3-5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Actual Number of Personnel in Taoyuan County  Government &amp; Subsidiaries</t>
    </r>
    <r>
      <rPr>
        <sz val="12"/>
        <rFont val="華康粗圓體"/>
        <family val="3"/>
      </rPr>
      <t>－</t>
    </r>
    <r>
      <rPr>
        <sz val="12"/>
        <rFont val="Arial"/>
        <family val="2"/>
      </rPr>
      <t>by Educational Attainment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</si>
</sst>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#,##0.0;[Red]#,##0.0"/>
    <numFmt numFmtId="207" formatCode="[$-404]AM/PM\ hh:mm:ss"/>
    <numFmt numFmtId="208" formatCode="_-* #,##0.0_-;\-* #,##0.0_-;_-* &quot;-&quot;??_-;_-@_-"/>
  </numFmts>
  <fonts count="38">
    <font>
      <sz val="12"/>
      <name val="新細明體"/>
      <family val="0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Arial Narrow"/>
      <family val="2"/>
    </font>
    <font>
      <sz val="8.5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11"/>
      <name val="華康粗圓體"/>
      <family val="3"/>
    </font>
    <font>
      <sz val="8"/>
      <color indexed="8"/>
      <name val="Arial Narrow"/>
      <family val="2"/>
    </font>
    <font>
      <sz val="6.5"/>
      <name val="Arial Narrow"/>
      <family val="2"/>
    </font>
    <font>
      <sz val="12"/>
      <name val="Arial Narrow"/>
      <family val="2"/>
    </font>
    <font>
      <sz val="10"/>
      <name val="華康粗圓體"/>
      <family val="3"/>
    </font>
    <font>
      <sz val="9"/>
      <name val="華康粗圓體"/>
      <family val="3"/>
    </font>
    <font>
      <sz val="8"/>
      <name val="華康粗圓體"/>
      <family val="3"/>
    </font>
    <font>
      <sz val="10"/>
      <name val="Arial Narrow"/>
      <family val="2"/>
    </font>
    <font>
      <sz val="7.5"/>
      <name val="Arial Narrow"/>
      <family val="2"/>
    </font>
    <font>
      <sz val="7.5"/>
      <name val="華康粗圓體"/>
      <family val="3"/>
    </font>
    <font>
      <sz val="7"/>
      <name val="華康粗圓體"/>
      <family val="3"/>
    </font>
    <font>
      <sz val="8.5"/>
      <name val="華康粗圓體"/>
      <family val="3"/>
    </font>
    <font>
      <sz val="8"/>
      <color indexed="8"/>
      <name val="華康粗圓體"/>
      <family val="3"/>
    </font>
    <font>
      <sz val="10"/>
      <name val="Arial"/>
      <family val="2"/>
    </font>
    <font>
      <sz val="9.5"/>
      <name val="Arial"/>
      <family val="2"/>
    </font>
    <font>
      <sz val="6"/>
      <name val="華康粗圓體"/>
      <family val="3"/>
    </font>
    <font>
      <sz val="6"/>
      <name val="Arial Narrow"/>
      <family val="2"/>
    </font>
    <font>
      <b/>
      <sz val="7.5"/>
      <name val="Arial Narrow"/>
      <family val="2"/>
    </font>
    <font>
      <sz val="6.5"/>
      <name val="華康粗圓體"/>
      <family val="3"/>
    </font>
    <font>
      <sz val="5.5"/>
      <name val="華康粗圓體"/>
      <family val="3"/>
    </font>
    <font>
      <sz val="5.5"/>
      <name val="Arial Narrow"/>
      <family val="2"/>
    </font>
    <font>
      <sz val="9"/>
      <name val="Arial"/>
      <family val="2"/>
    </font>
    <font>
      <sz val="9"/>
      <name val="華康中黑體"/>
      <family val="3"/>
    </font>
    <font>
      <sz val="8.5"/>
      <name val="華康中黑體"/>
      <family val="3"/>
    </font>
    <font>
      <sz val="11"/>
      <name val="Arial Narrow"/>
      <family val="2"/>
    </font>
    <font>
      <sz val="7"/>
      <name val="華康中黑體"/>
      <family val="3"/>
    </font>
    <font>
      <sz val="7.5"/>
      <name val="華康中黑體"/>
      <family val="3"/>
    </font>
    <font>
      <sz val="8"/>
      <name val="華康中黑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8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179" fontId="8" fillId="0" borderId="7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7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9" fontId="8" fillId="0" borderId="1" xfId="0" applyNumberFormat="1" applyFont="1" applyBorder="1" applyAlignment="1">
      <alignment horizontal="right" vertical="center"/>
    </xf>
    <xf numFmtId="179" fontId="8" fillId="0" borderId="1" xfId="0" applyNumberFormat="1" applyFont="1" applyBorder="1" applyAlignment="1" quotePrefix="1">
      <alignment horizontal="right" vertical="center"/>
    </xf>
    <xf numFmtId="179" fontId="8" fillId="0" borderId="7" xfId="0" applyNumberFormat="1" applyFont="1" applyBorder="1" applyAlignment="1" quotePrefix="1">
      <alignment horizontal="right" vertical="center"/>
    </xf>
    <xf numFmtId="0" fontId="8" fillId="0" borderId="1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99" fontId="2" fillId="0" borderId="0" xfId="0" applyNumberFormat="1" applyFont="1" applyAlignment="1">
      <alignment vertical="center"/>
    </xf>
    <xf numFmtId="188" fontId="2" fillId="0" borderId="0" xfId="0" applyNumberFormat="1" applyFont="1" applyAlignment="1">
      <alignment vertical="center"/>
    </xf>
    <xf numFmtId="179" fontId="5" fillId="0" borderId="1" xfId="0" applyNumberFormat="1" applyFont="1" applyBorder="1" applyAlignment="1" quotePrefix="1">
      <alignment horizontal="right" vertical="center"/>
    </xf>
    <xf numFmtId="0" fontId="5" fillId="0" borderId="4" xfId="0" applyFont="1" applyBorder="1" applyAlignment="1">
      <alignment horizontal="left" vertical="center"/>
    </xf>
    <xf numFmtId="179" fontId="5" fillId="0" borderId="7" xfId="0" applyNumberFormat="1" applyFont="1" applyBorder="1" applyAlignment="1" quotePrefix="1">
      <alignment horizontal="right" vertical="center"/>
    </xf>
    <xf numFmtId="199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8" fillId="0" borderId="3" xfId="0" applyNumberFormat="1" applyFont="1" applyBorder="1" applyAlignment="1">
      <alignment vertical="center"/>
    </xf>
    <xf numFmtId="188" fontId="8" fillId="0" borderId="3" xfId="0" applyNumberFormat="1" applyFont="1" applyBorder="1" applyAlignment="1">
      <alignment vertical="center"/>
    </xf>
    <xf numFmtId="199" fontId="8" fillId="0" borderId="17" xfId="0" applyNumberFormat="1" applyFont="1" applyBorder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188" fontId="8" fillId="0" borderId="2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9" fontId="8" fillId="0" borderId="8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199" fontId="8" fillId="0" borderId="0" xfId="0" applyNumberFormat="1" applyFont="1" applyAlignment="1">
      <alignment vertical="center"/>
    </xf>
    <xf numFmtId="199" fontId="8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19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99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179" fontId="5" fillId="0" borderId="6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9" fontId="5" fillId="0" borderId="2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79" fontId="5" fillId="0" borderId="9" xfId="0" applyNumberFormat="1" applyFont="1" applyBorder="1" applyAlignment="1" quotePrefix="1">
      <alignment horizontal="right" vertical="center"/>
    </xf>
    <xf numFmtId="0" fontId="5" fillId="0" borderId="11" xfId="0" applyFont="1" applyBorder="1" applyAlignment="1">
      <alignment/>
    </xf>
    <xf numFmtId="183" fontId="5" fillId="0" borderId="1" xfId="0" applyNumberFormat="1" applyFont="1" applyBorder="1" applyAlignment="1" quotePrefix="1">
      <alignment horizontal="right" vertical="center"/>
    </xf>
    <xf numFmtId="183" fontId="5" fillId="0" borderId="0" xfId="0" applyNumberFormat="1" applyFont="1" applyBorder="1" applyAlignment="1" quotePrefix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2" xfId="0" applyNumberFormat="1" applyFont="1" applyBorder="1" applyAlignment="1" quotePrefix="1">
      <alignment horizontal="right" vertical="center"/>
    </xf>
    <xf numFmtId="183" fontId="5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200" fontId="5" fillId="0" borderId="0" xfId="0" applyNumberFormat="1" applyFont="1" applyBorder="1" applyAlignment="1">
      <alignment horizontal="distributed" vertical="distributed" textRotation="255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/>
    </xf>
    <xf numFmtId="179" fontId="5" fillId="0" borderId="1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179" fontId="5" fillId="0" borderId="2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200" fontId="5" fillId="0" borderId="0" xfId="0" applyNumberFormat="1" applyFont="1" applyBorder="1" applyAlignment="1">
      <alignment vertical="center"/>
    </xf>
    <xf numFmtId="188" fontId="5" fillId="0" borderId="1" xfId="0" applyNumberFormat="1" applyFont="1" applyBorder="1" applyAlignment="1" quotePrefix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188" fontId="5" fillId="0" borderId="1" xfId="0" applyNumberFormat="1" applyFont="1" applyBorder="1" applyAlignment="1">
      <alignment horizontal="center" vertical="center"/>
    </xf>
    <xf numFmtId="188" fontId="5" fillId="0" borderId="7" xfId="0" applyNumberFormat="1" applyFont="1" applyBorder="1" applyAlignment="1">
      <alignment horizontal="center" vertical="center"/>
    </xf>
    <xf numFmtId="183" fontId="5" fillId="0" borderId="7" xfId="0" applyNumberFormat="1" applyFont="1" applyBorder="1" applyAlignment="1" quotePrefix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88" fontId="5" fillId="0" borderId="1" xfId="0" applyNumberFormat="1" applyFont="1" applyBorder="1" applyAlignment="1" quotePrefix="1">
      <alignment horizontal="center" vertical="center"/>
    </xf>
    <xf numFmtId="183" fontId="5" fillId="0" borderId="9" xfId="0" applyNumberFormat="1" applyFont="1" applyBorder="1" applyAlignment="1" quotePrefix="1">
      <alignment horizontal="right" vertical="center"/>
    </xf>
    <xf numFmtId="183" fontId="5" fillId="0" borderId="15" xfId="0" applyNumberFormat="1" applyFont="1" applyBorder="1" applyAlignment="1" quotePrefix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4" xfId="0" applyFont="1" applyBorder="1" applyAlignment="1">
      <alignment vertical="center"/>
    </xf>
    <xf numFmtId="179" fontId="8" fillId="0" borderId="12" xfId="0" applyNumberFormat="1" applyFont="1" applyBorder="1" applyAlignment="1">
      <alignment horizontal="right" vertical="center"/>
    </xf>
    <xf numFmtId="183" fontId="8" fillId="0" borderId="0" xfId="0" applyNumberFormat="1" applyFont="1" applyBorder="1" applyAlignment="1" quotePrefix="1">
      <alignment horizontal="right" vertical="center"/>
    </xf>
    <xf numFmtId="179" fontId="8" fillId="0" borderId="1" xfId="0" applyNumberFormat="1" applyFont="1" applyFill="1" applyBorder="1" applyAlignment="1" quotePrefix="1">
      <alignment horizontal="right" vertical="center"/>
    </xf>
    <xf numFmtId="179" fontId="11" fillId="0" borderId="1" xfId="0" applyNumberFormat="1" applyFont="1" applyFill="1" applyBorder="1" applyAlignment="1" quotePrefix="1">
      <alignment horizontal="right" vertical="center"/>
    </xf>
    <xf numFmtId="183" fontId="11" fillId="0" borderId="8" xfId="0" applyNumberFormat="1" applyFont="1" applyFill="1" applyBorder="1" applyAlignment="1" quotePrefix="1">
      <alignment horizontal="right" vertical="center"/>
    </xf>
    <xf numFmtId="179" fontId="8" fillId="0" borderId="1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 quotePrefix="1">
      <alignment horizontal="right" vertical="center"/>
    </xf>
    <xf numFmtId="183" fontId="8" fillId="0" borderId="8" xfId="0" applyNumberFormat="1" applyFont="1" applyBorder="1" applyAlignment="1" quotePrefix="1">
      <alignment horizontal="right" vertical="center"/>
    </xf>
    <xf numFmtId="183" fontId="8" fillId="0" borderId="1" xfId="0" applyNumberFormat="1" applyFont="1" applyFill="1" applyBorder="1" applyAlignment="1" quotePrefix="1">
      <alignment horizontal="right" vertical="center"/>
    </xf>
    <xf numFmtId="179" fontId="8" fillId="0" borderId="6" xfId="0" applyNumberFormat="1" applyFont="1" applyFill="1" applyBorder="1" applyAlignment="1">
      <alignment horizontal="right" vertical="center"/>
    </xf>
    <xf numFmtId="179" fontId="8" fillId="0" borderId="2" xfId="0" applyNumberFormat="1" applyFont="1" applyFill="1" applyBorder="1" applyAlignment="1">
      <alignment horizontal="right" vertical="center"/>
    </xf>
    <xf numFmtId="179" fontId="8" fillId="0" borderId="2" xfId="0" applyNumberFormat="1" applyFont="1" applyFill="1" applyBorder="1" applyAlignment="1" quotePrefix="1">
      <alignment horizontal="right" vertical="center"/>
    </xf>
    <xf numFmtId="179" fontId="8" fillId="0" borderId="9" xfId="0" applyNumberFormat="1" applyFont="1" applyFill="1" applyBorder="1" applyAlignment="1" quotePrefix="1">
      <alignment horizontal="right" vertical="center"/>
    </xf>
    <xf numFmtId="183" fontId="11" fillId="0" borderId="15" xfId="0" applyNumberFormat="1" applyFont="1" applyFill="1" applyBorder="1" applyAlignment="1" quotePrefix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83" fontId="8" fillId="0" borderId="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4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188" fontId="5" fillId="0" borderId="8" xfId="0" applyNumberFormat="1" applyFont="1" applyBorder="1" applyAlignment="1">
      <alignment horizontal="center" vertical="center"/>
    </xf>
    <xf numFmtId="188" fontId="5" fillId="0" borderId="8" xfId="0" applyNumberFormat="1" applyFont="1" applyBorder="1" applyAlignment="1" quotePrefix="1">
      <alignment horizontal="right" vertical="center"/>
    </xf>
    <xf numFmtId="188" fontId="5" fillId="0" borderId="15" xfId="0" applyNumberFormat="1" applyFont="1" applyBorder="1" applyAlignment="1" quotePrefix="1">
      <alignment horizontal="right" vertical="center"/>
    </xf>
    <xf numFmtId="188" fontId="5" fillId="0" borderId="8" xfId="0" applyNumberFormat="1" applyFont="1" applyBorder="1" applyAlignment="1">
      <alignment horizontal="right" vertical="center"/>
    </xf>
    <xf numFmtId="188" fontId="5" fillId="0" borderId="1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88" fontId="5" fillId="0" borderId="1" xfId="0" applyNumberFormat="1" applyFont="1" applyBorder="1" applyAlignment="1" quotePrefix="1">
      <alignment horizontal="left" vertical="center"/>
    </xf>
    <xf numFmtId="188" fontId="5" fillId="0" borderId="2" xfId="0" applyNumberFormat="1" applyFont="1" applyBorder="1" applyAlignment="1">
      <alignment horizontal="left" vertical="center"/>
    </xf>
    <xf numFmtId="183" fontId="5" fillId="0" borderId="8" xfId="0" applyNumberFormat="1" applyFont="1" applyBorder="1" applyAlignment="1" quotePrefix="1">
      <alignment horizontal="right" vertical="center"/>
    </xf>
    <xf numFmtId="179" fontId="5" fillId="0" borderId="8" xfId="0" applyNumberFormat="1" applyFont="1" applyBorder="1" applyAlignment="1" quotePrefix="1">
      <alignment horizontal="right" vertical="center"/>
    </xf>
    <xf numFmtId="179" fontId="5" fillId="0" borderId="8" xfId="15" applyNumberFormat="1" applyFont="1" applyFill="1" applyBorder="1" applyAlignment="1">
      <alignment horizontal="right" vertical="center"/>
      <protection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0" xfId="15" applyNumberFormat="1" applyFont="1" applyFill="1" applyBorder="1" applyAlignment="1">
      <alignment horizontal="right"/>
      <protection/>
    </xf>
    <xf numFmtId="179" fontId="5" fillId="0" borderId="1" xfId="15" applyNumberFormat="1" applyFont="1" applyFill="1" applyBorder="1" applyAlignment="1">
      <alignment horizontal="right"/>
      <protection/>
    </xf>
    <xf numFmtId="179" fontId="5" fillId="0" borderId="0" xfId="0" applyNumberFormat="1" applyFont="1" applyBorder="1" applyAlignment="1">
      <alignment horizontal="right" vertical="center"/>
    </xf>
    <xf numFmtId="179" fontId="15" fillId="0" borderId="8" xfId="0" applyNumberFormat="1" applyFont="1" applyBorder="1" applyAlignment="1" quotePrefix="1">
      <alignment horizontal="right" vertical="center"/>
    </xf>
    <xf numFmtId="179" fontId="5" fillId="0" borderId="1" xfId="15" applyNumberFormat="1" applyFont="1" applyFill="1" applyBorder="1" applyAlignment="1">
      <alignment horizontal="right" vertical="center"/>
      <protection/>
    </xf>
    <xf numFmtId="179" fontId="5" fillId="2" borderId="1" xfId="0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79" fontId="5" fillId="0" borderId="0" xfId="15" applyNumberFormat="1" applyFont="1" applyFill="1" applyBorder="1" applyAlignment="1">
      <alignment horizontal="right" vertical="center"/>
      <protection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179" fontId="15" fillId="0" borderId="1" xfId="0" applyNumberFormat="1" applyFont="1" applyBorder="1" applyAlignment="1">
      <alignment horizontal="right" vertical="center"/>
    </xf>
    <xf numFmtId="179" fontId="15" fillId="0" borderId="7" xfId="0" applyNumberFormat="1" applyFont="1" applyBorder="1" applyAlignment="1">
      <alignment horizontal="right" vertical="center"/>
    </xf>
    <xf numFmtId="179" fontId="15" fillId="0" borderId="8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 wrapText="1"/>
    </xf>
    <xf numFmtId="179" fontId="15" fillId="0" borderId="9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2" borderId="0" xfId="0" applyFont="1" applyFill="1" applyBorder="1" applyAlignment="1">
      <alignment horizontal="center" vertical="center" wrapText="1"/>
    </xf>
    <xf numFmtId="179" fontId="18" fillId="0" borderId="1" xfId="0" applyNumberFormat="1" applyFont="1" applyBorder="1" applyAlignment="1">
      <alignment horizontal="right" vertical="center"/>
    </xf>
    <xf numFmtId="179" fontId="18" fillId="0" borderId="1" xfId="0" applyNumberFormat="1" applyFont="1" applyBorder="1" applyAlignment="1" quotePrefix="1">
      <alignment horizontal="right" vertical="center"/>
    </xf>
    <xf numFmtId="179" fontId="18" fillId="0" borderId="7" xfId="0" applyNumberFormat="1" applyFont="1" applyBorder="1" applyAlignment="1" quotePrefix="1">
      <alignment horizontal="right" vertical="center"/>
    </xf>
    <xf numFmtId="179" fontId="18" fillId="0" borderId="7" xfId="0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8" fillId="0" borderId="8" xfId="0" applyNumberFormat="1" applyFont="1" applyBorder="1" applyAlignment="1">
      <alignment horizontal="right" vertical="center"/>
    </xf>
    <xf numFmtId="179" fontId="18" fillId="0" borderId="16" xfId="0" applyNumberFormat="1" applyFont="1" applyBorder="1" applyAlignment="1">
      <alignment horizontal="right" vertical="center"/>
    </xf>
    <xf numFmtId="179" fontId="18" fillId="0" borderId="6" xfId="0" applyNumberFormat="1" applyFont="1" applyBorder="1" applyAlignment="1">
      <alignment horizontal="right" vertical="center"/>
    </xf>
    <xf numFmtId="179" fontId="18" fillId="2" borderId="7" xfId="16" applyNumberFormat="1" applyFont="1" applyFill="1" applyBorder="1" applyAlignment="1">
      <alignment horizontal="right" vertical="center"/>
    </xf>
    <xf numFmtId="179" fontId="18" fillId="2" borderId="8" xfId="16" applyNumberFormat="1" applyFont="1" applyFill="1" applyBorder="1" applyAlignment="1">
      <alignment horizontal="right" vertical="center"/>
    </xf>
    <xf numFmtId="179" fontId="18" fillId="2" borderId="9" xfId="16" applyNumberFormat="1" applyFont="1" applyFill="1" applyBorder="1" applyAlignment="1">
      <alignment horizontal="right" vertical="center"/>
    </xf>
    <xf numFmtId="179" fontId="18" fillId="2" borderId="15" xfId="16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79" fontId="18" fillId="0" borderId="2" xfId="0" applyNumberFormat="1" applyFont="1" applyBorder="1" applyAlignment="1">
      <alignment horizontal="right" vertical="center"/>
    </xf>
    <xf numFmtId="179" fontId="18" fillId="0" borderId="2" xfId="0" applyNumberFormat="1" applyFont="1" applyBorder="1" applyAlignment="1" quotePrefix="1">
      <alignment horizontal="right" vertical="center"/>
    </xf>
    <xf numFmtId="179" fontId="18" fillId="0" borderId="9" xfId="0" applyNumberFormat="1" applyFont="1" applyBorder="1" applyAlignment="1">
      <alignment horizontal="right" vertical="center"/>
    </xf>
    <xf numFmtId="179" fontId="18" fillId="0" borderId="3" xfId="0" applyNumberFormat="1" applyFont="1" applyBorder="1" applyAlignment="1">
      <alignment horizontal="right" vertical="center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79" fontId="18" fillId="0" borderId="9" xfId="0" applyNumberFormat="1" applyFont="1" applyBorder="1" applyAlignment="1" quotePrefix="1">
      <alignment horizontal="right" vertical="center"/>
    </xf>
    <xf numFmtId="188" fontId="18" fillId="0" borderId="0" xfId="0" applyNumberFormat="1" applyFont="1" applyBorder="1" applyAlignment="1">
      <alignment horizontal="right" vertical="center"/>
    </xf>
    <xf numFmtId="188" fontId="18" fillId="0" borderId="0" xfId="0" applyNumberFormat="1" applyFont="1" applyBorder="1" applyAlignment="1" quotePrefix="1">
      <alignment horizontal="right" vertical="center"/>
    </xf>
    <xf numFmtId="179" fontId="18" fillId="0" borderId="21" xfId="0" applyNumberFormat="1" applyFont="1" applyBorder="1" applyAlignment="1">
      <alignment horizontal="right" vertical="center"/>
    </xf>
    <xf numFmtId="188" fontId="18" fillId="0" borderId="22" xfId="0" applyNumberFormat="1" applyFont="1" applyBorder="1" applyAlignment="1">
      <alignment horizontal="right" vertical="center"/>
    </xf>
    <xf numFmtId="179" fontId="18" fillId="2" borderId="1" xfId="16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79" fontId="19" fillId="0" borderId="4" xfId="0" applyNumberFormat="1" applyFont="1" applyBorder="1" applyAlignment="1">
      <alignment horizontal="left" vertical="center"/>
    </xf>
    <xf numFmtId="179" fontId="19" fillId="0" borderId="1" xfId="0" applyNumberFormat="1" applyFont="1" applyBorder="1" applyAlignment="1">
      <alignment horizontal="right" vertical="center"/>
    </xf>
    <xf numFmtId="179" fontId="19" fillId="0" borderId="1" xfId="0" applyNumberFormat="1" applyFont="1" applyBorder="1" applyAlignment="1" quotePrefix="1">
      <alignment horizontal="right" vertical="center"/>
    </xf>
    <xf numFmtId="179" fontId="19" fillId="0" borderId="7" xfId="0" applyNumberFormat="1" applyFont="1" applyBorder="1" applyAlignment="1">
      <alignment horizontal="right" vertical="center"/>
    </xf>
    <xf numFmtId="179" fontId="19" fillId="0" borderId="5" xfId="0" applyNumberFormat="1" applyFont="1" applyBorder="1" applyAlignment="1">
      <alignment horizontal="left" vertical="center"/>
    </xf>
    <xf numFmtId="179" fontId="19" fillId="0" borderId="2" xfId="0" applyNumberFormat="1" applyFont="1" applyBorder="1" applyAlignment="1">
      <alignment horizontal="right" vertical="center"/>
    </xf>
    <xf numFmtId="179" fontId="19" fillId="0" borderId="2" xfId="0" applyNumberFormat="1" applyFont="1" applyBorder="1" applyAlignment="1" quotePrefix="1">
      <alignment horizontal="right" vertical="center"/>
    </xf>
    <xf numFmtId="179" fontId="19" fillId="0" borderId="9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17" xfId="0" applyFont="1" applyBorder="1" applyAlignment="1">
      <alignment horizontal="right" vertical="center"/>
    </xf>
    <xf numFmtId="0" fontId="19" fillId="0" borderId="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9" fontId="19" fillId="0" borderId="4" xfId="0" applyNumberFormat="1" applyFont="1" applyBorder="1" applyAlignment="1">
      <alignment horizontal="left" vertical="center" wrapText="1"/>
    </xf>
    <xf numFmtId="179" fontId="19" fillId="0" borderId="8" xfId="0" applyNumberFormat="1" applyFont="1" applyBorder="1" applyAlignment="1">
      <alignment horizontal="right" vertical="center"/>
    </xf>
    <xf numFmtId="179" fontId="19" fillId="0" borderId="5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199" fontId="16" fillId="0" borderId="2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179" fontId="16" fillId="0" borderId="7" xfId="0" applyNumberFormat="1" applyFont="1" applyBorder="1" applyAlignment="1">
      <alignment horizontal="right" vertical="center"/>
    </xf>
    <xf numFmtId="179" fontId="16" fillId="0" borderId="7" xfId="0" applyNumberFormat="1" applyFont="1" applyBorder="1" applyAlignment="1" quotePrefix="1">
      <alignment horizontal="right" vertical="center"/>
    </xf>
    <xf numFmtId="0" fontId="20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179" fontId="5" fillId="0" borderId="24" xfId="0" applyNumberFormat="1" applyFont="1" applyBorder="1" applyAlignment="1">
      <alignment horizontal="right" vertical="center"/>
    </xf>
    <xf numFmtId="179" fontId="5" fillId="0" borderId="16" xfId="16" applyNumberFormat="1" applyFont="1" applyFill="1" applyBorder="1" applyAlignment="1">
      <alignment horizontal="right" vertical="center"/>
    </xf>
    <xf numFmtId="179" fontId="5" fillId="0" borderId="7" xfId="16" applyNumberFormat="1" applyFont="1" applyFill="1" applyBorder="1" applyAlignment="1">
      <alignment horizontal="right" vertical="center"/>
    </xf>
    <xf numFmtId="179" fontId="5" fillId="0" borderId="8" xfId="16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8" xfId="15" applyNumberFormat="1" applyFont="1" applyFill="1" applyBorder="1" applyAlignment="1">
      <alignment horizontal="right"/>
      <protection/>
    </xf>
    <xf numFmtId="179" fontId="5" fillId="0" borderId="7" xfId="15" applyNumberFormat="1" applyFont="1" applyFill="1" applyBorder="1" applyAlignment="1">
      <alignment horizontal="right"/>
      <protection/>
    </xf>
    <xf numFmtId="179" fontId="5" fillId="2" borderId="7" xfId="0" applyNumberFormat="1" applyFont="1" applyFill="1" applyBorder="1" applyAlignment="1">
      <alignment horizontal="right" vertical="center"/>
    </xf>
    <xf numFmtId="179" fontId="5" fillId="2" borderId="8" xfId="0" applyNumberFormat="1" applyFont="1" applyFill="1" applyBorder="1" applyAlignment="1">
      <alignment horizontal="right" vertical="center"/>
    </xf>
    <xf numFmtId="179" fontId="5" fillId="2" borderId="0" xfId="0" applyNumberFormat="1" applyFont="1" applyFill="1" applyBorder="1" applyAlignment="1">
      <alignment horizontal="right" vertical="center"/>
    </xf>
    <xf numFmtId="179" fontId="5" fillId="0" borderId="7" xfId="15" applyNumberFormat="1" applyFont="1" applyFill="1" applyBorder="1" applyAlignment="1">
      <alignment horizontal="right" vertical="center"/>
      <protection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9" xfId="15" applyNumberFormat="1" applyFont="1" applyFill="1" applyBorder="1" applyAlignment="1">
      <alignment horizontal="right" vertical="center"/>
      <protection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179" fontId="15" fillId="2" borderId="7" xfId="0" applyNumberFormat="1" applyFont="1" applyFill="1" applyBorder="1" applyAlignment="1">
      <alignment horizontal="right" vertical="center"/>
    </xf>
    <xf numFmtId="179" fontId="15" fillId="2" borderId="8" xfId="0" applyNumberFormat="1" applyFont="1" applyFill="1" applyBorder="1" applyAlignment="1">
      <alignment horizontal="right" vertical="center"/>
    </xf>
    <xf numFmtId="0" fontId="21" fillId="0" borderId="5" xfId="0" applyFont="1" applyBorder="1" applyAlignment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179" fontId="15" fillId="0" borderId="1" xfId="0" applyNumberFormat="1" applyFont="1" applyBorder="1" applyAlignment="1" quotePrefix="1">
      <alignment horizontal="right" vertical="center"/>
    </xf>
    <xf numFmtId="179" fontId="15" fillId="0" borderId="7" xfId="0" applyNumberFormat="1" applyFont="1" applyBorder="1" applyAlignment="1" quotePrefix="1">
      <alignment horizontal="right" vertical="center"/>
    </xf>
    <xf numFmtId="179" fontId="15" fillId="2" borderId="7" xfId="16" applyNumberFormat="1" applyFont="1" applyFill="1" applyBorder="1" applyAlignment="1">
      <alignment horizontal="right" vertical="center"/>
    </xf>
    <xf numFmtId="179" fontId="15" fillId="2" borderId="8" xfId="16" applyNumberFormat="1" applyFont="1" applyFill="1" applyBorder="1" applyAlignment="1">
      <alignment horizontal="right" vertical="center"/>
    </xf>
    <xf numFmtId="179" fontId="15" fillId="2" borderId="9" xfId="16" applyNumberFormat="1" applyFont="1" applyFill="1" applyBorder="1" applyAlignment="1">
      <alignment horizontal="right" vertical="center"/>
    </xf>
    <xf numFmtId="179" fontId="5" fillId="2" borderId="7" xfId="16" applyNumberFormat="1" applyFont="1" applyFill="1" applyBorder="1" applyAlignment="1">
      <alignment horizontal="right" vertical="center"/>
    </xf>
    <xf numFmtId="41" fontId="17" fillId="2" borderId="0" xfId="16" applyNumberFormat="1" applyFont="1" applyFill="1" applyBorder="1" applyAlignment="1">
      <alignment/>
    </xf>
    <xf numFmtId="179" fontId="5" fillId="2" borderId="8" xfId="16" applyNumberFormat="1" applyFont="1" applyFill="1" applyBorder="1" applyAlignment="1">
      <alignment horizontal="right" vertical="center"/>
    </xf>
    <xf numFmtId="179" fontId="5" fillId="2" borderId="9" xfId="16" applyNumberFormat="1" applyFont="1" applyFill="1" applyBorder="1" applyAlignment="1">
      <alignment horizontal="right" vertical="center"/>
    </xf>
    <xf numFmtId="179" fontId="5" fillId="2" borderId="1" xfId="16" applyNumberFormat="1" applyFont="1" applyFill="1" applyBorder="1" applyAlignment="1">
      <alignment horizontal="right" vertical="center"/>
    </xf>
    <xf numFmtId="179" fontId="15" fillId="2" borderId="1" xfId="16" applyNumberFormat="1" applyFont="1" applyFill="1" applyBorder="1" applyAlignment="1">
      <alignment horizontal="right" vertical="center"/>
    </xf>
    <xf numFmtId="179" fontId="5" fillId="2" borderId="2" xfId="16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79" fontId="15" fillId="0" borderId="2" xfId="0" applyNumberFormat="1" applyFont="1" applyBorder="1" applyAlignment="1" quotePrefix="1">
      <alignment horizontal="right" vertical="center"/>
    </xf>
    <xf numFmtId="179" fontId="15" fillId="0" borderId="9" xfId="0" applyNumberFormat="1" applyFont="1" applyBorder="1" applyAlignment="1" quotePrefix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179" fontId="15" fillId="0" borderId="15" xfId="0" applyNumberFormat="1" applyFont="1" applyBorder="1" applyAlignment="1" quotePrefix="1">
      <alignment horizontal="right" vertical="center"/>
    </xf>
    <xf numFmtId="0" fontId="16" fillId="0" borderId="14" xfId="0" applyFont="1" applyBorder="1" applyAlignment="1">
      <alignment horizontal="left" vertical="center"/>
    </xf>
    <xf numFmtId="183" fontId="16" fillId="0" borderId="1" xfId="0" applyNumberFormat="1" applyFont="1" applyBorder="1" applyAlignment="1">
      <alignment horizontal="center" vertical="center"/>
    </xf>
    <xf numFmtId="179" fontId="16" fillId="0" borderId="1" xfId="0" applyNumberFormat="1" applyFont="1" applyFill="1" applyBorder="1" applyAlignment="1" quotePrefix="1">
      <alignment horizontal="right" vertical="center"/>
    </xf>
    <xf numFmtId="183" fontId="22" fillId="0" borderId="1" xfId="0" applyNumberFormat="1" applyFont="1" applyFill="1" applyBorder="1" applyAlignment="1">
      <alignment horizontal="center" vertical="center"/>
    </xf>
    <xf numFmtId="183" fontId="16" fillId="0" borderId="1" xfId="0" applyNumberFormat="1" applyFont="1" applyFill="1" applyBorder="1" applyAlignment="1">
      <alignment horizontal="right" vertical="center"/>
    </xf>
    <xf numFmtId="0" fontId="16" fillId="0" borderId="3" xfId="0" applyFont="1" applyBorder="1" applyAlignment="1">
      <alignment horizontal="left" vertical="center"/>
    </xf>
    <xf numFmtId="179" fontId="16" fillId="0" borderId="9" xfId="0" applyNumberFormat="1" applyFont="1" applyFill="1" applyBorder="1" applyAlignment="1" quotePrefix="1">
      <alignment horizontal="right" vertical="center"/>
    </xf>
    <xf numFmtId="183" fontId="16" fillId="0" borderId="2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distributed" vertical="center"/>
    </xf>
    <xf numFmtId="188" fontId="15" fillId="0" borderId="1" xfId="0" applyNumberFormat="1" applyFont="1" applyBorder="1" applyAlignment="1" quotePrefix="1">
      <alignment horizontal="right" vertical="center"/>
    </xf>
    <xf numFmtId="188" fontId="15" fillId="0" borderId="1" xfId="0" applyNumberFormat="1" applyFont="1" applyBorder="1" applyAlignment="1">
      <alignment horizontal="center" vertical="center"/>
    </xf>
    <xf numFmtId="188" fontId="15" fillId="0" borderId="8" xfId="0" applyNumberFormat="1" applyFont="1" applyBorder="1" applyAlignment="1">
      <alignment horizontal="right" vertical="center"/>
    </xf>
    <xf numFmtId="188" fontId="15" fillId="0" borderId="2" xfId="0" applyNumberFormat="1" applyFont="1" applyBorder="1" applyAlignment="1">
      <alignment horizontal="center" vertical="center"/>
    </xf>
    <xf numFmtId="188" fontId="15" fillId="0" borderId="15" xfId="0" applyNumberFormat="1" applyFont="1" applyBorder="1" applyAlignment="1">
      <alignment horizontal="right" vertical="center"/>
    </xf>
    <xf numFmtId="188" fontId="15" fillId="0" borderId="2" xfId="0" applyNumberFormat="1" applyFont="1" applyBorder="1" applyAlignment="1" quotePrefix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179" fontId="18" fillId="0" borderId="24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79" fontId="8" fillId="2" borderId="7" xfId="0" applyNumberFormat="1" applyFont="1" applyFill="1" applyBorder="1" applyAlignment="1" applyProtection="1">
      <alignment horizontal="right" vertical="center"/>
      <protection locked="0"/>
    </xf>
    <xf numFmtId="179" fontId="8" fillId="2" borderId="1" xfId="0" applyNumberFormat="1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 wrapText="1"/>
    </xf>
    <xf numFmtId="179" fontId="8" fillId="2" borderId="7" xfId="0" applyNumberFormat="1" applyFont="1" applyFill="1" applyBorder="1" applyAlignment="1">
      <alignment horizontal="right" vertical="center"/>
    </xf>
    <xf numFmtId="179" fontId="16" fillId="2" borderId="8" xfId="0" applyNumberFormat="1" applyFont="1" applyFill="1" applyBorder="1" applyAlignment="1">
      <alignment horizontal="right" vertical="center"/>
    </xf>
    <xf numFmtId="179" fontId="8" fillId="2" borderId="8" xfId="0" applyNumberFormat="1" applyFont="1" applyFill="1" applyBorder="1" applyAlignment="1">
      <alignment horizontal="right" vertical="center"/>
    </xf>
    <xf numFmtId="179" fontId="16" fillId="2" borderId="7" xfId="0" applyNumberFormat="1" applyFont="1" applyFill="1" applyBorder="1" applyAlignment="1">
      <alignment horizontal="right" vertical="center"/>
    </xf>
    <xf numFmtId="179" fontId="16" fillId="2" borderId="1" xfId="0" applyNumberFormat="1" applyFont="1" applyFill="1" applyBorder="1" applyAlignment="1">
      <alignment horizontal="right" vertical="center"/>
    </xf>
    <xf numFmtId="179" fontId="8" fillId="0" borderId="8" xfId="0" applyNumberFormat="1" applyFont="1" applyBorder="1" applyAlignment="1" quotePrefix="1">
      <alignment horizontal="right" vertical="center"/>
    </xf>
    <xf numFmtId="179" fontId="16" fillId="0" borderId="9" xfId="0" applyNumberFormat="1" applyFont="1" applyBorder="1" applyAlignment="1">
      <alignment horizontal="right" vertical="center"/>
    </xf>
    <xf numFmtId="179" fontId="8" fillId="2" borderId="9" xfId="0" applyNumberFormat="1" applyFont="1" applyFill="1" applyBorder="1" applyAlignment="1">
      <alignment horizontal="right" vertical="center"/>
    </xf>
    <xf numFmtId="179" fontId="8" fillId="2" borderId="2" xfId="0" applyNumberFormat="1" applyFont="1" applyFill="1" applyBorder="1" applyAlignment="1">
      <alignment horizontal="right" vertical="center"/>
    </xf>
    <xf numFmtId="179" fontId="8" fillId="0" borderId="16" xfId="0" applyNumberFormat="1" applyFont="1" applyBorder="1" applyAlignment="1">
      <alignment horizontal="right" vertical="center"/>
    </xf>
    <xf numFmtId="179" fontId="8" fillId="2" borderId="7" xfId="16" applyNumberFormat="1" applyFont="1" applyFill="1" applyBorder="1" applyAlignment="1">
      <alignment horizontal="right"/>
    </xf>
    <xf numFmtId="179" fontId="16" fillId="2" borderId="7" xfId="16" applyNumberFormat="1" applyFont="1" applyFill="1" applyBorder="1" applyAlignment="1">
      <alignment horizontal="right"/>
    </xf>
    <xf numFmtId="179" fontId="8" fillId="0" borderId="6" xfId="0" applyNumberFormat="1" applyFont="1" applyBorder="1" applyAlignment="1">
      <alignment horizontal="right" vertical="center"/>
    </xf>
    <xf numFmtId="179" fontId="8" fillId="2" borderId="9" xfId="16" applyNumberFormat="1" applyFont="1" applyFill="1" applyBorder="1" applyAlignment="1">
      <alignment horizontal="right"/>
    </xf>
    <xf numFmtId="179" fontId="5" fillId="0" borderId="8" xfId="0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8" fillId="2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vertical="center"/>
    </xf>
    <xf numFmtId="0" fontId="18" fillId="0" borderId="26" xfId="0" applyFont="1" applyBorder="1" applyAlignment="1">
      <alignment horizontal="right" vertical="center"/>
    </xf>
    <xf numFmtId="0" fontId="18" fillId="0" borderId="32" xfId="0" applyFont="1" applyBorder="1" applyAlignment="1">
      <alignment vertical="center"/>
    </xf>
    <xf numFmtId="0" fontId="18" fillId="0" borderId="27" xfId="0" applyFont="1" applyBorder="1" applyAlignment="1">
      <alignment horizontal="right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3" xfId="0" applyFont="1" applyBorder="1" applyAlignment="1">
      <alignment vertical="center"/>
    </xf>
    <xf numFmtId="0" fontId="18" fillId="0" borderId="34" xfId="0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8" xfId="0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26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34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179" fontId="18" fillId="0" borderId="4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6" fillId="0" borderId="3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179" fontId="16" fillId="0" borderId="1" xfId="0" applyNumberFormat="1" applyFont="1" applyBorder="1" applyAlignment="1">
      <alignment horizontal="right" vertical="center"/>
    </xf>
    <xf numFmtId="179" fontId="16" fillId="2" borderId="7" xfId="0" applyNumberFormat="1" applyFont="1" applyFill="1" applyBorder="1" applyAlignment="1" applyProtection="1">
      <alignment horizontal="right" vertical="center"/>
      <protection locked="0"/>
    </xf>
    <xf numFmtId="0" fontId="37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3" xfId="0" applyFont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179" fontId="8" fillId="2" borderId="1" xfId="16" applyNumberFormat="1" applyFont="1" applyFill="1" applyBorder="1" applyAlignment="1">
      <alignment horizontal="right" vertical="center"/>
    </xf>
    <xf numFmtId="179" fontId="8" fillId="2" borderId="2" xfId="16" applyNumberFormat="1" applyFont="1" applyFill="1" applyBorder="1" applyAlignment="1">
      <alignment horizontal="right" vertical="center"/>
    </xf>
    <xf numFmtId="0" fontId="33" fillId="0" borderId="3" xfId="0" applyFont="1" applyBorder="1" applyAlignment="1">
      <alignment horizontal="right" vertical="center"/>
    </xf>
    <xf numFmtId="0" fontId="32" fillId="0" borderId="3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/>
    </xf>
    <xf numFmtId="179" fontId="15" fillId="2" borderId="15" xfId="0" applyNumberFormat="1" applyFont="1" applyFill="1" applyBorder="1" applyAlignment="1">
      <alignment horizontal="right" vertical="center"/>
    </xf>
    <xf numFmtId="179" fontId="16" fillId="2" borderId="8" xfId="16" applyNumberFormat="1" applyFont="1" applyFill="1" applyBorder="1" applyAlignment="1">
      <alignment horizontal="right" vertical="center"/>
    </xf>
    <xf numFmtId="179" fontId="16" fillId="2" borderId="7" xfId="16" applyNumberFormat="1" applyFont="1" applyFill="1" applyBorder="1" applyAlignment="1">
      <alignment horizontal="right" vertical="center"/>
    </xf>
    <xf numFmtId="179" fontId="16" fillId="2" borderId="15" xfId="16" applyNumberFormat="1" applyFont="1" applyFill="1" applyBorder="1" applyAlignment="1">
      <alignment horizontal="right" vertical="center"/>
    </xf>
    <xf numFmtId="179" fontId="15" fillId="0" borderId="1" xfId="0" applyNumberFormat="1" applyFont="1" applyFill="1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179" fontId="15" fillId="0" borderId="2" xfId="0" applyNumberFormat="1" applyFont="1" applyBorder="1" applyAlignment="1">
      <alignment horizontal="right" vertical="center"/>
    </xf>
    <xf numFmtId="179" fontId="16" fillId="0" borderId="1" xfId="0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9" fontId="15" fillId="2" borderId="8" xfId="0" applyNumberFormat="1" applyFont="1" applyFill="1" applyBorder="1" applyAlignment="1">
      <alignment horizontal="right" vertical="center"/>
    </xf>
    <xf numFmtId="179" fontId="5" fillId="2" borderId="1" xfId="0" applyNumberFormat="1" applyFont="1" applyFill="1" applyBorder="1" applyAlignment="1">
      <alignment horizontal="right" vertical="center"/>
    </xf>
    <xf numFmtId="179" fontId="15" fillId="0" borderId="8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5" fillId="0" borderId="8" xfId="15" applyNumberFormat="1" applyFont="1" applyFill="1" applyBorder="1" applyAlignment="1">
      <alignment horizontal="right" vertical="center"/>
      <protection/>
    </xf>
    <xf numFmtId="179" fontId="5" fillId="0" borderId="1" xfId="15" applyNumberFormat="1" applyFont="1" applyFill="1" applyBorder="1" applyAlignment="1">
      <alignment horizontal="right" vertical="center"/>
      <protection/>
    </xf>
    <xf numFmtId="0" fontId="21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179" fontId="5" fillId="0" borderId="24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9" fontId="15" fillId="0" borderId="8" xfId="0" applyNumberFormat="1" applyFont="1" applyBorder="1" applyAlignment="1" quotePrefix="1">
      <alignment horizontal="right" vertical="center"/>
    </xf>
    <xf numFmtId="179" fontId="5" fillId="0" borderId="1" xfId="0" applyNumberFormat="1" applyFont="1" applyBorder="1" applyAlignment="1" quotePrefix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0" xfId="16" applyNumberFormat="1" applyFont="1" applyFill="1" applyBorder="1" applyAlignment="1">
      <alignment horizontal="right" vertical="center"/>
    </xf>
    <xf numFmtId="179" fontId="5" fillId="0" borderId="1" xfId="16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/>
    </xf>
    <xf numFmtId="179" fontId="5" fillId="0" borderId="8" xfId="16" applyNumberFormat="1" applyFont="1" applyFill="1" applyBorder="1" applyAlignment="1">
      <alignment horizontal="right" vertical="center"/>
    </xf>
    <xf numFmtId="179" fontId="5" fillId="0" borderId="0" xfId="15" applyNumberFormat="1" applyFont="1" applyFill="1" applyBorder="1" applyAlignment="1">
      <alignment horizontal="right"/>
      <protection/>
    </xf>
    <xf numFmtId="179" fontId="5" fillId="0" borderId="1" xfId="15" applyNumberFormat="1" applyFont="1" applyFill="1" applyBorder="1" applyAlignment="1">
      <alignment horizontal="right"/>
      <protection/>
    </xf>
    <xf numFmtId="179" fontId="5" fillId="0" borderId="0" xfId="15" applyNumberFormat="1" applyFont="1" applyFill="1" applyBorder="1" applyAlignment="1">
      <alignment horizontal="right" vertical="center"/>
      <protection/>
    </xf>
    <xf numFmtId="179" fontId="5" fillId="0" borderId="3" xfId="15" applyNumberFormat="1" applyFont="1" applyFill="1" applyBorder="1" applyAlignment="1">
      <alignment horizontal="right" vertical="center"/>
      <protection/>
    </xf>
    <xf numFmtId="179" fontId="5" fillId="0" borderId="2" xfId="15" applyNumberFormat="1" applyFont="1" applyFill="1" applyBorder="1" applyAlignment="1">
      <alignment horizontal="right" vertical="center"/>
      <protection/>
    </xf>
    <xf numFmtId="179" fontId="15" fillId="0" borderId="15" xfId="0" applyNumberFormat="1" applyFont="1" applyFill="1" applyBorder="1" applyAlignment="1">
      <alignment horizontal="right"/>
    </xf>
    <xf numFmtId="179" fontId="5" fillId="0" borderId="2" xfId="0" applyNumberFormat="1" applyFont="1" applyFill="1" applyBorder="1" applyAlignment="1">
      <alignment horizontal="right"/>
    </xf>
    <xf numFmtId="179" fontId="5" fillId="0" borderId="15" xfId="15" applyNumberFormat="1" applyFont="1" applyFill="1" applyBorder="1" applyAlignment="1">
      <alignment horizontal="right" vertical="center"/>
      <protection/>
    </xf>
    <xf numFmtId="0" fontId="21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9" fontId="15" fillId="2" borderId="0" xfId="0" applyNumberFormat="1" applyFont="1" applyFill="1" applyBorder="1" applyAlignment="1">
      <alignment horizontal="right" vertical="center"/>
    </xf>
    <xf numFmtId="0" fontId="21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00" fontId="15" fillId="0" borderId="13" xfId="0" applyNumberFormat="1" applyFont="1" applyBorder="1" applyAlignment="1">
      <alignment horizontal="center" vertical="center"/>
    </xf>
    <xf numFmtId="200" fontId="5" fillId="0" borderId="7" xfId="0" applyNumberFormat="1" applyFont="1" applyBorder="1" applyAlignment="1">
      <alignment horizontal="center" vertical="center"/>
    </xf>
    <xf numFmtId="200" fontId="15" fillId="0" borderId="24" xfId="0" applyNumberFormat="1" applyFont="1" applyBorder="1" applyAlignment="1">
      <alignment horizontal="center" vertical="center"/>
    </xf>
    <xf numFmtId="200" fontId="5" fillId="0" borderId="8" xfId="0" applyNumberFormat="1" applyFont="1" applyBorder="1" applyAlignment="1">
      <alignment horizontal="center" vertical="center"/>
    </xf>
    <xf numFmtId="200" fontId="5" fillId="0" borderId="7" xfId="0" applyNumberFormat="1" applyFont="1" applyBorder="1" applyAlignment="1">
      <alignment horizontal="center" vertical="center" wrapText="1"/>
    </xf>
    <xf numFmtId="200" fontId="5" fillId="0" borderId="9" xfId="0" applyNumberFormat="1" applyFont="1" applyBorder="1" applyAlignment="1">
      <alignment horizontal="center" vertical="center" wrapText="1"/>
    </xf>
    <xf numFmtId="200" fontId="5" fillId="0" borderId="8" xfId="0" applyNumberFormat="1" applyFont="1" applyBorder="1" applyAlignment="1">
      <alignment horizontal="center" vertical="center" wrapText="1"/>
    </xf>
    <xf numFmtId="200" fontId="5" fillId="0" borderId="15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distributed" vertical="center" wrapText="1"/>
    </xf>
    <xf numFmtId="0" fontId="5" fillId="0" borderId="41" xfId="0" applyFont="1" applyBorder="1" applyAlignment="1">
      <alignment horizontal="distributed" vertical="center" wrapText="1"/>
    </xf>
    <xf numFmtId="0" fontId="15" fillId="0" borderId="23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15" fillId="0" borderId="25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15" fillId="0" borderId="4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00" fontId="8" fillId="0" borderId="8" xfId="0" applyNumberFormat="1" applyFont="1" applyBorder="1" applyAlignment="1">
      <alignment horizontal="center" vertical="center" wrapText="1"/>
    </xf>
    <xf numFmtId="200" fontId="8" fillId="0" borderId="1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16" fillId="0" borderId="25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distributed" vertical="center" wrapText="1"/>
    </xf>
    <xf numFmtId="0" fontId="16" fillId="0" borderId="23" xfId="0" applyFont="1" applyBorder="1" applyAlignment="1">
      <alignment horizontal="distributed" vertical="center" wrapText="1"/>
    </xf>
    <xf numFmtId="0" fontId="16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200" fontId="16" fillId="0" borderId="24" xfId="0" applyNumberFormat="1" applyFont="1" applyBorder="1" applyAlignment="1">
      <alignment horizontal="center" vertical="center" wrapText="1"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1009650</xdr:colOff>
      <xdr:row>42</xdr:row>
      <xdr:rowOff>133350</xdr:rowOff>
    </xdr:from>
    <xdr:ext cx="1190625" cy="333375"/>
    <xdr:sp>
      <xdr:nvSpPr>
        <xdr:cNvPr id="1" name="TextBox 1"/>
        <xdr:cNvSpPr txBox="1">
          <a:spLocks noChangeArrowheads="1"/>
        </xdr:cNvSpPr>
      </xdr:nvSpPr>
      <xdr:spPr>
        <a:xfrm>
          <a:off x="1009650" y="6867525"/>
          <a:ext cx="1190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各組組中點×各組人數
各組人數總和</a:t>
          </a:r>
        </a:p>
      </xdr:txBody>
    </xdr:sp>
    <xdr:clientData/>
  </xdr:oneCellAnchor>
  <xdr:twoCellAnchor>
    <xdr:from>
      <xdr:col>0</xdr:col>
      <xdr:colOff>1009650</xdr:colOff>
      <xdr:row>43</xdr:row>
      <xdr:rowOff>142875</xdr:rowOff>
    </xdr:from>
    <xdr:to>
      <xdr:col>0</xdr:col>
      <xdr:colOff>2228850</xdr:colOff>
      <xdr:row>43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009650" y="7019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1581150</xdr:colOff>
      <xdr:row>45</xdr:row>
      <xdr:rowOff>0</xdr:rowOff>
    </xdr:from>
    <xdr:ext cx="304800" cy="352425"/>
    <xdr:sp>
      <xdr:nvSpPr>
        <xdr:cNvPr id="3" name="TextBox 3"/>
        <xdr:cNvSpPr txBox="1">
          <a:spLocks noChangeArrowheads="1"/>
        </xdr:cNvSpPr>
      </xdr:nvSpPr>
      <xdr:spPr>
        <a:xfrm>
          <a:off x="1581150" y="73247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20+25
2</a:t>
          </a:r>
        </a:p>
      </xdr:txBody>
    </xdr:sp>
    <xdr:clientData/>
  </xdr:oneCellAnchor>
  <xdr:twoCellAnchor>
    <xdr:from>
      <xdr:col>0</xdr:col>
      <xdr:colOff>1533525</xdr:colOff>
      <xdr:row>45</xdr:row>
      <xdr:rowOff>152400</xdr:rowOff>
    </xdr:from>
    <xdr:to>
      <xdr:col>0</xdr:col>
      <xdr:colOff>1924050</xdr:colOff>
      <xdr:row>45</xdr:row>
      <xdr:rowOff>152400</xdr:rowOff>
    </xdr:to>
    <xdr:sp>
      <xdr:nvSpPr>
        <xdr:cNvPr id="4" name="Line 4"/>
        <xdr:cNvSpPr>
          <a:spLocks/>
        </xdr:cNvSpPr>
      </xdr:nvSpPr>
      <xdr:spPr>
        <a:xfrm flipV="1">
          <a:off x="1533525" y="7477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8</xdr:col>
      <xdr:colOff>400050</xdr:colOff>
      <xdr:row>43</xdr:row>
      <xdr:rowOff>0</xdr:rowOff>
    </xdr:from>
    <xdr:ext cx="1733550" cy="352425"/>
    <xdr:sp>
      <xdr:nvSpPr>
        <xdr:cNvPr id="5" name="TextBox 5"/>
        <xdr:cNvSpPr txBox="1">
          <a:spLocks noChangeArrowheads="1"/>
        </xdr:cNvSpPr>
      </xdr:nvSpPr>
      <xdr:spPr>
        <a:xfrm>
          <a:off x="6743700" y="6877050"/>
          <a:ext cx="1733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group middle point×group number of persons
number of persons of all groups</a:t>
          </a:r>
        </a:p>
      </xdr:txBody>
    </xdr:sp>
    <xdr:clientData/>
  </xdr:oneCellAnchor>
  <xdr:twoCellAnchor>
    <xdr:from>
      <xdr:col>8</xdr:col>
      <xdr:colOff>409575</xdr:colOff>
      <xdr:row>43</xdr:row>
      <xdr:rowOff>161925</xdr:rowOff>
    </xdr:from>
    <xdr:to>
      <xdr:col>11</xdr:col>
      <xdr:colOff>523875</xdr:colOff>
      <xdr:row>43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6753225" y="70389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10</xdr:col>
      <xdr:colOff>361950</xdr:colOff>
      <xdr:row>45</xdr:row>
      <xdr:rowOff>0</xdr:rowOff>
    </xdr:from>
    <xdr:ext cx="304800" cy="352425"/>
    <xdr:sp>
      <xdr:nvSpPr>
        <xdr:cNvPr id="7" name="TextBox 7"/>
        <xdr:cNvSpPr txBox="1">
          <a:spLocks noChangeArrowheads="1"/>
        </xdr:cNvSpPr>
      </xdr:nvSpPr>
      <xdr:spPr>
        <a:xfrm>
          <a:off x="7943850" y="73247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20+25
2</a:t>
          </a:r>
        </a:p>
      </xdr:txBody>
    </xdr:sp>
    <xdr:clientData/>
  </xdr:oneCellAnchor>
  <xdr:twoCellAnchor>
    <xdr:from>
      <xdr:col>10</xdr:col>
      <xdr:colOff>323850</xdr:colOff>
      <xdr:row>45</xdr:row>
      <xdr:rowOff>161925</xdr:rowOff>
    </xdr:from>
    <xdr:to>
      <xdr:col>11</xdr:col>
      <xdr:colOff>85725</xdr:colOff>
      <xdr:row>45</xdr:row>
      <xdr:rowOff>161925</xdr:rowOff>
    </xdr:to>
    <xdr:sp>
      <xdr:nvSpPr>
        <xdr:cNvPr id="8" name="Line 8"/>
        <xdr:cNvSpPr>
          <a:spLocks/>
        </xdr:cNvSpPr>
      </xdr:nvSpPr>
      <xdr:spPr>
        <a:xfrm flipV="1">
          <a:off x="7905750" y="7486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zoomScale="115" zoomScaleNormal="115" workbookViewId="0" topLeftCell="A1">
      <selection activeCell="A1" sqref="A1"/>
    </sheetView>
  </sheetViews>
  <sheetFormatPr defaultColWidth="9.00390625" defaultRowHeight="19.5" customHeight="1"/>
  <cols>
    <col min="1" max="1" width="13.125" style="1" customWidth="1"/>
    <col min="2" max="2" width="6.125" style="1" customWidth="1"/>
    <col min="3" max="3" width="6.625" style="1" customWidth="1"/>
    <col min="4" max="4" width="6.125" style="1" customWidth="1"/>
    <col min="5" max="6" width="6.625" style="1" customWidth="1"/>
    <col min="7" max="7" width="7.625" style="1" customWidth="1"/>
    <col min="8" max="9" width="6.625" style="1" customWidth="1"/>
    <col min="10" max="10" width="8.625" style="1" customWidth="1"/>
    <col min="11" max="11" width="6.625" style="1" customWidth="1"/>
    <col min="12" max="12" width="7.50390625" style="1" customWidth="1"/>
    <col min="13" max="14" width="8.375" style="1" customWidth="1"/>
    <col min="15" max="19" width="7.50390625" style="1" customWidth="1"/>
    <col min="20" max="20" width="6.625" style="2" customWidth="1"/>
    <col min="21" max="16384" width="12.625" style="1" customWidth="1"/>
  </cols>
  <sheetData>
    <row r="1" spans="1:20" s="4" customFormat="1" ht="18" customHeight="1">
      <c r="A1" s="382" t="s">
        <v>717</v>
      </c>
      <c r="T1" s="91" t="s">
        <v>715</v>
      </c>
    </row>
    <row r="2" spans="1:20" s="7" customFormat="1" ht="25.5" customHeight="1">
      <c r="A2" s="460" t="s">
        <v>777</v>
      </c>
      <c r="B2" s="461"/>
      <c r="C2" s="461"/>
      <c r="D2" s="461"/>
      <c r="E2" s="461"/>
      <c r="F2" s="461"/>
      <c r="G2" s="461"/>
      <c r="H2" s="461"/>
      <c r="I2" s="461"/>
      <c r="J2" s="461"/>
      <c r="K2" s="461" t="s">
        <v>778</v>
      </c>
      <c r="L2" s="461"/>
      <c r="M2" s="461"/>
      <c r="N2" s="461"/>
      <c r="O2" s="461"/>
      <c r="P2" s="461"/>
      <c r="Q2" s="461"/>
      <c r="R2" s="461"/>
      <c r="S2" s="461"/>
      <c r="T2" s="461"/>
    </row>
    <row r="3" spans="1:20" s="4" customFormat="1" ht="19.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s="4" customFormat="1" ht="4.5" customHeight="1">
      <c r="A4" s="27"/>
      <c r="B4" s="28"/>
      <c r="C4" s="28"/>
      <c r="D4" s="28"/>
      <c r="E4" s="28"/>
      <c r="F4" s="28"/>
      <c r="G4" s="28"/>
      <c r="H4" s="28"/>
      <c r="I4" s="28"/>
      <c r="J4" s="29"/>
      <c r="K4" s="28"/>
      <c r="L4" s="28"/>
      <c r="M4" s="28"/>
      <c r="N4" s="28"/>
      <c r="O4" s="3"/>
      <c r="P4" s="28"/>
      <c r="Q4" s="28"/>
      <c r="R4" s="28"/>
      <c r="S4" s="29"/>
      <c r="T4" s="30"/>
    </row>
    <row r="5" spans="1:20" s="4" customFormat="1" ht="37.5" customHeight="1">
      <c r="A5" s="458" t="s">
        <v>702</v>
      </c>
      <c r="B5" s="173" t="s">
        <v>721</v>
      </c>
      <c r="C5" s="175" t="s">
        <v>722</v>
      </c>
      <c r="D5" s="175" t="s">
        <v>723</v>
      </c>
      <c r="E5" s="175" t="s">
        <v>724</v>
      </c>
      <c r="F5" s="175" t="s">
        <v>725</v>
      </c>
      <c r="G5" s="175" t="s">
        <v>726</v>
      </c>
      <c r="H5" s="175" t="s">
        <v>727</v>
      </c>
      <c r="I5" s="175" t="s">
        <v>728</v>
      </c>
      <c r="J5" s="175" t="s">
        <v>729</v>
      </c>
      <c r="K5" s="176" t="s">
        <v>730</v>
      </c>
      <c r="L5" s="175" t="s">
        <v>731</v>
      </c>
      <c r="M5" s="175" t="s">
        <v>732</v>
      </c>
      <c r="N5" s="175" t="s">
        <v>733</v>
      </c>
      <c r="O5" s="175" t="s">
        <v>734</v>
      </c>
      <c r="P5" s="175" t="s">
        <v>735</v>
      </c>
      <c r="Q5" s="175" t="s">
        <v>736</v>
      </c>
      <c r="R5" s="175" t="s">
        <v>737</v>
      </c>
      <c r="S5" s="175" t="s">
        <v>738</v>
      </c>
      <c r="T5" s="177" t="s">
        <v>739</v>
      </c>
    </row>
    <row r="6" spans="1:20" s="44" customFormat="1" ht="49.5" customHeight="1">
      <c r="A6" s="459"/>
      <c r="B6" s="40" t="s">
        <v>740</v>
      </c>
      <c r="C6" s="41" t="s">
        <v>741</v>
      </c>
      <c r="D6" s="41" t="s">
        <v>742</v>
      </c>
      <c r="E6" s="41" t="s">
        <v>743</v>
      </c>
      <c r="F6" s="41" t="s">
        <v>744</v>
      </c>
      <c r="G6" s="41" t="s">
        <v>745</v>
      </c>
      <c r="H6" s="41" t="s">
        <v>746</v>
      </c>
      <c r="I6" s="41" t="s">
        <v>747</v>
      </c>
      <c r="J6" s="41" t="s">
        <v>748</v>
      </c>
      <c r="K6" s="42" t="s">
        <v>749</v>
      </c>
      <c r="L6" s="41" t="s">
        <v>750</v>
      </c>
      <c r="M6" s="41" t="s">
        <v>751</v>
      </c>
      <c r="N6" s="41" t="s">
        <v>752</v>
      </c>
      <c r="O6" s="41" t="s">
        <v>753</v>
      </c>
      <c r="P6" s="41" t="s">
        <v>754</v>
      </c>
      <c r="Q6" s="41" t="s">
        <v>779</v>
      </c>
      <c r="R6" s="41" t="s">
        <v>755</v>
      </c>
      <c r="S6" s="41" t="s">
        <v>756</v>
      </c>
      <c r="T6" s="43" t="s">
        <v>757</v>
      </c>
    </row>
    <row r="7" spans="1:20" s="4" customFormat="1" ht="4.5" customHeight="1" thickBot="1">
      <c r="A7" s="13"/>
      <c r="B7" s="15"/>
      <c r="C7" s="31"/>
      <c r="D7" s="31"/>
      <c r="E7" s="31"/>
      <c r="F7" s="31"/>
      <c r="G7" s="31"/>
      <c r="H7" s="31"/>
      <c r="I7" s="31"/>
      <c r="J7" s="23"/>
      <c r="K7" s="31"/>
      <c r="L7" s="31"/>
      <c r="M7" s="31"/>
      <c r="N7" s="31"/>
      <c r="O7" s="31"/>
      <c r="P7" s="31"/>
      <c r="Q7" s="31"/>
      <c r="R7" s="31"/>
      <c r="S7" s="23"/>
      <c r="T7" s="32"/>
    </row>
    <row r="8" spans="1:20" s="4" customFormat="1" ht="34.5" customHeight="1">
      <c r="A8" s="172" t="s">
        <v>766</v>
      </c>
      <c r="B8" s="19">
        <v>18764</v>
      </c>
      <c r="C8" s="19">
        <v>528</v>
      </c>
      <c r="D8" s="19">
        <v>28</v>
      </c>
      <c r="E8" s="19">
        <v>283</v>
      </c>
      <c r="F8" s="19">
        <v>2695</v>
      </c>
      <c r="G8" s="19">
        <v>60</v>
      </c>
      <c r="H8" s="19">
        <v>87</v>
      </c>
      <c r="I8" s="19">
        <v>302</v>
      </c>
      <c r="J8" s="18">
        <v>53</v>
      </c>
      <c r="K8" s="19">
        <v>978</v>
      </c>
      <c r="L8" s="19">
        <v>217</v>
      </c>
      <c r="M8" s="19">
        <v>360</v>
      </c>
      <c r="N8" s="19">
        <v>409</v>
      </c>
      <c r="O8" s="19">
        <v>32</v>
      </c>
      <c r="P8" s="180" t="s">
        <v>708</v>
      </c>
      <c r="Q8" s="180" t="s">
        <v>708</v>
      </c>
      <c r="R8" s="19">
        <v>4726</v>
      </c>
      <c r="S8" s="18">
        <v>8006</v>
      </c>
      <c r="T8" s="181" t="s">
        <v>708</v>
      </c>
    </row>
    <row r="9" spans="1:20" s="4" customFormat="1" ht="34.5" customHeight="1">
      <c r="A9" s="172" t="s">
        <v>767</v>
      </c>
      <c r="B9" s="19">
        <v>20620</v>
      </c>
      <c r="C9" s="19">
        <v>513</v>
      </c>
      <c r="D9" s="19">
        <v>28</v>
      </c>
      <c r="E9" s="19">
        <v>283</v>
      </c>
      <c r="F9" s="19">
        <v>3459</v>
      </c>
      <c r="G9" s="19">
        <v>60</v>
      </c>
      <c r="H9" s="19">
        <v>86</v>
      </c>
      <c r="I9" s="19">
        <v>302</v>
      </c>
      <c r="J9" s="18">
        <v>56</v>
      </c>
      <c r="K9" s="19">
        <v>968</v>
      </c>
      <c r="L9" s="19">
        <v>217</v>
      </c>
      <c r="M9" s="19">
        <v>355</v>
      </c>
      <c r="N9" s="19">
        <v>416</v>
      </c>
      <c r="O9" s="19">
        <v>31</v>
      </c>
      <c r="P9" s="180" t="s">
        <v>768</v>
      </c>
      <c r="Q9" s="180" t="s">
        <v>768</v>
      </c>
      <c r="R9" s="19">
        <v>4992</v>
      </c>
      <c r="S9" s="18">
        <v>8204</v>
      </c>
      <c r="T9" s="17">
        <v>650</v>
      </c>
    </row>
    <row r="10" spans="1:20" s="4" customFormat="1" ht="34.5" customHeight="1">
      <c r="A10" s="172" t="s">
        <v>769</v>
      </c>
      <c r="B10" s="19">
        <v>21268</v>
      </c>
      <c r="C10" s="19">
        <v>542</v>
      </c>
      <c r="D10" s="19">
        <v>37</v>
      </c>
      <c r="E10" s="19">
        <v>283</v>
      </c>
      <c r="F10" s="19">
        <v>3148</v>
      </c>
      <c r="G10" s="19">
        <v>66</v>
      </c>
      <c r="H10" s="19">
        <v>87</v>
      </c>
      <c r="I10" s="19">
        <v>302</v>
      </c>
      <c r="J10" s="18">
        <v>63</v>
      </c>
      <c r="K10" s="19">
        <v>1015</v>
      </c>
      <c r="L10" s="19">
        <v>211</v>
      </c>
      <c r="M10" s="19">
        <v>360</v>
      </c>
      <c r="N10" s="19">
        <v>424</v>
      </c>
      <c r="O10" s="19">
        <v>37</v>
      </c>
      <c r="P10" s="180" t="s">
        <v>768</v>
      </c>
      <c r="Q10" s="180" t="s">
        <v>768</v>
      </c>
      <c r="R10" s="19">
        <v>5223</v>
      </c>
      <c r="S10" s="18">
        <v>8820</v>
      </c>
      <c r="T10" s="17">
        <v>650</v>
      </c>
    </row>
    <row r="11" spans="1:20" s="4" customFormat="1" ht="19.5" customHeight="1">
      <c r="A11" s="380"/>
      <c r="B11" s="19"/>
      <c r="C11" s="19"/>
      <c r="D11" s="19"/>
      <c r="E11" s="19"/>
      <c r="F11" s="19"/>
      <c r="G11" s="19"/>
      <c r="H11" s="19"/>
      <c r="I11" s="19"/>
      <c r="J11" s="18"/>
      <c r="K11" s="19"/>
      <c r="L11" s="19"/>
      <c r="M11" s="19"/>
      <c r="N11" s="19"/>
      <c r="O11" s="19"/>
      <c r="P11" s="18"/>
      <c r="Q11" s="18"/>
      <c r="R11" s="19"/>
      <c r="S11" s="18"/>
      <c r="T11" s="17"/>
    </row>
    <row r="12" spans="1:20" s="4" customFormat="1" ht="34.5" customHeight="1">
      <c r="A12" s="172" t="s">
        <v>770</v>
      </c>
      <c r="B12" s="19">
        <v>21810</v>
      </c>
      <c r="C12" s="19">
        <v>530</v>
      </c>
      <c r="D12" s="19">
        <v>37</v>
      </c>
      <c r="E12" s="19">
        <v>283</v>
      </c>
      <c r="F12" s="19">
        <v>3148</v>
      </c>
      <c r="G12" s="19">
        <v>75</v>
      </c>
      <c r="H12" s="19">
        <v>87</v>
      </c>
      <c r="I12" s="19">
        <v>302</v>
      </c>
      <c r="J12" s="18">
        <v>97</v>
      </c>
      <c r="K12" s="19">
        <v>1030</v>
      </c>
      <c r="L12" s="19">
        <v>217</v>
      </c>
      <c r="M12" s="19">
        <v>357</v>
      </c>
      <c r="N12" s="19">
        <v>433</v>
      </c>
      <c r="O12" s="19">
        <v>37</v>
      </c>
      <c r="P12" s="180" t="s">
        <v>768</v>
      </c>
      <c r="Q12" s="180" t="s">
        <v>768</v>
      </c>
      <c r="R12" s="19">
        <v>5404</v>
      </c>
      <c r="S12" s="18">
        <v>9173</v>
      </c>
      <c r="T12" s="17">
        <v>600</v>
      </c>
    </row>
    <row r="13" spans="1:20" s="4" customFormat="1" ht="34.5" customHeight="1">
      <c r="A13" s="172" t="s">
        <v>771</v>
      </c>
      <c r="B13" s="19">
        <v>22079</v>
      </c>
      <c r="C13" s="19">
        <v>529</v>
      </c>
      <c r="D13" s="19">
        <v>37</v>
      </c>
      <c r="E13" s="19">
        <v>283</v>
      </c>
      <c r="F13" s="19">
        <v>3223</v>
      </c>
      <c r="G13" s="19">
        <v>74</v>
      </c>
      <c r="H13" s="19">
        <v>87</v>
      </c>
      <c r="I13" s="19">
        <v>302</v>
      </c>
      <c r="J13" s="18">
        <v>95</v>
      </c>
      <c r="K13" s="19">
        <v>1466</v>
      </c>
      <c r="L13" s="19">
        <v>215</v>
      </c>
      <c r="M13" s="19">
        <v>361</v>
      </c>
      <c r="N13" s="179" t="s">
        <v>768</v>
      </c>
      <c r="O13" s="19">
        <v>44</v>
      </c>
      <c r="P13" s="180" t="s">
        <v>768</v>
      </c>
      <c r="Q13" s="19">
        <v>492</v>
      </c>
      <c r="R13" s="19">
        <v>5068</v>
      </c>
      <c r="S13" s="18">
        <v>9103</v>
      </c>
      <c r="T13" s="17">
        <v>700</v>
      </c>
    </row>
    <row r="14" spans="1:20" s="4" customFormat="1" ht="34.5" customHeight="1">
      <c r="A14" s="172" t="s">
        <v>772</v>
      </c>
      <c r="B14" s="19">
        <v>21076</v>
      </c>
      <c r="C14" s="19">
        <v>604</v>
      </c>
      <c r="D14" s="19">
        <v>37</v>
      </c>
      <c r="E14" s="19">
        <v>243</v>
      </c>
      <c r="F14" s="19">
        <v>3223</v>
      </c>
      <c r="G14" s="19">
        <v>80</v>
      </c>
      <c r="H14" s="19">
        <v>87</v>
      </c>
      <c r="I14" s="19">
        <v>300</v>
      </c>
      <c r="J14" s="18">
        <v>94</v>
      </c>
      <c r="K14" s="19">
        <v>1409</v>
      </c>
      <c r="L14" s="19">
        <v>201</v>
      </c>
      <c r="M14" s="19">
        <v>261</v>
      </c>
      <c r="N14" s="179" t="s">
        <v>768</v>
      </c>
      <c r="O14" s="19">
        <v>31</v>
      </c>
      <c r="P14" s="180" t="s">
        <v>768</v>
      </c>
      <c r="Q14" s="19">
        <v>525</v>
      </c>
      <c r="R14" s="19">
        <v>4796</v>
      </c>
      <c r="S14" s="18">
        <v>8485</v>
      </c>
      <c r="T14" s="17">
        <v>700</v>
      </c>
    </row>
    <row r="15" spans="1:20" s="4" customFormat="1" ht="19.5" customHeight="1">
      <c r="A15" s="380"/>
      <c r="B15" s="19"/>
      <c r="C15" s="19"/>
      <c r="D15" s="19"/>
      <c r="E15" s="19"/>
      <c r="F15" s="19"/>
      <c r="G15" s="19"/>
      <c r="H15" s="19"/>
      <c r="I15" s="19"/>
      <c r="J15" s="18"/>
      <c r="K15" s="19"/>
      <c r="L15" s="19"/>
      <c r="M15" s="19"/>
      <c r="N15" s="19"/>
      <c r="O15" s="19"/>
      <c r="P15" s="18"/>
      <c r="Q15" s="19"/>
      <c r="R15" s="19"/>
      <c r="S15" s="18"/>
      <c r="T15" s="17"/>
    </row>
    <row r="16" spans="1:20" s="5" customFormat="1" ht="34.5" customHeight="1">
      <c r="A16" s="172" t="s">
        <v>773</v>
      </c>
      <c r="B16" s="19">
        <v>22521</v>
      </c>
      <c r="C16" s="19">
        <v>604</v>
      </c>
      <c r="D16" s="19">
        <v>37</v>
      </c>
      <c r="E16" s="19">
        <v>243</v>
      </c>
      <c r="F16" s="19">
        <v>3223</v>
      </c>
      <c r="G16" s="19">
        <v>82</v>
      </c>
      <c r="H16" s="19">
        <v>92</v>
      </c>
      <c r="I16" s="19">
        <v>297</v>
      </c>
      <c r="J16" s="18">
        <v>105</v>
      </c>
      <c r="K16" s="19">
        <v>1473</v>
      </c>
      <c r="L16" s="19">
        <v>213</v>
      </c>
      <c r="M16" s="19">
        <v>335</v>
      </c>
      <c r="N16" s="180" t="s">
        <v>768</v>
      </c>
      <c r="O16" s="19">
        <v>47</v>
      </c>
      <c r="P16" s="180" t="s">
        <v>768</v>
      </c>
      <c r="Q16" s="19">
        <v>493</v>
      </c>
      <c r="R16" s="19">
        <v>5198</v>
      </c>
      <c r="S16" s="18">
        <v>9379</v>
      </c>
      <c r="T16" s="17">
        <v>700</v>
      </c>
    </row>
    <row r="17" spans="1:20" s="5" customFormat="1" ht="34.5" customHeight="1">
      <c r="A17" s="172" t="s">
        <v>774</v>
      </c>
      <c r="B17" s="19">
        <f>SUM(C17:T17)</f>
        <v>22984</v>
      </c>
      <c r="C17" s="19">
        <v>621</v>
      </c>
      <c r="D17" s="19">
        <v>37</v>
      </c>
      <c r="E17" s="19">
        <v>243</v>
      </c>
      <c r="F17" s="19">
        <v>3459</v>
      </c>
      <c r="G17" s="19">
        <v>82</v>
      </c>
      <c r="H17" s="19">
        <v>92</v>
      </c>
      <c r="I17" s="19">
        <v>294</v>
      </c>
      <c r="J17" s="18">
        <v>107</v>
      </c>
      <c r="K17" s="19">
        <v>1494</v>
      </c>
      <c r="L17" s="19">
        <v>213</v>
      </c>
      <c r="M17" s="19">
        <v>332</v>
      </c>
      <c r="N17" s="180" t="s">
        <v>768</v>
      </c>
      <c r="O17" s="19">
        <v>40</v>
      </c>
      <c r="P17" s="180" t="s">
        <v>768</v>
      </c>
      <c r="Q17" s="19">
        <v>508</v>
      </c>
      <c r="R17" s="19">
        <v>5350</v>
      </c>
      <c r="S17" s="18">
        <v>9263</v>
      </c>
      <c r="T17" s="17">
        <v>849</v>
      </c>
    </row>
    <row r="18" spans="1:20" s="4" customFormat="1" ht="34.5" customHeight="1">
      <c r="A18" s="172" t="s">
        <v>775</v>
      </c>
      <c r="B18" s="19">
        <v>23896</v>
      </c>
      <c r="C18" s="19">
        <v>621</v>
      </c>
      <c r="D18" s="19">
        <v>37</v>
      </c>
      <c r="E18" s="19">
        <v>243</v>
      </c>
      <c r="F18" s="19">
        <v>4032</v>
      </c>
      <c r="G18" s="19">
        <v>82</v>
      </c>
      <c r="H18" s="19">
        <v>100</v>
      </c>
      <c r="I18" s="19">
        <v>295</v>
      </c>
      <c r="J18" s="18">
        <v>122</v>
      </c>
      <c r="K18" s="19">
        <v>1500</v>
      </c>
      <c r="L18" s="19">
        <v>216</v>
      </c>
      <c r="M18" s="19">
        <v>335</v>
      </c>
      <c r="N18" s="179" t="s">
        <v>758</v>
      </c>
      <c r="O18" s="19">
        <v>40</v>
      </c>
      <c r="P18" s="179" t="s">
        <v>758</v>
      </c>
      <c r="Q18" s="19">
        <v>506</v>
      </c>
      <c r="R18" s="19">
        <v>5562</v>
      </c>
      <c r="S18" s="18">
        <v>9250</v>
      </c>
      <c r="T18" s="17">
        <v>955</v>
      </c>
    </row>
    <row r="19" spans="1:20" s="4" customFormat="1" ht="19.5" customHeight="1">
      <c r="A19" s="20"/>
      <c r="B19" s="19"/>
      <c r="C19" s="19"/>
      <c r="D19" s="19"/>
      <c r="E19" s="19"/>
      <c r="F19" s="19"/>
      <c r="G19" s="19"/>
      <c r="H19" s="19"/>
      <c r="I19" s="19"/>
      <c r="J19" s="18"/>
      <c r="K19" s="19"/>
      <c r="L19" s="19"/>
      <c r="M19" s="19"/>
      <c r="N19" s="19"/>
      <c r="O19" s="19"/>
      <c r="P19" s="19"/>
      <c r="Q19" s="19"/>
      <c r="R19" s="19"/>
      <c r="S19" s="18"/>
      <c r="T19" s="17"/>
    </row>
    <row r="20" spans="1:20" s="4" customFormat="1" ht="34.5" customHeight="1" thickBot="1">
      <c r="A20" s="182" t="s">
        <v>776</v>
      </c>
      <c r="B20" s="33">
        <f>SUM(C20:T20)</f>
        <v>24147</v>
      </c>
      <c r="C20" s="33">
        <v>658</v>
      </c>
      <c r="D20" s="33">
        <v>37</v>
      </c>
      <c r="E20" s="33">
        <v>243</v>
      </c>
      <c r="F20" s="33">
        <v>4032</v>
      </c>
      <c r="G20" s="33">
        <v>90</v>
      </c>
      <c r="H20" s="33">
        <v>100</v>
      </c>
      <c r="I20" s="33">
        <v>300</v>
      </c>
      <c r="J20" s="34">
        <v>124</v>
      </c>
      <c r="K20" s="33">
        <v>1497</v>
      </c>
      <c r="L20" s="33">
        <v>216</v>
      </c>
      <c r="M20" s="33">
        <v>337</v>
      </c>
      <c r="N20" s="183" t="s">
        <v>768</v>
      </c>
      <c r="O20" s="33">
        <v>43</v>
      </c>
      <c r="P20" s="183" t="s">
        <v>768</v>
      </c>
      <c r="Q20" s="33">
        <v>502</v>
      </c>
      <c r="R20" s="33">
        <v>5780</v>
      </c>
      <c r="S20" s="34">
        <v>9243</v>
      </c>
      <c r="T20" s="35">
        <v>945</v>
      </c>
    </row>
    <row r="21" spans="1:20" s="135" customFormat="1" ht="15" customHeight="1">
      <c r="A21" s="383" t="s">
        <v>720</v>
      </c>
      <c r="K21" s="36" t="s">
        <v>703</v>
      </c>
      <c r="T21" s="6"/>
    </row>
    <row r="22" spans="1:20" s="135" customFormat="1" ht="15" customHeight="1">
      <c r="A22" s="383" t="s">
        <v>704</v>
      </c>
      <c r="K22" s="36" t="s">
        <v>762</v>
      </c>
      <c r="T22" s="6"/>
    </row>
    <row r="23" spans="1:20" s="135" customFormat="1" ht="15" customHeight="1">
      <c r="A23" s="383" t="s">
        <v>705</v>
      </c>
      <c r="K23" s="381" t="s">
        <v>763</v>
      </c>
      <c r="T23" s="6"/>
    </row>
    <row r="24" spans="1:20" s="135" customFormat="1" ht="15" customHeight="1">
      <c r="A24" s="383" t="s">
        <v>706</v>
      </c>
      <c r="K24" s="381" t="s">
        <v>764</v>
      </c>
      <c r="T24" s="6"/>
    </row>
    <row r="25" spans="1:20" s="135" customFormat="1" ht="15" customHeight="1">
      <c r="A25" s="383" t="s">
        <v>707</v>
      </c>
      <c r="K25" s="381" t="s">
        <v>765</v>
      </c>
      <c r="T25" s="6"/>
    </row>
  </sheetData>
  <mergeCells count="3">
    <mergeCell ref="A5:A6"/>
    <mergeCell ref="A2:J2"/>
    <mergeCell ref="K2:T2"/>
  </mergeCells>
  <printOptions horizontalCentered="1"/>
  <pageMargins left="1.1811023622047245" right="1.1811023622047245" top="1.5748031496062993" bottom="1.5748031496062993" header="0.5118110236220472" footer="0.9055118110236221"/>
  <pageSetup firstPageNumber="8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4.875" style="1" customWidth="1"/>
    <col min="2" max="2" width="11.125" style="1" customWidth="1"/>
    <col min="3" max="3" width="3.625" style="1" customWidth="1"/>
    <col min="4" max="4" width="4.125" style="1" customWidth="1"/>
    <col min="5" max="5" width="3.625" style="1" customWidth="1"/>
    <col min="6" max="6" width="6.125" style="1" customWidth="1"/>
    <col min="7" max="7" width="6.375" style="1" customWidth="1"/>
    <col min="8" max="8" width="5.875" style="1" customWidth="1"/>
    <col min="9" max="9" width="6.125" style="1" customWidth="1"/>
    <col min="10" max="10" width="5.625" style="1" customWidth="1"/>
    <col min="11" max="11" width="5.875" style="1" customWidth="1"/>
    <col min="12" max="12" width="6.625" style="1" customWidth="1"/>
    <col min="13" max="13" width="6.125" style="1" customWidth="1"/>
    <col min="14" max="16384" width="12.625" style="1" customWidth="1"/>
  </cols>
  <sheetData>
    <row r="1" spans="1:13" s="4" customFormat="1" ht="18" customHeight="1">
      <c r="A1" s="76"/>
      <c r="B1" s="76"/>
      <c r="M1" s="91" t="s">
        <v>22</v>
      </c>
    </row>
    <row r="2" spans="1:13" s="7" customFormat="1" ht="34.5" customHeight="1">
      <c r="A2" s="422" t="s">
        <v>21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</row>
    <row r="3" spans="1:13" s="8" customFormat="1" ht="12.7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401" t="s">
        <v>714</v>
      </c>
    </row>
    <row r="4" spans="1:13" s="8" customFormat="1" ht="12.75" customHeight="1" thickBot="1">
      <c r="A4" s="11"/>
      <c r="B4" s="11"/>
      <c r="C4" s="11"/>
      <c r="D4" s="11"/>
      <c r="E4" s="11"/>
      <c r="G4" s="11"/>
      <c r="H4" s="11"/>
      <c r="I4" s="11"/>
      <c r="J4" s="11"/>
      <c r="K4" s="11"/>
      <c r="M4" s="14" t="s">
        <v>515</v>
      </c>
    </row>
    <row r="5" spans="1:13" s="113" customFormat="1" ht="18" customHeight="1">
      <c r="A5" s="591" t="s">
        <v>493</v>
      </c>
      <c r="B5" s="592"/>
      <c r="C5" s="597" t="s">
        <v>494</v>
      </c>
      <c r="D5" s="598"/>
      <c r="E5" s="599"/>
      <c r="F5" s="602" t="s">
        <v>495</v>
      </c>
      <c r="G5" s="602" t="s">
        <v>496</v>
      </c>
      <c r="H5" s="603" t="s">
        <v>607</v>
      </c>
      <c r="I5" s="598"/>
      <c r="J5" s="599"/>
      <c r="K5" s="602" t="s">
        <v>497</v>
      </c>
      <c r="L5" s="602" t="s">
        <v>498</v>
      </c>
      <c r="M5" s="604" t="s">
        <v>610</v>
      </c>
    </row>
    <row r="6" spans="1:13" s="113" customFormat="1" ht="18" customHeight="1">
      <c r="A6" s="593"/>
      <c r="B6" s="594"/>
      <c r="C6" s="600"/>
      <c r="D6" s="600"/>
      <c r="E6" s="601"/>
      <c r="F6" s="579"/>
      <c r="G6" s="579"/>
      <c r="H6" s="600" t="s">
        <v>614</v>
      </c>
      <c r="I6" s="600"/>
      <c r="J6" s="601"/>
      <c r="K6" s="579"/>
      <c r="L6" s="579"/>
      <c r="M6" s="581"/>
    </row>
    <row r="7" spans="1:13" s="113" customFormat="1" ht="18" customHeight="1">
      <c r="A7" s="593"/>
      <c r="B7" s="594"/>
      <c r="C7" s="588" t="s">
        <v>499</v>
      </c>
      <c r="D7" s="590" t="s">
        <v>500</v>
      </c>
      <c r="E7" s="585" t="s">
        <v>501</v>
      </c>
      <c r="F7" s="579" t="s">
        <v>620</v>
      </c>
      <c r="G7" s="583" t="s">
        <v>502</v>
      </c>
      <c r="H7" s="585" t="s">
        <v>503</v>
      </c>
      <c r="I7" s="587" t="s">
        <v>504</v>
      </c>
      <c r="J7" s="587" t="s">
        <v>505</v>
      </c>
      <c r="K7" s="579" t="s">
        <v>626</v>
      </c>
      <c r="L7" s="579" t="s">
        <v>506</v>
      </c>
      <c r="M7" s="581" t="s">
        <v>627</v>
      </c>
    </row>
    <row r="8" spans="1:13" s="114" customFormat="1" ht="18" customHeight="1" thickBot="1">
      <c r="A8" s="595"/>
      <c r="B8" s="596"/>
      <c r="C8" s="589"/>
      <c r="D8" s="584"/>
      <c r="E8" s="586"/>
      <c r="F8" s="580"/>
      <c r="G8" s="584"/>
      <c r="H8" s="586"/>
      <c r="I8" s="580"/>
      <c r="J8" s="580"/>
      <c r="K8" s="580"/>
      <c r="L8" s="580"/>
      <c r="M8" s="582"/>
    </row>
    <row r="9" spans="1:13" s="8" customFormat="1" ht="19.5" customHeight="1">
      <c r="A9" s="288" t="s">
        <v>442</v>
      </c>
      <c r="B9" s="133"/>
      <c r="C9" s="116">
        <v>85</v>
      </c>
      <c r="D9" s="38">
        <v>3</v>
      </c>
      <c r="E9" s="38">
        <v>23</v>
      </c>
      <c r="F9" s="38">
        <v>985365</v>
      </c>
      <c r="G9" s="38">
        <v>4</v>
      </c>
      <c r="H9" s="38">
        <v>767709</v>
      </c>
      <c r="I9" s="38">
        <v>757754</v>
      </c>
      <c r="J9" s="38">
        <v>9955</v>
      </c>
      <c r="K9" s="38">
        <v>7</v>
      </c>
      <c r="L9" s="289" t="s">
        <v>507</v>
      </c>
      <c r="M9" s="117">
        <v>77.91</v>
      </c>
    </row>
    <row r="10" spans="1:13" s="8" customFormat="1" ht="19.5" customHeight="1">
      <c r="A10" s="113" t="s">
        <v>443</v>
      </c>
      <c r="B10" s="115"/>
      <c r="C10" s="37"/>
      <c r="D10" s="38"/>
      <c r="E10" s="38"/>
      <c r="F10" s="38"/>
      <c r="G10" s="38"/>
      <c r="H10" s="38"/>
      <c r="I10" s="38"/>
      <c r="J10" s="38"/>
      <c r="K10" s="38"/>
      <c r="L10" s="289" t="s">
        <v>508</v>
      </c>
      <c r="M10" s="117"/>
    </row>
    <row r="11" spans="1:13" s="8" customFormat="1" ht="6" customHeight="1">
      <c r="A11" s="131"/>
      <c r="B11" s="115"/>
      <c r="C11" s="37"/>
      <c r="D11" s="38"/>
      <c r="E11" s="38"/>
      <c r="F11" s="38"/>
      <c r="G11" s="38"/>
      <c r="H11" s="38"/>
      <c r="I11" s="38"/>
      <c r="J11" s="38"/>
      <c r="K11" s="38"/>
      <c r="L11" s="132"/>
      <c r="M11" s="117"/>
    </row>
    <row r="12" spans="1:13" s="8" customFormat="1" ht="19.5" customHeight="1">
      <c r="A12" s="184" t="s">
        <v>445</v>
      </c>
      <c r="B12" s="115"/>
      <c r="C12" s="37">
        <v>89</v>
      </c>
      <c r="D12" s="38">
        <v>3</v>
      </c>
      <c r="E12" s="38">
        <v>18</v>
      </c>
      <c r="F12" s="38">
        <v>1134413</v>
      </c>
      <c r="G12" s="38">
        <v>5</v>
      </c>
      <c r="H12" s="38">
        <v>954720</v>
      </c>
      <c r="I12" s="38">
        <v>943092</v>
      </c>
      <c r="J12" s="38">
        <v>11628</v>
      </c>
      <c r="K12" s="38">
        <v>7</v>
      </c>
      <c r="L12" s="289" t="s">
        <v>509</v>
      </c>
      <c r="M12" s="117">
        <v>84.16</v>
      </c>
    </row>
    <row r="13" spans="1:13" s="8" customFormat="1" ht="19.5" customHeight="1">
      <c r="A13" s="113" t="s">
        <v>446</v>
      </c>
      <c r="B13" s="115"/>
      <c r="C13" s="37"/>
      <c r="D13" s="37"/>
      <c r="E13" s="38"/>
      <c r="F13" s="38"/>
      <c r="G13" s="38"/>
      <c r="H13" s="38"/>
      <c r="I13" s="38"/>
      <c r="J13" s="38"/>
      <c r="K13" s="38"/>
      <c r="L13" s="289" t="s">
        <v>454</v>
      </c>
      <c r="M13" s="117"/>
    </row>
    <row r="14" spans="1:13" s="8" customFormat="1" ht="6" customHeight="1">
      <c r="A14" s="131"/>
      <c r="B14" s="115"/>
      <c r="C14" s="37"/>
      <c r="D14" s="37"/>
      <c r="E14" s="38"/>
      <c r="F14" s="38"/>
      <c r="G14" s="38"/>
      <c r="H14" s="38"/>
      <c r="I14" s="38"/>
      <c r="J14" s="38"/>
      <c r="K14" s="38"/>
      <c r="L14" s="132"/>
      <c r="M14" s="117"/>
    </row>
    <row r="15" spans="1:13" s="8" customFormat="1" ht="19.5" customHeight="1">
      <c r="A15" s="184" t="s">
        <v>447</v>
      </c>
      <c r="B15" s="115"/>
      <c r="C15" s="37">
        <v>93</v>
      </c>
      <c r="D15" s="37">
        <v>3</v>
      </c>
      <c r="E15" s="38">
        <v>20</v>
      </c>
      <c r="F15" s="38">
        <v>1273026</v>
      </c>
      <c r="G15" s="38">
        <v>2</v>
      </c>
      <c r="H15" s="38">
        <v>1035296</v>
      </c>
      <c r="I15" s="38">
        <v>1004458</v>
      </c>
      <c r="J15" s="38">
        <v>30838</v>
      </c>
      <c r="K15" s="38">
        <v>72</v>
      </c>
      <c r="L15" s="289" t="s">
        <v>760</v>
      </c>
      <c r="M15" s="117">
        <v>81.32559743477353</v>
      </c>
    </row>
    <row r="16" spans="1:13" s="8" customFormat="1" ht="19.5" customHeight="1">
      <c r="A16" s="113" t="s">
        <v>448</v>
      </c>
      <c r="B16" s="115"/>
      <c r="C16" s="37"/>
      <c r="D16" s="37"/>
      <c r="E16" s="38"/>
      <c r="F16" s="38"/>
      <c r="G16" s="38"/>
      <c r="H16" s="38"/>
      <c r="I16" s="38"/>
      <c r="J16" s="38"/>
      <c r="K16" s="38"/>
      <c r="L16" s="289" t="s">
        <v>761</v>
      </c>
      <c r="M16" s="117"/>
    </row>
    <row r="17" spans="1:13" s="8" customFormat="1" ht="6" customHeight="1">
      <c r="A17" s="131"/>
      <c r="B17" s="115"/>
      <c r="C17" s="37"/>
      <c r="D17" s="37"/>
      <c r="E17" s="38"/>
      <c r="F17" s="38"/>
      <c r="G17" s="38"/>
      <c r="H17" s="38"/>
      <c r="I17" s="38"/>
      <c r="J17" s="38"/>
      <c r="K17" s="38"/>
      <c r="L17" s="132"/>
      <c r="M17" s="117"/>
    </row>
    <row r="18" spans="1:13" s="10" customFormat="1" ht="19.5" customHeight="1">
      <c r="A18" s="184" t="s">
        <v>450</v>
      </c>
      <c r="B18" s="115"/>
      <c r="C18" s="121">
        <v>97</v>
      </c>
      <c r="D18" s="118">
        <v>3</v>
      </c>
      <c r="E18" s="118">
        <v>22</v>
      </c>
      <c r="F18" s="119">
        <f>SUM(F21:F37)</f>
        <v>1396390</v>
      </c>
      <c r="G18" s="119">
        <v>2</v>
      </c>
      <c r="H18" s="119">
        <f>SUM(H21:H37)</f>
        <v>1083348</v>
      </c>
      <c r="I18" s="119">
        <f>SUM(I21:I37)</f>
        <v>1073018</v>
      </c>
      <c r="J18" s="119">
        <f>SUM(J21:J37)</f>
        <v>10330</v>
      </c>
      <c r="K18" s="119">
        <f>SUM(K21:K37)</f>
        <v>13</v>
      </c>
      <c r="L18" s="291" t="s">
        <v>19</v>
      </c>
      <c r="M18" s="120">
        <f>H18/F18*100</f>
        <v>77.58205085971684</v>
      </c>
    </row>
    <row r="19" spans="1:13" s="10" customFormat="1" ht="19.5" customHeight="1">
      <c r="A19" s="113" t="s">
        <v>451</v>
      </c>
      <c r="B19" s="115"/>
      <c r="C19" s="121"/>
      <c r="D19" s="121"/>
      <c r="E19" s="118"/>
      <c r="F19" s="119"/>
      <c r="G19" s="119"/>
      <c r="H19" s="119"/>
      <c r="I19" s="119"/>
      <c r="J19" s="119"/>
      <c r="K19" s="119"/>
      <c r="L19" s="291" t="s">
        <v>20</v>
      </c>
      <c r="M19" s="122"/>
    </row>
    <row r="20" spans="1:13" s="10" customFormat="1" ht="6" customHeight="1">
      <c r="A20" s="131"/>
      <c r="B20" s="115"/>
      <c r="C20" s="37"/>
      <c r="D20" s="37"/>
      <c r="E20" s="38"/>
      <c r="F20" s="38"/>
      <c r="G20" s="38"/>
      <c r="H20" s="38"/>
      <c r="I20" s="38"/>
      <c r="J20" s="38"/>
      <c r="K20" s="38"/>
      <c r="L20" s="38"/>
      <c r="M20" s="123"/>
    </row>
    <row r="21" spans="1:13" s="8" customFormat="1" ht="19.5" customHeight="1">
      <c r="A21" s="184" t="s">
        <v>464</v>
      </c>
      <c r="B21" s="158" t="s">
        <v>465</v>
      </c>
      <c r="C21" s="121">
        <f>C18</f>
        <v>97</v>
      </c>
      <c r="D21" s="121">
        <f>D18</f>
        <v>3</v>
      </c>
      <c r="E21" s="118">
        <f>E18</f>
        <v>22</v>
      </c>
      <c r="F21" s="118">
        <v>279384</v>
      </c>
      <c r="G21" s="290" t="s">
        <v>571</v>
      </c>
      <c r="H21" s="118">
        <f>SUM(I21:J21)</f>
        <v>217702</v>
      </c>
      <c r="I21" s="118">
        <v>215895</v>
      </c>
      <c r="J21" s="118">
        <v>1807</v>
      </c>
      <c r="K21" s="292" t="s">
        <v>571</v>
      </c>
      <c r="L21" s="292" t="s">
        <v>571</v>
      </c>
      <c r="M21" s="122">
        <f>H21/F21*100</f>
        <v>77.92214300031497</v>
      </c>
    </row>
    <row r="22" spans="1:13" s="8" customFormat="1" ht="6" customHeight="1">
      <c r="A22" s="130"/>
      <c r="B22" s="158"/>
      <c r="C22" s="121"/>
      <c r="D22" s="121"/>
      <c r="E22" s="118"/>
      <c r="F22" s="118"/>
      <c r="G22" s="118"/>
      <c r="H22" s="118"/>
      <c r="I22" s="118"/>
      <c r="J22" s="118"/>
      <c r="K22" s="118"/>
      <c r="L22" s="124"/>
      <c r="M22" s="122"/>
    </row>
    <row r="23" spans="1:13" s="8" customFormat="1" ht="19.5" customHeight="1">
      <c r="A23" s="184" t="s">
        <v>466</v>
      </c>
      <c r="B23" s="158" t="s">
        <v>467</v>
      </c>
      <c r="C23" s="121">
        <f>C18</f>
        <v>97</v>
      </c>
      <c r="D23" s="121">
        <f>D18</f>
        <v>3</v>
      </c>
      <c r="E23" s="118">
        <f>E18</f>
        <v>22</v>
      </c>
      <c r="F23" s="118">
        <v>261179</v>
      </c>
      <c r="G23" s="290" t="s">
        <v>571</v>
      </c>
      <c r="H23" s="118">
        <f>SUM(I23:J23)</f>
        <v>205697</v>
      </c>
      <c r="I23" s="118">
        <v>203776</v>
      </c>
      <c r="J23" s="118">
        <v>1921</v>
      </c>
      <c r="K23" s="118">
        <v>4</v>
      </c>
      <c r="L23" s="292" t="s">
        <v>571</v>
      </c>
      <c r="M23" s="122">
        <f>H23/F23*100</f>
        <v>78.7570976227032</v>
      </c>
    </row>
    <row r="24" spans="1:13" s="8" customFormat="1" ht="19.5" customHeight="1">
      <c r="A24" s="184" t="s">
        <v>468</v>
      </c>
      <c r="B24" s="158" t="s">
        <v>469</v>
      </c>
      <c r="C24" s="121">
        <f>C21</f>
        <v>97</v>
      </c>
      <c r="D24" s="121">
        <f>D21</f>
        <v>3</v>
      </c>
      <c r="E24" s="118">
        <f>E21</f>
        <v>22</v>
      </c>
      <c r="F24" s="118">
        <v>145236</v>
      </c>
      <c r="G24" s="290" t="s">
        <v>571</v>
      </c>
      <c r="H24" s="118">
        <f>SUM(I24:J24)</f>
        <v>113927</v>
      </c>
      <c r="I24" s="118">
        <v>112708</v>
      </c>
      <c r="J24" s="118">
        <v>1219</v>
      </c>
      <c r="K24" s="118">
        <v>2</v>
      </c>
      <c r="L24" s="292" t="s">
        <v>571</v>
      </c>
      <c r="M24" s="122">
        <f>H24/F24*100</f>
        <v>78.44267261560495</v>
      </c>
    </row>
    <row r="25" spans="1:13" s="8" customFormat="1" ht="19.5" customHeight="1">
      <c r="A25" s="184" t="s">
        <v>470</v>
      </c>
      <c r="B25" s="158" t="s">
        <v>471</v>
      </c>
      <c r="C25" s="121">
        <f>C18</f>
        <v>97</v>
      </c>
      <c r="D25" s="121">
        <f>D18</f>
        <v>3</v>
      </c>
      <c r="E25" s="118">
        <f>E18</f>
        <v>22</v>
      </c>
      <c r="F25" s="118">
        <v>126888</v>
      </c>
      <c r="G25" s="290" t="s">
        <v>571</v>
      </c>
      <c r="H25" s="118">
        <f>SUM(I25:J25)</f>
        <v>99024</v>
      </c>
      <c r="I25" s="118">
        <v>98035</v>
      </c>
      <c r="J25" s="118">
        <v>989</v>
      </c>
      <c r="K25" s="118">
        <v>1</v>
      </c>
      <c r="L25" s="292" t="s">
        <v>571</v>
      </c>
      <c r="M25" s="122">
        <f>H25/F25*100</f>
        <v>78.0404766408171</v>
      </c>
    </row>
    <row r="26" spans="1:13" s="8" customFormat="1" ht="6" customHeight="1">
      <c r="A26" s="130"/>
      <c r="B26" s="158"/>
      <c r="C26" s="121"/>
      <c r="D26" s="121"/>
      <c r="E26" s="118"/>
      <c r="F26" s="118"/>
      <c r="G26" s="118"/>
      <c r="H26" s="118"/>
      <c r="I26" s="118"/>
      <c r="J26" s="118"/>
      <c r="K26" s="118"/>
      <c r="L26" s="124"/>
      <c r="M26" s="122"/>
    </row>
    <row r="27" spans="1:13" s="8" customFormat="1" ht="19.5" customHeight="1">
      <c r="A27" s="184" t="s">
        <v>472</v>
      </c>
      <c r="B27" s="158" t="s">
        <v>473</v>
      </c>
      <c r="C27" s="121">
        <f>C18</f>
        <v>97</v>
      </c>
      <c r="D27" s="121">
        <f>D18</f>
        <v>3</v>
      </c>
      <c r="E27" s="118">
        <f>E18</f>
        <v>22</v>
      </c>
      <c r="F27" s="118">
        <v>65951</v>
      </c>
      <c r="G27" s="290" t="s">
        <v>571</v>
      </c>
      <c r="H27" s="118">
        <f>SUM(I27:J27)</f>
        <v>51068</v>
      </c>
      <c r="I27" s="118">
        <v>50579</v>
      </c>
      <c r="J27" s="118">
        <v>489</v>
      </c>
      <c r="K27" s="118">
        <v>1</v>
      </c>
      <c r="L27" s="292" t="s">
        <v>571</v>
      </c>
      <c r="M27" s="122">
        <f>H27/F27*100</f>
        <v>77.43324589467939</v>
      </c>
    </row>
    <row r="28" spans="1:13" s="8" customFormat="1" ht="19.5" customHeight="1">
      <c r="A28" s="184" t="s">
        <v>474</v>
      </c>
      <c r="B28" s="158" t="s">
        <v>475</v>
      </c>
      <c r="C28" s="121">
        <f>C25</f>
        <v>97</v>
      </c>
      <c r="D28" s="121">
        <f>D25</f>
        <v>3</v>
      </c>
      <c r="E28" s="118">
        <f>E25</f>
        <v>22</v>
      </c>
      <c r="F28" s="118">
        <v>101723</v>
      </c>
      <c r="G28" s="290" t="s">
        <v>571</v>
      </c>
      <c r="H28" s="118">
        <f>SUM(I28:J28)</f>
        <v>77937</v>
      </c>
      <c r="I28" s="118">
        <v>77143</v>
      </c>
      <c r="J28" s="118">
        <v>794</v>
      </c>
      <c r="K28" s="292" t="s">
        <v>571</v>
      </c>
      <c r="L28" s="292" t="s">
        <v>571</v>
      </c>
      <c r="M28" s="122">
        <f>H28/F28*100</f>
        <v>76.61689096861085</v>
      </c>
    </row>
    <row r="29" spans="1:13" s="8" customFormat="1" ht="19.5" customHeight="1">
      <c r="A29" s="184" t="s">
        <v>476</v>
      </c>
      <c r="B29" s="158" t="s">
        <v>477</v>
      </c>
      <c r="C29" s="121">
        <f>C18</f>
        <v>97</v>
      </c>
      <c r="D29" s="121">
        <f>D18</f>
        <v>3</v>
      </c>
      <c r="E29" s="118">
        <f>E18</f>
        <v>22</v>
      </c>
      <c r="F29" s="118">
        <v>91644</v>
      </c>
      <c r="G29" s="290" t="s">
        <v>571</v>
      </c>
      <c r="H29" s="118">
        <f>SUM(I29:J29)</f>
        <v>70760</v>
      </c>
      <c r="I29" s="118">
        <v>70087</v>
      </c>
      <c r="J29" s="118">
        <v>673</v>
      </c>
      <c r="K29" s="118">
        <v>1</v>
      </c>
      <c r="L29" s="292" t="s">
        <v>571</v>
      </c>
      <c r="M29" s="122">
        <f>H29/F29*100</f>
        <v>77.2118196499498</v>
      </c>
    </row>
    <row r="30" spans="1:13" s="8" customFormat="1" ht="6" customHeight="1">
      <c r="A30" s="130"/>
      <c r="B30" s="158"/>
      <c r="C30" s="121"/>
      <c r="D30" s="121"/>
      <c r="E30" s="118"/>
      <c r="F30" s="118"/>
      <c r="G30" s="118"/>
      <c r="H30" s="118"/>
      <c r="I30" s="118"/>
      <c r="J30" s="118"/>
      <c r="K30" s="118"/>
      <c r="L30" s="124"/>
      <c r="M30" s="122"/>
    </row>
    <row r="31" spans="1:13" s="8" customFormat="1" ht="19.5" customHeight="1">
      <c r="A31" s="184" t="s">
        <v>478</v>
      </c>
      <c r="B31" s="158" t="s">
        <v>479</v>
      </c>
      <c r="C31" s="121">
        <f aca="true" t="shared" si="0" ref="C31:E32">C28</f>
        <v>97</v>
      </c>
      <c r="D31" s="121">
        <f t="shared" si="0"/>
        <v>3</v>
      </c>
      <c r="E31" s="118">
        <f t="shared" si="0"/>
        <v>22</v>
      </c>
      <c r="F31" s="118">
        <v>56896</v>
      </c>
      <c r="G31" s="290" t="s">
        <v>571</v>
      </c>
      <c r="H31" s="118">
        <f>SUM(I31:J31)</f>
        <v>43005</v>
      </c>
      <c r="I31" s="118">
        <v>42552</v>
      </c>
      <c r="J31" s="118">
        <v>453</v>
      </c>
      <c r="K31" s="118">
        <v>1</v>
      </c>
      <c r="L31" s="292" t="s">
        <v>571</v>
      </c>
      <c r="M31" s="122">
        <f>H31/F31*100</f>
        <v>75.58527840269966</v>
      </c>
    </row>
    <row r="32" spans="1:13" s="8" customFormat="1" ht="19.5" customHeight="1">
      <c r="A32" s="184" t="s">
        <v>480</v>
      </c>
      <c r="B32" s="158" t="s">
        <v>481</v>
      </c>
      <c r="C32" s="121">
        <f t="shared" si="0"/>
        <v>97</v>
      </c>
      <c r="D32" s="121">
        <f t="shared" si="0"/>
        <v>3</v>
      </c>
      <c r="E32" s="118">
        <f t="shared" si="0"/>
        <v>22</v>
      </c>
      <c r="F32" s="118">
        <v>98141</v>
      </c>
      <c r="G32" s="290" t="s">
        <v>571</v>
      </c>
      <c r="H32" s="118">
        <f>SUM(I32:J32)</f>
        <v>74977</v>
      </c>
      <c r="I32" s="118">
        <v>74240</v>
      </c>
      <c r="J32" s="118">
        <v>737</v>
      </c>
      <c r="K32" s="118">
        <v>1</v>
      </c>
      <c r="L32" s="292" t="s">
        <v>571</v>
      </c>
      <c r="M32" s="122">
        <f>H32/F32*100</f>
        <v>76.39722440162623</v>
      </c>
    </row>
    <row r="33" spans="1:13" s="8" customFormat="1" ht="19.5" customHeight="1">
      <c r="A33" s="184" t="s">
        <v>482</v>
      </c>
      <c r="B33" s="158" t="s">
        <v>483</v>
      </c>
      <c r="C33" s="121">
        <f>C18</f>
        <v>97</v>
      </c>
      <c r="D33" s="121">
        <f>D18</f>
        <v>3</v>
      </c>
      <c r="E33" s="118">
        <f>E18</f>
        <v>22</v>
      </c>
      <c r="F33" s="118">
        <v>81686</v>
      </c>
      <c r="G33" s="290" t="s">
        <v>571</v>
      </c>
      <c r="H33" s="118">
        <f>SUM(I33:J33)</f>
        <v>63495</v>
      </c>
      <c r="I33" s="118">
        <v>62886</v>
      </c>
      <c r="J33" s="118">
        <v>609</v>
      </c>
      <c r="K33" s="118">
        <v>1</v>
      </c>
      <c r="L33" s="292" t="s">
        <v>571</v>
      </c>
      <c r="M33" s="122">
        <f>H33/F33*100</f>
        <v>77.73057806723305</v>
      </c>
    </row>
    <row r="34" spans="1:13" s="8" customFormat="1" ht="6" customHeight="1">
      <c r="A34" s="130"/>
      <c r="B34" s="158"/>
      <c r="C34" s="121"/>
      <c r="D34" s="121"/>
      <c r="E34" s="118"/>
      <c r="F34" s="118"/>
      <c r="G34" s="118"/>
      <c r="H34" s="118"/>
      <c r="I34" s="118"/>
      <c r="J34" s="118"/>
      <c r="K34" s="118"/>
      <c r="L34" s="124"/>
      <c r="M34" s="122"/>
    </row>
    <row r="35" spans="1:13" s="8" customFormat="1" ht="19.5" customHeight="1">
      <c r="A35" s="184" t="s">
        <v>484</v>
      </c>
      <c r="B35" s="158" t="s">
        <v>485</v>
      </c>
      <c r="C35" s="121">
        <f aca="true" t="shared" si="1" ref="C35:E36">C32</f>
        <v>97</v>
      </c>
      <c r="D35" s="121">
        <f t="shared" si="1"/>
        <v>3</v>
      </c>
      <c r="E35" s="118">
        <f t="shared" si="1"/>
        <v>22</v>
      </c>
      <c r="F35" s="118">
        <v>36870</v>
      </c>
      <c r="G35" s="290" t="s">
        <v>571</v>
      </c>
      <c r="H35" s="118">
        <f>SUM(I35:J35)</f>
        <v>28055</v>
      </c>
      <c r="I35" s="118">
        <v>27822</v>
      </c>
      <c r="J35" s="118">
        <v>233</v>
      </c>
      <c r="K35" s="457" t="s">
        <v>18</v>
      </c>
      <c r="L35" s="292" t="s">
        <v>571</v>
      </c>
      <c r="M35" s="122">
        <f>H35/F35*100</f>
        <v>76.09167344724709</v>
      </c>
    </row>
    <row r="36" spans="1:13" s="8" customFormat="1" ht="19.5" customHeight="1">
      <c r="A36" s="184" t="s">
        <v>486</v>
      </c>
      <c r="B36" s="158" t="s">
        <v>487</v>
      </c>
      <c r="C36" s="121">
        <f t="shared" si="1"/>
        <v>97</v>
      </c>
      <c r="D36" s="121">
        <f t="shared" si="1"/>
        <v>3</v>
      </c>
      <c r="E36" s="118">
        <f t="shared" si="1"/>
        <v>22</v>
      </c>
      <c r="F36" s="118">
        <v>42860</v>
      </c>
      <c r="G36" s="290" t="s">
        <v>571</v>
      </c>
      <c r="H36" s="118">
        <f>SUM(I36:J36)</f>
        <v>32138</v>
      </c>
      <c r="I36" s="118">
        <v>31794</v>
      </c>
      <c r="J36" s="118">
        <v>344</v>
      </c>
      <c r="K36" s="118">
        <v>1</v>
      </c>
      <c r="L36" s="292" t="s">
        <v>571</v>
      </c>
      <c r="M36" s="122">
        <f>H36/F36*100</f>
        <v>74.98366775548297</v>
      </c>
    </row>
    <row r="37" spans="1:13" s="8" customFormat="1" ht="19.5" customHeight="1" thickBot="1">
      <c r="A37" s="293" t="s">
        <v>488</v>
      </c>
      <c r="B37" s="159" t="s">
        <v>489</v>
      </c>
      <c r="C37" s="125">
        <f>C18</f>
        <v>97</v>
      </c>
      <c r="D37" s="126">
        <f>D18</f>
        <v>3</v>
      </c>
      <c r="E37" s="127">
        <f>E18</f>
        <v>22</v>
      </c>
      <c r="F37" s="127">
        <v>7932</v>
      </c>
      <c r="G37" s="294" t="s">
        <v>571</v>
      </c>
      <c r="H37" s="128">
        <f>SUM(I37:J37)</f>
        <v>5563</v>
      </c>
      <c r="I37" s="127">
        <v>5501</v>
      </c>
      <c r="J37" s="128">
        <v>62</v>
      </c>
      <c r="K37" s="294" t="s">
        <v>571</v>
      </c>
      <c r="L37" s="295" t="s">
        <v>571</v>
      </c>
      <c r="M37" s="129">
        <f>H37/F37*100</f>
        <v>70.13363590519415</v>
      </c>
    </row>
    <row r="38" spans="1:13" s="8" customFormat="1" ht="13.5" customHeight="1">
      <c r="A38" s="391" t="s">
        <v>652</v>
      </c>
      <c r="G38" s="21" t="s">
        <v>510</v>
      </c>
      <c r="M38" s="10"/>
    </row>
    <row r="39" spans="1:13" s="8" customFormat="1" ht="13.5" customHeight="1">
      <c r="A39" s="391" t="s">
        <v>511</v>
      </c>
      <c r="G39" s="21" t="s">
        <v>512</v>
      </c>
      <c r="M39" s="10"/>
    </row>
    <row r="40" spans="1:13" s="8" customFormat="1" ht="13.5" customHeight="1">
      <c r="A40" s="391" t="s">
        <v>513</v>
      </c>
      <c r="G40" s="392" t="s">
        <v>514</v>
      </c>
      <c r="M40" s="10"/>
    </row>
  </sheetData>
  <mergeCells count="21">
    <mergeCell ref="A2:M2"/>
    <mergeCell ref="A5:B8"/>
    <mergeCell ref="C5:E6"/>
    <mergeCell ref="F5:F6"/>
    <mergeCell ref="G5:G6"/>
    <mergeCell ref="H5:J5"/>
    <mergeCell ref="K5:K6"/>
    <mergeCell ref="L5:L6"/>
    <mergeCell ref="M5:M6"/>
    <mergeCell ref="H6:J6"/>
    <mergeCell ref="C7:C8"/>
    <mergeCell ref="D7:D8"/>
    <mergeCell ref="E7:E8"/>
    <mergeCell ref="F7:F8"/>
    <mergeCell ref="K7:K8"/>
    <mergeCell ref="L7:L8"/>
    <mergeCell ref="M7:M8"/>
    <mergeCell ref="G7:G8"/>
    <mergeCell ref="H7:H8"/>
    <mergeCell ref="I7:I8"/>
    <mergeCell ref="J7:J8"/>
  </mergeCells>
  <printOptions/>
  <pageMargins left="1.141732283464567" right="1.141732283464567" top="1.5748031496062993" bottom="1.5748031496062993" header="0.5118110236220472" footer="0.9055118110236221"/>
  <pageSetup firstPageNumber="99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1" customWidth="1"/>
    <col min="2" max="2" width="13.625" style="1" customWidth="1"/>
    <col min="3" max="5" width="5.625" style="1" customWidth="1"/>
    <col min="6" max="6" width="11.125" style="1" customWidth="1"/>
    <col min="7" max="9" width="7.625" style="1" customWidth="1"/>
    <col min="10" max="12" width="8.125" style="1" customWidth="1"/>
    <col min="13" max="13" width="10.625" style="1" customWidth="1"/>
    <col min="14" max="14" width="7.75390625" style="1" customWidth="1"/>
    <col min="15" max="15" width="6.625" style="1" customWidth="1"/>
    <col min="16" max="16" width="4.375" style="1" customWidth="1"/>
    <col min="17" max="17" width="9.625" style="1" customWidth="1"/>
    <col min="18" max="18" width="11.625" style="1" customWidth="1"/>
    <col min="19" max="16384" width="12.625" style="1" customWidth="1"/>
  </cols>
  <sheetData>
    <row r="1" spans="1:18" s="4" customFormat="1" ht="18" customHeight="1">
      <c r="A1" s="382" t="s">
        <v>713</v>
      </c>
      <c r="B1" s="76"/>
      <c r="R1" s="91" t="s">
        <v>700</v>
      </c>
    </row>
    <row r="2" spans="1:18" s="7" customFormat="1" ht="24.75" customHeight="1">
      <c r="A2" s="460" t="s">
        <v>550</v>
      </c>
      <c r="B2" s="461"/>
      <c r="C2" s="461"/>
      <c r="D2" s="461"/>
      <c r="E2" s="461"/>
      <c r="F2" s="461"/>
      <c r="G2" s="461"/>
      <c r="H2" s="461"/>
      <c r="I2" s="461"/>
      <c r="J2" s="461" t="s">
        <v>551</v>
      </c>
      <c r="K2" s="461"/>
      <c r="L2" s="461"/>
      <c r="M2" s="461"/>
      <c r="N2" s="461"/>
      <c r="O2" s="461"/>
      <c r="P2" s="461"/>
      <c r="Q2" s="461"/>
      <c r="R2" s="461"/>
    </row>
    <row r="3" spans="1:18" s="4" customFormat="1" ht="15.75" customHeight="1" thickBot="1">
      <c r="A3" s="26"/>
      <c r="B3" s="26"/>
      <c r="C3" s="26"/>
      <c r="D3" s="26"/>
      <c r="E3" s="26"/>
      <c r="F3" s="26"/>
      <c r="G3" s="26"/>
      <c r="H3" s="26"/>
      <c r="I3" s="400" t="s">
        <v>714</v>
      </c>
      <c r="J3" s="26"/>
      <c r="K3" s="26"/>
      <c r="L3" s="26"/>
      <c r="M3" s="26"/>
      <c r="N3" s="26"/>
      <c r="O3" s="26"/>
      <c r="P3" s="26"/>
      <c r="R3" s="78" t="s">
        <v>655</v>
      </c>
    </row>
    <row r="4" spans="1:18" s="79" customFormat="1" ht="16.5" customHeight="1">
      <c r="A4" s="564" t="s">
        <v>533</v>
      </c>
      <c r="B4" s="565"/>
      <c r="C4" s="571" t="s">
        <v>604</v>
      </c>
      <c r="D4" s="556"/>
      <c r="E4" s="557"/>
      <c r="F4" s="545" t="s">
        <v>605</v>
      </c>
      <c r="G4" s="561" t="s">
        <v>606</v>
      </c>
      <c r="H4" s="556"/>
      <c r="I4" s="557"/>
      <c r="J4" s="562" t="s">
        <v>607</v>
      </c>
      <c r="K4" s="556"/>
      <c r="L4" s="557"/>
      <c r="M4" s="545" t="s">
        <v>608</v>
      </c>
      <c r="N4" s="577" t="s">
        <v>417</v>
      </c>
      <c r="O4" s="578"/>
      <c r="P4" s="557"/>
      <c r="Q4" s="537" t="s">
        <v>610</v>
      </c>
      <c r="R4" s="537" t="s">
        <v>611</v>
      </c>
    </row>
    <row r="5" spans="1:18" s="79" customFormat="1" ht="16.5" customHeight="1">
      <c r="A5" s="566"/>
      <c r="B5" s="459"/>
      <c r="C5" s="559"/>
      <c r="D5" s="559"/>
      <c r="E5" s="560"/>
      <c r="F5" s="546"/>
      <c r="G5" s="563" t="s">
        <v>613</v>
      </c>
      <c r="H5" s="559"/>
      <c r="I5" s="560"/>
      <c r="J5" s="559" t="s">
        <v>614</v>
      </c>
      <c r="K5" s="559"/>
      <c r="L5" s="560"/>
      <c r="M5" s="546"/>
      <c r="N5" s="563"/>
      <c r="O5" s="559"/>
      <c r="P5" s="560"/>
      <c r="Q5" s="538"/>
      <c r="R5" s="538"/>
    </row>
    <row r="6" spans="1:18" s="79" customFormat="1" ht="16.5" customHeight="1">
      <c r="A6" s="566"/>
      <c r="B6" s="459"/>
      <c r="C6" s="569" t="s">
        <v>617</v>
      </c>
      <c r="D6" s="551" t="s">
        <v>618</v>
      </c>
      <c r="E6" s="553" t="s">
        <v>619</v>
      </c>
      <c r="F6" s="546" t="s">
        <v>620</v>
      </c>
      <c r="G6" s="551" t="s">
        <v>621</v>
      </c>
      <c r="H6" s="551" t="s">
        <v>622</v>
      </c>
      <c r="I6" s="551" t="s">
        <v>623</v>
      </c>
      <c r="J6" s="553" t="s">
        <v>621</v>
      </c>
      <c r="K6" s="548" t="s">
        <v>624</v>
      </c>
      <c r="L6" s="548" t="s">
        <v>625</v>
      </c>
      <c r="M6" s="546" t="s">
        <v>534</v>
      </c>
      <c r="N6" s="576" t="s">
        <v>418</v>
      </c>
      <c r="O6" s="572" t="s">
        <v>419</v>
      </c>
      <c r="P6" s="573"/>
      <c r="Q6" s="541" t="s">
        <v>627</v>
      </c>
      <c r="R6" s="541" t="s">
        <v>628</v>
      </c>
    </row>
    <row r="7" spans="1:18" s="80" customFormat="1" ht="16.5" customHeight="1" thickBot="1">
      <c r="A7" s="567"/>
      <c r="B7" s="568"/>
      <c r="C7" s="570"/>
      <c r="D7" s="552"/>
      <c r="E7" s="554"/>
      <c r="F7" s="547"/>
      <c r="G7" s="552"/>
      <c r="H7" s="552"/>
      <c r="I7" s="552"/>
      <c r="J7" s="554"/>
      <c r="K7" s="547"/>
      <c r="L7" s="547"/>
      <c r="M7" s="547"/>
      <c r="N7" s="547"/>
      <c r="O7" s="574"/>
      <c r="P7" s="575"/>
      <c r="Q7" s="542"/>
      <c r="R7" s="542"/>
    </row>
    <row r="8" spans="1:18" s="4" customFormat="1" ht="16.5" customHeight="1">
      <c r="A8" s="285" t="s">
        <v>420</v>
      </c>
      <c r="B8" s="50" t="s">
        <v>421</v>
      </c>
      <c r="C8" s="19">
        <v>45</v>
      </c>
      <c r="D8" s="19">
        <v>6</v>
      </c>
      <c r="E8" s="49">
        <v>3</v>
      </c>
      <c r="F8" s="49">
        <v>181144</v>
      </c>
      <c r="G8" s="49">
        <v>24</v>
      </c>
      <c r="H8" s="49">
        <v>24</v>
      </c>
      <c r="I8" s="270" t="s">
        <v>571</v>
      </c>
      <c r="J8" s="49">
        <v>116822</v>
      </c>
      <c r="K8" s="49">
        <v>114311</v>
      </c>
      <c r="L8" s="49">
        <v>2511</v>
      </c>
      <c r="M8" s="49">
        <v>41</v>
      </c>
      <c r="N8" s="297" t="s">
        <v>571</v>
      </c>
      <c r="O8" s="154"/>
      <c r="P8" s="297" t="s">
        <v>571</v>
      </c>
      <c r="Q8" s="106">
        <v>64.49</v>
      </c>
      <c r="R8" s="84">
        <v>54.17</v>
      </c>
    </row>
    <row r="9" spans="1:18" s="4" customFormat="1" ht="16.5" customHeight="1">
      <c r="A9" s="285" t="s">
        <v>425</v>
      </c>
      <c r="B9" s="50" t="s">
        <v>426</v>
      </c>
      <c r="C9" s="19">
        <v>48</v>
      </c>
      <c r="D9" s="19">
        <v>12</v>
      </c>
      <c r="E9" s="49">
        <v>13</v>
      </c>
      <c r="F9" s="49">
        <v>209994</v>
      </c>
      <c r="G9" s="49">
        <v>22</v>
      </c>
      <c r="H9" s="49">
        <v>22</v>
      </c>
      <c r="I9" s="270" t="s">
        <v>571</v>
      </c>
      <c r="J9" s="49">
        <v>133108</v>
      </c>
      <c r="K9" s="49">
        <v>131047</v>
      </c>
      <c r="L9" s="49">
        <v>2061</v>
      </c>
      <c r="M9" s="49">
        <v>57</v>
      </c>
      <c r="N9" s="297" t="s">
        <v>571</v>
      </c>
      <c r="O9" s="154"/>
      <c r="P9" s="297" t="s">
        <v>571</v>
      </c>
      <c r="Q9" s="106">
        <v>63.39</v>
      </c>
      <c r="R9" s="84">
        <v>59.09</v>
      </c>
    </row>
    <row r="10" spans="1:18" s="4" customFormat="1" ht="16.5" customHeight="1">
      <c r="A10" s="285" t="s">
        <v>428</v>
      </c>
      <c r="B10" s="50" t="s">
        <v>429</v>
      </c>
      <c r="C10" s="19">
        <v>53</v>
      </c>
      <c r="D10" s="19">
        <v>1</v>
      </c>
      <c r="E10" s="49">
        <v>26</v>
      </c>
      <c r="F10" s="49">
        <v>240124</v>
      </c>
      <c r="G10" s="49">
        <v>25</v>
      </c>
      <c r="H10" s="49">
        <v>25</v>
      </c>
      <c r="I10" s="270" t="s">
        <v>571</v>
      </c>
      <c r="J10" s="49">
        <v>189670</v>
      </c>
      <c r="K10" s="49">
        <v>182200</v>
      </c>
      <c r="L10" s="49">
        <v>7470</v>
      </c>
      <c r="M10" s="49">
        <v>584</v>
      </c>
      <c r="N10" s="297" t="s">
        <v>571</v>
      </c>
      <c r="O10" s="154"/>
      <c r="P10" s="297" t="s">
        <v>571</v>
      </c>
      <c r="Q10" s="106">
        <v>78.99</v>
      </c>
      <c r="R10" s="84">
        <v>52</v>
      </c>
    </row>
    <row r="11" spans="1:18" s="4" customFormat="1" ht="16.5" customHeight="1">
      <c r="A11" s="285" t="s">
        <v>431</v>
      </c>
      <c r="B11" s="50" t="s">
        <v>432</v>
      </c>
      <c r="C11" s="19">
        <v>57</v>
      </c>
      <c r="D11" s="19">
        <v>1</v>
      </c>
      <c r="E11" s="49">
        <v>21</v>
      </c>
      <c r="F11" s="49">
        <v>273191</v>
      </c>
      <c r="G11" s="49">
        <v>26</v>
      </c>
      <c r="H11" s="49">
        <v>26</v>
      </c>
      <c r="I11" s="270" t="s">
        <v>571</v>
      </c>
      <c r="J11" s="49">
        <v>207515</v>
      </c>
      <c r="K11" s="49">
        <v>195392</v>
      </c>
      <c r="L11" s="49">
        <v>12123</v>
      </c>
      <c r="M11" s="49">
        <v>342</v>
      </c>
      <c r="N11" s="297" t="s">
        <v>571</v>
      </c>
      <c r="O11" s="154"/>
      <c r="P11" s="297" t="s">
        <v>571</v>
      </c>
      <c r="Q11" s="106">
        <v>75.96</v>
      </c>
      <c r="R11" s="84">
        <v>50</v>
      </c>
    </row>
    <row r="12" spans="1:18" s="4" customFormat="1" ht="16.5" customHeight="1">
      <c r="A12" s="285" t="s">
        <v>434</v>
      </c>
      <c r="B12" s="50" t="s">
        <v>435</v>
      </c>
      <c r="C12" s="19">
        <v>62</v>
      </c>
      <c r="D12" s="19">
        <v>3</v>
      </c>
      <c r="E12" s="49">
        <v>17</v>
      </c>
      <c r="F12" s="49">
        <v>368728</v>
      </c>
      <c r="G12" s="49">
        <v>19</v>
      </c>
      <c r="H12" s="49">
        <v>19</v>
      </c>
      <c r="I12" s="270" t="s">
        <v>571</v>
      </c>
      <c r="J12" s="49">
        <v>271080</v>
      </c>
      <c r="K12" s="49">
        <v>258760</v>
      </c>
      <c r="L12" s="49">
        <v>12320</v>
      </c>
      <c r="M12" s="49">
        <v>471</v>
      </c>
      <c r="N12" s="297" t="s">
        <v>571</v>
      </c>
      <c r="O12" s="154"/>
      <c r="P12" s="297" t="s">
        <v>571</v>
      </c>
      <c r="Q12" s="106">
        <v>73.52</v>
      </c>
      <c r="R12" s="84">
        <v>68.42</v>
      </c>
    </row>
    <row r="13" spans="1:18" s="4" customFormat="1" ht="16.5" customHeight="1">
      <c r="A13" s="285" t="s">
        <v>437</v>
      </c>
      <c r="B13" s="50" t="s">
        <v>438</v>
      </c>
      <c r="C13" s="19">
        <v>66</v>
      </c>
      <c r="D13" s="19">
        <v>11</v>
      </c>
      <c r="E13" s="49">
        <v>19</v>
      </c>
      <c r="F13" s="49">
        <v>461136</v>
      </c>
      <c r="G13" s="49">
        <v>16</v>
      </c>
      <c r="H13" s="49">
        <v>16</v>
      </c>
      <c r="I13" s="270" t="s">
        <v>571</v>
      </c>
      <c r="J13" s="49">
        <v>388566</v>
      </c>
      <c r="K13" s="49">
        <v>359654</v>
      </c>
      <c r="L13" s="49">
        <v>28912</v>
      </c>
      <c r="M13" s="49">
        <v>1153</v>
      </c>
      <c r="N13" s="297" t="s">
        <v>571</v>
      </c>
      <c r="O13" s="154"/>
      <c r="P13" s="297" t="s">
        <v>571</v>
      </c>
      <c r="Q13" s="106">
        <v>84.26</v>
      </c>
      <c r="R13" s="84">
        <v>81.25</v>
      </c>
    </row>
    <row r="14" spans="1:18" s="5" customFormat="1" ht="16.5" customHeight="1">
      <c r="A14" s="285" t="s">
        <v>442</v>
      </c>
      <c r="B14" s="50" t="s">
        <v>443</v>
      </c>
      <c r="C14" s="19">
        <v>71</v>
      </c>
      <c r="D14" s="19">
        <v>1</v>
      </c>
      <c r="E14" s="49">
        <v>16</v>
      </c>
      <c r="F14" s="49">
        <v>576414</v>
      </c>
      <c r="G14" s="49">
        <v>33</v>
      </c>
      <c r="H14" s="49">
        <v>33</v>
      </c>
      <c r="I14" s="270" t="s">
        <v>571</v>
      </c>
      <c r="J14" s="49">
        <v>449665</v>
      </c>
      <c r="K14" s="49">
        <v>436994</v>
      </c>
      <c r="L14" s="49">
        <v>12671</v>
      </c>
      <c r="M14" s="49">
        <v>91</v>
      </c>
      <c r="N14" s="297" t="s">
        <v>571</v>
      </c>
      <c r="O14" s="154"/>
      <c r="P14" s="297" t="s">
        <v>571</v>
      </c>
      <c r="Q14" s="106">
        <v>78.01</v>
      </c>
      <c r="R14" s="84">
        <v>39.39</v>
      </c>
    </row>
    <row r="15" spans="1:18" s="5" customFormat="1" ht="16.5" customHeight="1">
      <c r="A15" s="285" t="s">
        <v>445</v>
      </c>
      <c r="B15" s="50" t="s">
        <v>446</v>
      </c>
      <c r="C15" s="19">
        <v>75</v>
      </c>
      <c r="D15" s="19">
        <v>2</v>
      </c>
      <c r="E15" s="49">
        <v>1</v>
      </c>
      <c r="F15" s="49">
        <v>683082</v>
      </c>
      <c r="G15" s="49">
        <v>26</v>
      </c>
      <c r="H15" s="49">
        <v>26</v>
      </c>
      <c r="I15" s="270" t="s">
        <v>571</v>
      </c>
      <c r="J15" s="49">
        <v>502904</v>
      </c>
      <c r="K15" s="49">
        <v>482931</v>
      </c>
      <c r="L15" s="49">
        <v>19973</v>
      </c>
      <c r="M15" s="49">
        <v>70</v>
      </c>
      <c r="N15" s="297" t="s">
        <v>571</v>
      </c>
      <c r="O15" s="154"/>
      <c r="P15" s="297" t="s">
        <v>571</v>
      </c>
      <c r="Q15" s="106">
        <v>73.62</v>
      </c>
      <c r="R15" s="84">
        <v>50</v>
      </c>
    </row>
    <row r="16" spans="1:18" s="5" customFormat="1" ht="16.5" customHeight="1">
      <c r="A16" s="285" t="s">
        <v>447</v>
      </c>
      <c r="B16" s="50" t="s">
        <v>448</v>
      </c>
      <c r="C16" s="19">
        <v>79</v>
      </c>
      <c r="D16" s="19">
        <v>1</v>
      </c>
      <c r="E16" s="49">
        <v>20</v>
      </c>
      <c r="F16" s="49">
        <v>779087</v>
      </c>
      <c r="G16" s="49">
        <v>37</v>
      </c>
      <c r="H16" s="49">
        <v>37</v>
      </c>
      <c r="I16" s="270" t="s">
        <v>571</v>
      </c>
      <c r="J16" s="49">
        <v>588471</v>
      </c>
      <c r="K16" s="49">
        <v>569051</v>
      </c>
      <c r="L16" s="49">
        <v>19420</v>
      </c>
      <c r="M16" s="49">
        <v>27</v>
      </c>
      <c r="N16" s="297" t="s">
        <v>571</v>
      </c>
      <c r="O16" s="154"/>
      <c r="P16" s="297" t="s">
        <v>571</v>
      </c>
      <c r="Q16" s="106">
        <v>75.53</v>
      </c>
      <c r="R16" s="84">
        <v>35.14</v>
      </c>
    </row>
    <row r="17" spans="1:18" s="5" customFormat="1" ht="16.5" customHeight="1">
      <c r="A17" s="285" t="s">
        <v>450</v>
      </c>
      <c r="B17" s="50" t="s">
        <v>451</v>
      </c>
      <c r="C17" s="19">
        <v>83</v>
      </c>
      <c r="D17" s="19">
        <v>1</v>
      </c>
      <c r="E17" s="49">
        <v>29</v>
      </c>
      <c r="F17" s="49">
        <v>891365</v>
      </c>
      <c r="G17" s="49">
        <v>29</v>
      </c>
      <c r="H17" s="49">
        <v>28</v>
      </c>
      <c r="I17" s="49">
        <v>1</v>
      </c>
      <c r="J17" s="49">
        <v>646373</v>
      </c>
      <c r="K17" s="49">
        <v>612280</v>
      </c>
      <c r="L17" s="49">
        <v>34093</v>
      </c>
      <c r="M17" s="49">
        <v>33</v>
      </c>
      <c r="N17" s="297" t="s">
        <v>571</v>
      </c>
      <c r="O17" s="154"/>
      <c r="P17" s="297" t="s">
        <v>571</v>
      </c>
      <c r="Q17" s="106">
        <v>72.51</v>
      </c>
      <c r="R17" s="84">
        <v>44.83</v>
      </c>
    </row>
    <row r="18" spans="1:18" s="5" customFormat="1" ht="16.5" customHeight="1">
      <c r="A18" s="285" t="s">
        <v>457</v>
      </c>
      <c r="B18" s="50" t="s">
        <v>458</v>
      </c>
      <c r="C18" s="19">
        <v>87</v>
      </c>
      <c r="D18" s="19">
        <v>1</v>
      </c>
      <c r="E18" s="49">
        <v>24</v>
      </c>
      <c r="F18" s="49">
        <v>1034243</v>
      </c>
      <c r="G18" s="49">
        <v>39</v>
      </c>
      <c r="H18" s="49">
        <v>36</v>
      </c>
      <c r="I18" s="49">
        <v>3</v>
      </c>
      <c r="J18" s="49">
        <v>563148</v>
      </c>
      <c r="K18" s="49">
        <v>547139</v>
      </c>
      <c r="L18" s="49">
        <v>16009</v>
      </c>
      <c r="M18" s="49">
        <v>5</v>
      </c>
      <c r="N18" s="297" t="s">
        <v>571</v>
      </c>
      <c r="O18" s="154"/>
      <c r="P18" s="297" t="s">
        <v>571</v>
      </c>
      <c r="Q18" s="106">
        <v>54.45</v>
      </c>
      <c r="R18" s="84">
        <v>33.33</v>
      </c>
    </row>
    <row r="19" spans="1:18" s="5" customFormat="1" ht="16.5" customHeight="1">
      <c r="A19" s="285" t="s">
        <v>459</v>
      </c>
      <c r="B19" s="50" t="s">
        <v>460</v>
      </c>
      <c r="C19" s="19">
        <v>91</v>
      </c>
      <c r="D19" s="19">
        <v>1</v>
      </c>
      <c r="E19" s="49">
        <v>26</v>
      </c>
      <c r="F19" s="49">
        <v>1184648</v>
      </c>
      <c r="G19" s="49">
        <v>45</v>
      </c>
      <c r="H19" s="49">
        <v>43</v>
      </c>
      <c r="I19" s="49">
        <f>SUM(I23:I37)</f>
        <v>3</v>
      </c>
      <c r="J19" s="49">
        <v>590094</v>
      </c>
      <c r="K19" s="49">
        <v>577356</v>
      </c>
      <c r="L19" s="49">
        <v>12738</v>
      </c>
      <c r="M19" s="49">
        <f>SUM(M23:M37)</f>
        <v>25</v>
      </c>
      <c r="N19" s="297" t="s">
        <v>571</v>
      </c>
      <c r="O19" s="154"/>
      <c r="P19" s="297" t="s">
        <v>571</v>
      </c>
      <c r="Q19" s="106">
        <v>49.81</v>
      </c>
      <c r="R19" s="84">
        <v>28.89</v>
      </c>
    </row>
    <row r="20" spans="1:18" s="5" customFormat="1" ht="8.25" customHeight="1">
      <c r="A20" s="96"/>
      <c r="B20" s="50"/>
      <c r="C20" s="19"/>
      <c r="D20" s="19"/>
      <c r="E20" s="49"/>
      <c r="F20" s="49"/>
      <c r="G20" s="49"/>
      <c r="H20" s="49"/>
      <c r="I20" s="49"/>
      <c r="J20" s="49"/>
      <c r="K20" s="49"/>
      <c r="L20" s="49"/>
      <c r="M20" s="49"/>
      <c r="N20" s="102"/>
      <c r="O20" s="154"/>
      <c r="P20" s="102"/>
      <c r="Q20" s="106"/>
      <c r="R20" s="84"/>
    </row>
    <row r="21" spans="1:18" s="5" customFormat="1" ht="16.5" customHeight="1">
      <c r="A21" s="285" t="s">
        <v>462</v>
      </c>
      <c r="B21" s="50" t="s">
        <v>719</v>
      </c>
      <c r="C21" s="19">
        <v>94</v>
      </c>
      <c r="D21" s="19">
        <v>12</v>
      </c>
      <c r="E21" s="49">
        <v>3</v>
      </c>
      <c r="F21" s="49">
        <f>SUM(F23:F39)</f>
        <v>1310968</v>
      </c>
      <c r="G21" s="49">
        <f aca="true" t="shared" si="0" ref="G21:M21">SUM(G23:G39)</f>
        <v>34</v>
      </c>
      <c r="H21" s="49">
        <f t="shared" si="0"/>
        <v>31</v>
      </c>
      <c r="I21" s="49">
        <f t="shared" si="0"/>
        <v>3</v>
      </c>
      <c r="J21" s="49">
        <f t="shared" si="0"/>
        <v>811483</v>
      </c>
      <c r="K21" s="49">
        <f t="shared" si="0"/>
        <v>787845</v>
      </c>
      <c r="L21" s="49">
        <f t="shared" si="0"/>
        <v>23638</v>
      </c>
      <c r="M21" s="49">
        <f t="shared" si="0"/>
        <v>26</v>
      </c>
      <c r="N21" s="297" t="s">
        <v>571</v>
      </c>
      <c r="O21" s="154"/>
      <c r="P21" s="297" t="s">
        <v>571</v>
      </c>
      <c r="Q21" s="106">
        <f>J21/F21*100</f>
        <v>61.89952767725833</v>
      </c>
      <c r="R21" s="84">
        <f>13/G21*100</f>
        <v>38.23529411764706</v>
      </c>
    </row>
    <row r="22" spans="1:17" s="5" customFormat="1" ht="8.25" customHeight="1">
      <c r="A22" s="96"/>
      <c r="B22" s="12"/>
      <c r="C22" s="97"/>
      <c r="D22" s="97"/>
      <c r="E22" s="49"/>
      <c r="F22" s="49"/>
      <c r="G22" s="49"/>
      <c r="H22" s="49"/>
      <c r="I22" s="49"/>
      <c r="J22" s="49"/>
      <c r="K22" s="49"/>
      <c r="L22" s="49"/>
      <c r="M22" s="49"/>
      <c r="N22" s="104"/>
      <c r="O22" s="153"/>
      <c r="P22" s="104"/>
      <c r="Q22" s="105"/>
    </row>
    <row r="23" spans="1:18" s="4" customFormat="1" ht="16.5" customHeight="1">
      <c r="A23" s="285" t="s">
        <v>464</v>
      </c>
      <c r="B23" s="100" t="s">
        <v>465</v>
      </c>
      <c r="C23" s="19">
        <v>94</v>
      </c>
      <c r="D23" s="19">
        <v>12</v>
      </c>
      <c r="E23" s="49">
        <v>3</v>
      </c>
      <c r="F23" s="49">
        <v>260079</v>
      </c>
      <c r="G23" s="49">
        <f>H23+I23</f>
        <v>3</v>
      </c>
      <c r="H23" s="49">
        <v>2</v>
      </c>
      <c r="I23" s="49">
        <v>1</v>
      </c>
      <c r="J23" s="49">
        <f>K23+L23</f>
        <v>155479</v>
      </c>
      <c r="K23" s="49">
        <v>151432</v>
      </c>
      <c r="L23" s="49">
        <v>4047</v>
      </c>
      <c r="M23" s="49">
        <v>5</v>
      </c>
      <c r="N23" s="298" t="s">
        <v>535</v>
      </c>
      <c r="O23" s="299" t="s">
        <v>423</v>
      </c>
      <c r="P23" s="157" t="s">
        <v>536</v>
      </c>
      <c r="Q23" s="106">
        <f>J23/F23*100</f>
        <v>59.781451020651424</v>
      </c>
      <c r="R23" s="84">
        <f>1/G23*100</f>
        <v>33.33333333333333</v>
      </c>
    </row>
    <row r="24" spans="1:18" s="4" customFormat="1" ht="8.25" customHeight="1">
      <c r="A24" s="96"/>
      <c r="B24" s="100"/>
      <c r="C24" s="107"/>
      <c r="D24" s="19"/>
      <c r="E24" s="49"/>
      <c r="F24" s="49"/>
      <c r="G24" s="49"/>
      <c r="H24" s="49"/>
      <c r="I24" s="49"/>
      <c r="J24" s="49"/>
      <c r="K24" s="49"/>
      <c r="L24" s="49"/>
      <c r="M24" s="49"/>
      <c r="N24" s="108"/>
      <c r="O24" s="154"/>
      <c r="P24" s="160"/>
      <c r="Q24" s="106"/>
      <c r="R24" s="84"/>
    </row>
    <row r="25" spans="1:18" s="4" customFormat="1" ht="16.5" customHeight="1">
      <c r="A25" s="285" t="s">
        <v>466</v>
      </c>
      <c r="B25" s="100" t="s">
        <v>467</v>
      </c>
      <c r="C25" s="19">
        <v>94</v>
      </c>
      <c r="D25" s="19">
        <v>12</v>
      </c>
      <c r="E25" s="49">
        <v>3</v>
      </c>
      <c r="F25" s="49">
        <v>248077</v>
      </c>
      <c r="G25" s="49">
        <f>H25</f>
        <v>4</v>
      </c>
      <c r="H25" s="49">
        <v>4</v>
      </c>
      <c r="I25" s="270" t="s">
        <v>571</v>
      </c>
      <c r="J25" s="49">
        <f aca="true" t="shared" si="1" ref="J25:J38">K25+L25</f>
        <v>155698</v>
      </c>
      <c r="K25" s="49">
        <v>151506</v>
      </c>
      <c r="L25" s="49">
        <v>4192</v>
      </c>
      <c r="M25" s="49">
        <v>15</v>
      </c>
      <c r="N25" s="298" t="s">
        <v>537</v>
      </c>
      <c r="O25" s="299" t="s">
        <v>423</v>
      </c>
      <c r="P25" s="157" t="s">
        <v>536</v>
      </c>
      <c r="Q25" s="106">
        <f>J25/F25*100</f>
        <v>62.761965035049606</v>
      </c>
      <c r="R25" s="84">
        <f>1/G25*100</f>
        <v>25</v>
      </c>
    </row>
    <row r="26" spans="1:18" s="4" customFormat="1" ht="16.5" customHeight="1">
      <c r="A26" s="285" t="s">
        <v>468</v>
      </c>
      <c r="B26" s="100" t="s">
        <v>469</v>
      </c>
      <c r="C26" s="19">
        <v>94</v>
      </c>
      <c r="D26" s="19">
        <v>12</v>
      </c>
      <c r="E26" s="49">
        <v>3</v>
      </c>
      <c r="F26" s="49">
        <v>137038</v>
      </c>
      <c r="G26" s="49">
        <f>H26+I26</f>
        <v>3</v>
      </c>
      <c r="H26" s="49">
        <v>2</v>
      </c>
      <c r="I26" s="49">
        <v>1</v>
      </c>
      <c r="J26" s="49">
        <f t="shared" si="1"/>
        <v>84588</v>
      </c>
      <c r="K26" s="49">
        <v>82308</v>
      </c>
      <c r="L26" s="49">
        <v>2280</v>
      </c>
      <c r="M26" s="19">
        <v>5</v>
      </c>
      <c r="N26" s="298" t="s">
        <v>538</v>
      </c>
      <c r="O26" s="299" t="s">
        <v>423</v>
      </c>
      <c r="P26" s="157" t="s">
        <v>536</v>
      </c>
      <c r="Q26" s="106">
        <f>J26/F26*100</f>
        <v>61.72594462849721</v>
      </c>
      <c r="R26" s="84">
        <f>1/G26*100</f>
        <v>33.33333333333333</v>
      </c>
    </row>
    <row r="27" spans="1:18" s="4" customFormat="1" ht="16.5" customHeight="1">
      <c r="A27" s="285" t="s">
        <v>470</v>
      </c>
      <c r="B27" s="100" t="s">
        <v>471</v>
      </c>
      <c r="C27" s="19">
        <v>94</v>
      </c>
      <c r="D27" s="19">
        <v>12</v>
      </c>
      <c r="E27" s="49">
        <v>3</v>
      </c>
      <c r="F27" s="49">
        <v>121513</v>
      </c>
      <c r="G27" s="49">
        <f>H27</f>
        <v>3</v>
      </c>
      <c r="H27" s="49">
        <v>3</v>
      </c>
      <c r="I27" s="270" t="s">
        <v>571</v>
      </c>
      <c r="J27" s="49">
        <f t="shared" si="1"/>
        <v>73760</v>
      </c>
      <c r="K27" s="49">
        <v>71096</v>
      </c>
      <c r="L27" s="49">
        <v>2664</v>
      </c>
      <c r="M27" s="179" t="s">
        <v>571</v>
      </c>
      <c r="N27" s="298" t="s">
        <v>539</v>
      </c>
      <c r="O27" s="299" t="s">
        <v>423</v>
      </c>
      <c r="P27" s="157" t="s">
        <v>536</v>
      </c>
      <c r="Q27" s="106">
        <f>J27/F27*100</f>
        <v>60.70132413815805</v>
      </c>
      <c r="R27" s="84">
        <f>1/G27*100</f>
        <v>33.33333333333333</v>
      </c>
    </row>
    <row r="28" spans="1:18" s="4" customFormat="1" ht="8.25" customHeight="1">
      <c r="A28" s="96"/>
      <c r="B28" s="100"/>
      <c r="C28" s="107"/>
      <c r="D28" s="19"/>
      <c r="E28" s="49"/>
      <c r="F28" s="49"/>
      <c r="G28" s="49"/>
      <c r="H28" s="49"/>
      <c r="I28" s="49"/>
      <c r="J28" s="49"/>
      <c r="K28" s="49"/>
      <c r="L28" s="49"/>
      <c r="M28" s="49"/>
      <c r="N28" s="108"/>
      <c r="O28" s="154"/>
      <c r="P28" s="160"/>
      <c r="Q28" s="106"/>
      <c r="R28" s="84"/>
    </row>
    <row r="29" spans="1:18" s="4" customFormat="1" ht="16.5" customHeight="1">
      <c r="A29" s="285" t="s">
        <v>472</v>
      </c>
      <c r="B29" s="100" t="s">
        <v>473</v>
      </c>
      <c r="C29" s="19">
        <v>94</v>
      </c>
      <c r="D29" s="19">
        <v>12</v>
      </c>
      <c r="E29" s="49">
        <v>3</v>
      </c>
      <c r="F29" s="49">
        <v>61802</v>
      </c>
      <c r="G29" s="49">
        <f>H29+I29</f>
        <v>3</v>
      </c>
      <c r="H29" s="49">
        <v>2</v>
      </c>
      <c r="I29" s="49">
        <v>1</v>
      </c>
      <c r="J29" s="49">
        <f t="shared" si="1"/>
        <v>40158</v>
      </c>
      <c r="K29" s="49">
        <v>38907</v>
      </c>
      <c r="L29" s="49">
        <v>1251</v>
      </c>
      <c r="M29" s="270" t="s">
        <v>571</v>
      </c>
      <c r="N29" s="298" t="s">
        <v>540</v>
      </c>
      <c r="O29" s="299" t="s">
        <v>423</v>
      </c>
      <c r="P29" s="157" t="s">
        <v>536</v>
      </c>
      <c r="Q29" s="106">
        <f>J29/F29*100</f>
        <v>64.9784796608524</v>
      </c>
      <c r="R29" s="84">
        <f>1/G29*100</f>
        <v>33.33333333333333</v>
      </c>
    </row>
    <row r="30" spans="1:18" s="4" customFormat="1" ht="16.5" customHeight="1">
      <c r="A30" s="285" t="s">
        <v>474</v>
      </c>
      <c r="B30" s="100" t="s">
        <v>475</v>
      </c>
      <c r="C30" s="19">
        <v>94</v>
      </c>
      <c r="D30" s="19">
        <v>12</v>
      </c>
      <c r="E30" s="49">
        <v>3</v>
      </c>
      <c r="F30" s="49">
        <v>95259</v>
      </c>
      <c r="G30" s="49">
        <f>H30</f>
        <v>2</v>
      </c>
      <c r="H30" s="49">
        <v>2</v>
      </c>
      <c r="I30" s="179" t="s">
        <v>571</v>
      </c>
      <c r="J30" s="49">
        <f t="shared" si="1"/>
        <v>58472</v>
      </c>
      <c r="K30" s="49">
        <v>56579</v>
      </c>
      <c r="L30" s="49">
        <v>1893</v>
      </c>
      <c r="M30" s="270" t="s">
        <v>571</v>
      </c>
      <c r="N30" s="298" t="s">
        <v>541</v>
      </c>
      <c r="O30" s="299" t="s">
        <v>455</v>
      </c>
      <c r="P30" s="157" t="s">
        <v>542</v>
      </c>
      <c r="Q30" s="106">
        <f>J30/F30*100</f>
        <v>61.382126623206204</v>
      </c>
      <c r="R30" s="84">
        <f>1/G30*100</f>
        <v>50</v>
      </c>
    </row>
    <row r="31" spans="1:18" s="4" customFormat="1" ht="16.5" customHeight="1">
      <c r="A31" s="285" t="s">
        <v>476</v>
      </c>
      <c r="B31" s="100" t="s">
        <v>477</v>
      </c>
      <c r="C31" s="19">
        <v>94</v>
      </c>
      <c r="D31" s="19">
        <v>12</v>
      </c>
      <c r="E31" s="49">
        <v>3</v>
      </c>
      <c r="F31" s="49">
        <v>81784</v>
      </c>
      <c r="G31" s="49">
        <f>H31</f>
        <v>3</v>
      </c>
      <c r="H31" s="49">
        <v>3</v>
      </c>
      <c r="I31" s="270" t="s">
        <v>571</v>
      </c>
      <c r="J31" s="49">
        <f t="shared" si="1"/>
        <v>49880</v>
      </c>
      <c r="K31" s="49">
        <v>48605</v>
      </c>
      <c r="L31" s="49">
        <v>1275</v>
      </c>
      <c r="M31" s="270" t="s">
        <v>571</v>
      </c>
      <c r="N31" s="298" t="s">
        <v>543</v>
      </c>
      <c r="O31" s="299" t="s">
        <v>423</v>
      </c>
      <c r="P31" s="157" t="s">
        <v>536</v>
      </c>
      <c r="Q31" s="106">
        <f>J31/F31*100</f>
        <v>60.989924679643934</v>
      </c>
      <c r="R31" s="84">
        <f>1/G31*100</f>
        <v>33.33333333333333</v>
      </c>
    </row>
    <row r="32" spans="1:18" s="4" customFormat="1" ht="8.25" customHeight="1">
      <c r="A32" s="96"/>
      <c r="B32" s="100"/>
      <c r="C32" s="107"/>
      <c r="D32" s="19"/>
      <c r="E32" s="49"/>
      <c r="F32" s="49"/>
      <c r="G32" s="49"/>
      <c r="H32" s="49"/>
      <c r="I32" s="49"/>
      <c r="J32" s="49"/>
      <c r="K32" s="49"/>
      <c r="L32" s="49"/>
      <c r="M32" s="49"/>
      <c r="N32" s="108"/>
      <c r="O32" s="154"/>
      <c r="P32" s="160"/>
      <c r="Q32" s="106"/>
      <c r="R32" s="84"/>
    </row>
    <row r="33" spans="1:18" s="4" customFormat="1" ht="16.5" customHeight="1">
      <c r="A33" s="285" t="s">
        <v>478</v>
      </c>
      <c r="B33" s="100" t="s">
        <v>479</v>
      </c>
      <c r="C33" s="19">
        <v>94</v>
      </c>
      <c r="D33" s="19">
        <v>12</v>
      </c>
      <c r="E33" s="49">
        <v>3</v>
      </c>
      <c r="F33" s="49">
        <v>55030</v>
      </c>
      <c r="G33" s="49">
        <f>H33</f>
        <v>2</v>
      </c>
      <c r="H33" s="49">
        <v>2</v>
      </c>
      <c r="I33" s="179" t="s">
        <v>571</v>
      </c>
      <c r="J33" s="49">
        <f t="shared" si="1"/>
        <v>33825</v>
      </c>
      <c r="K33" s="49">
        <v>32767</v>
      </c>
      <c r="L33" s="49">
        <v>1058</v>
      </c>
      <c r="M33" s="270" t="s">
        <v>571</v>
      </c>
      <c r="N33" s="298" t="s">
        <v>544</v>
      </c>
      <c r="O33" s="299" t="s">
        <v>423</v>
      </c>
      <c r="P33" s="157" t="s">
        <v>536</v>
      </c>
      <c r="Q33" s="106">
        <f>J33/F33*100</f>
        <v>61.46647283300018</v>
      </c>
      <c r="R33" s="84">
        <f>1/G33*100</f>
        <v>50</v>
      </c>
    </row>
    <row r="34" spans="1:18" s="4" customFormat="1" ht="16.5" customHeight="1">
      <c r="A34" s="285" t="s">
        <v>480</v>
      </c>
      <c r="B34" s="100" t="s">
        <v>481</v>
      </c>
      <c r="C34" s="19">
        <v>94</v>
      </c>
      <c r="D34" s="19">
        <v>12</v>
      </c>
      <c r="E34" s="49">
        <v>3</v>
      </c>
      <c r="F34" s="49">
        <v>89321</v>
      </c>
      <c r="G34" s="49">
        <f>H34</f>
        <v>3</v>
      </c>
      <c r="H34" s="49">
        <v>3</v>
      </c>
      <c r="I34" s="270" t="s">
        <v>571</v>
      </c>
      <c r="J34" s="49">
        <f t="shared" si="1"/>
        <v>51838</v>
      </c>
      <c r="K34" s="49">
        <v>50410</v>
      </c>
      <c r="L34" s="49">
        <v>1428</v>
      </c>
      <c r="M34" s="179" t="s">
        <v>571</v>
      </c>
      <c r="N34" s="298" t="s">
        <v>545</v>
      </c>
      <c r="O34" s="299" t="s">
        <v>423</v>
      </c>
      <c r="P34" s="157" t="s">
        <v>536</v>
      </c>
      <c r="Q34" s="106">
        <f>J34/F34*100</f>
        <v>58.03562432126823</v>
      </c>
      <c r="R34" s="84">
        <f>1/G34*100</f>
        <v>33.33333333333333</v>
      </c>
    </row>
    <row r="35" spans="1:18" s="4" customFormat="1" ht="16.5" customHeight="1">
      <c r="A35" s="285" t="s">
        <v>482</v>
      </c>
      <c r="B35" s="100" t="s">
        <v>483</v>
      </c>
      <c r="C35" s="19">
        <v>94</v>
      </c>
      <c r="D35" s="19">
        <v>12</v>
      </c>
      <c r="E35" s="49">
        <v>3</v>
      </c>
      <c r="F35" s="49">
        <v>77748</v>
      </c>
      <c r="G35" s="49">
        <f>H35</f>
        <v>2</v>
      </c>
      <c r="H35" s="49">
        <v>2</v>
      </c>
      <c r="I35" s="179" t="s">
        <v>571</v>
      </c>
      <c r="J35" s="49">
        <f t="shared" si="1"/>
        <v>49405</v>
      </c>
      <c r="K35" s="49">
        <v>47381</v>
      </c>
      <c r="L35" s="49">
        <v>2024</v>
      </c>
      <c r="M35" s="270" t="s">
        <v>571</v>
      </c>
      <c r="N35" s="298" t="s">
        <v>546</v>
      </c>
      <c r="O35" s="299" t="s">
        <v>423</v>
      </c>
      <c r="P35" s="157" t="s">
        <v>536</v>
      </c>
      <c r="Q35" s="106">
        <f>J35/F35*100</f>
        <v>63.54504295930442</v>
      </c>
      <c r="R35" s="84">
        <f>1/G35*100</f>
        <v>50</v>
      </c>
    </row>
    <row r="36" spans="1:18" s="4" customFormat="1" ht="8.25" customHeight="1">
      <c r="A36" s="96"/>
      <c r="B36" s="100"/>
      <c r="C36" s="107"/>
      <c r="D36" s="19"/>
      <c r="E36" s="49"/>
      <c r="F36" s="49"/>
      <c r="G36" s="49"/>
      <c r="H36" s="49"/>
      <c r="I36" s="49"/>
      <c r="J36" s="49"/>
      <c r="K36" s="49"/>
      <c r="L36" s="49"/>
      <c r="M36" s="49"/>
      <c r="N36" s="108"/>
      <c r="O36" s="154"/>
      <c r="P36" s="160"/>
      <c r="Q36" s="106"/>
      <c r="R36" s="84"/>
    </row>
    <row r="37" spans="1:18" s="4" customFormat="1" ht="16.5" customHeight="1">
      <c r="A37" s="285" t="s">
        <v>484</v>
      </c>
      <c r="B37" s="100" t="s">
        <v>485</v>
      </c>
      <c r="C37" s="107">
        <v>94</v>
      </c>
      <c r="D37" s="19">
        <v>12</v>
      </c>
      <c r="E37" s="49">
        <v>3</v>
      </c>
      <c r="F37" s="49">
        <v>35712</v>
      </c>
      <c r="G37" s="49">
        <f>H37</f>
        <v>2</v>
      </c>
      <c r="H37" s="49">
        <v>2</v>
      </c>
      <c r="I37" s="270" t="s">
        <v>571</v>
      </c>
      <c r="J37" s="49">
        <f t="shared" si="1"/>
        <v>24450</v>
      </c>
      <c r="K37" s="49">
        <v>23910</v>
      </c>
      <c r="L37" s="49">
        <v>540</v>
      </c>
      <c r="M37" s="270" t="s">
        <v>571</v>
      </c>
      <c r="N37" s="298" t="s">
        <v>547</v>
      </c>
      <c r="O37" s="299" t="s">
        <v>423</v>
      </c>
      <c r="P37" s="157" t="s">
        <v>536</v>
      </c>
      <c r="Q37" s="106">
        <f>J37/F37*100</f>
        <v>68.46438172043011</v>
      </c>
      <c r="R37" s="84">
        <f>1/G37*100</f>
        <v>50</v>
      </c>
    </row>
    <row r="38" spans="1:18" s="4" customFormat="1" ht="16.5" customHeight="1">
      <c r="A38" s="285" t="s">
        <v>486</v>
      </c>
      <c r="B38" s="100" t="s">
        <v>487</v>
      </c>
      <c r="C38" s="107">
        <v>94</v>
      </c>
      <c r="D38" s="19">
        <v>12</v>
      </c>
      <c r="E38" s="49">
        <v>3</v>
      </c>
      <c r="F38" s="49">
        <v>39737</v>
      </c>
      <c r="G38" s="49">
        <f>H38</f>
        <v>2</v>
      </c>
      <c r="H38" s="49">
        <v>2</v>
      </c>
      <c r="I38" s="270" t="s">
        <v>571</v>
      </c>
      <c r="J38" s="49">
        <f t="shared" si="1"/>
        <v>28737</v>
      </c>
      <c r="K38" s="49">
        <v>27865</v>
      </c>
      <c r="L38" s="49">
        <v>872</v>
      </c>
      <c r="M38" s="19">
        <v>1</v>
      </c>
      <c r="N38" s="298" t="s">
        <v>548</v>
      </c>
      <c r="O38" s="299" t="s">
        <v>455</v>
      </c>
      <c r="P38" s="157" t="s">
        <v>542</v>
      </c>
      <c r="Q38" s="106">
        <f>J38/F38*100</f>
        <v>72.31799078944057</v>
      </c>
      <c r="R38" s="84">
        <f>1/G38*100</f>
        <v>50</v>
      </c>
    </row>
    <row r="39" spans="1:18" s="4" customFormat="1" ht="16.5" customHeight="1" thickBot="1">
      <c r="A39" s="286" t="s">
        <v>488</v>
      </c>
      <c r="B39" s="103" t="s">
        <v>489</v>
      </c>
      <c r="C39" s="72">
        <v>94</v>
      </c>
      <c r="D39" s="33">
        <v>12</v>
      </c>
      <c r="E39" s="75">
        <v>3</v>
      </c>
      <c r="F39" s="75">
        <v>7868</v>
      </c>
      <c r="G39" s="81">
        <f>H39</f>
        <v>2</v>
      </c>
      <c r="H39" s="81">
        <v>2</v>
      </c>
      <c r="I39" s="283" t="s">
        <v>571</v>
      </c>
      <c r="J39" s="75">
        <f>K39+L39</f>
        <v>5193</v>
      </c>
      <c r="K39" s="75">
        <v>5079</v>
      </c>
      <c r="L39" s="75">
        <v>114</v>
      </c>
      <c r="M39" s="283" t="s">
        <v>571</v>
      </c>
      <c r="N39" s="300" t="s">
        <v>549</v>
      </c>
      <c r="O39" s="301" t="s">
        <v>423</v>
      </c>
      <c r="P39" s="161" t="s">
        <v>536</v>
      </c>
      <c r="Q39" s="109">
        <f>J39/F39*100</f>
        <v>66.00152516522624</v>
      </c>
      <c r="R39" s="110">
        <f>1/G39*100</f>
        <v>50</v>
      </c>
    </row>
    <row r="40" spans="1:16" s="4" customFormat="1" ht="13.5" customHeight="1">
      <c r="A40" s="388" t="s">
        <v>652</v>
      </c>
      <c r="J40" s="4" t="s">
        <v>492</v>
      </c>
      <c r="P40" s="5"/>
    </row>
    <row r="41" spans="1:16" s="4" customFormat="1" ht="13.5" customHeight="1">
      <c r="A41" s="388" t="s">
        <v>552</v>
      </c>
      <c r="J41" s="4" t="s">
        <v>553</v>
      </c>
      <c r="P41" s="5"/>
    </row>
    <row r="42" spans="1:16" s="4" customFormat="1" ht="13.5" customHeight="1">
      <c r="A42" s="388" t="s">
        <v>554</v>
      </c>
      <c r="J42" s="4" t="s">
        <v>555</v>
      </c>
      <c r="P42" s="5"/>
    </row>
  </sheetData>
  <mergeCells count="28">
    <mergeCell ref="K6:K7"/>
    <mergeCell ref="L6:L7"/>
    <mergeCell ref="O6:P7"/>
    <mergeCell ref="N4:P5"/>
    <mergeCell ref="A2:I2"/>
    <mergeCell ref="C4:E5"/>
    <mergeCell ref="G4:I4"/>
    <mergeCell ref="J4:L4"/>
    <mergeCell ref="Q4:Q5"/>
    <mergeCell ref="E6:E7"/>
    <mergeCell ref="G6:G7"/>
    <mergeCell ref="I6:I7"/>
    <mergeCell ref="G5:I5"/>
    <mergeCell ref="F4:F5"/>
    <mergeCell ref="F6:F7"/>
    <mergeCell ref="M6:M7"/>
    <mergeCell ref="Q6:Q7"/>
    <mergeCell ref="H6:H7"/>
    <mergeCell ref="R4:R5"/>
    <mergeCell ref="R6:R7"/>
    <mergeCell ref="J2:R2"/>
    <mergeCell ref="A4:B7"/>
    <mergeCell ref="M4:M5"/>
    <mergeCell ref="D6:D7"/>
    <mergeCell ref="N6:N7"/>
    <mergeCell ref="C6:C7"/>
    <mergeCell ref="J5:L5"/>
    <mergeCell ref="J6:J7"/>
  </mergeCells>
  <printOptions/>
  <pageMargins left="1.1811023622047245" right="1.1811023622047245" top="1.5748031496062993" bottom="1.5748031496062993" header="0.5118110236220472" footer="0.9055118110236221"/>
  <pageSetup firstPageNumber="10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1" customWidth="1"/>
    <col min="2" max="2" width="13.625" style="1" customWidth="1"/>
    <col min="3" max="5" width="5.625" style="1" customWidth="1"/>
    <col min="6" max="6" width="11.125" style="1" customWidth="1"/>
    <col min="7" max="12" width="7.625" style="1" customWidth="1"/>
    <col min="13" max="13" width="11.125" style="1" customWidth="1"/>
    <col min="14" max="16" width="6.625" style="1" customWidth="1"/>
    <col min="17" max="17" width="9.625" style="1" customWidth="1"/>
    <col min="18" max="18" width="11.625" style="1" customWidth="1"/>
    <col min="19" max="16384" width="12.625" style="1" customWidth="1"/>
  </cols>
  <sheetData>
    <row r="1" spans="1:18" s="4" customFormat="1" ht="18" customHeight="1">
      <c r="A1" s="382" t="s">
        <v>713</v>
      </c>
      <c r="B1" s="76"/>
      <c r="R1" s="91" t="s">
        <v>700</v>
      </c>
    </row>
    <row r="2" spans="1:18" s="7" customFormat="1" ht="24.75" customHeight="1">
      <c r="A2" s="460" t="s">
        <v>56</v>
      </c>
      <c r="B2" s="461"/>
      <c r="C2" s="461"/>
      <c r="D2" s="461"/>
      <c r="E2" s="461"/>
      <c r="F2" s="461"/>
      <c r="G2" s="461"/>
      <c r="H2" s="461"/>
      <c r="I2" s="461"/>
      <c r="J2" s="461" t="s">
        <v>57</v>
      </c>
      <c r="K2" s="461"/>
      <c r="L2" s="461"/>
      <c r="M2" s="461"/>
      <c r="N2" s="461"/>
      <c r="O2" s="461"/>
      <c r="P2" s="461"/>
      <c r="Q2" s="461"/>
      <c r="R2" s="461"/>
    </row>
    <row r="3" spans="1:18" s="4" customFormat="1" ht="15.75" customHeight="1" thickBot="1">
      <c r="A3" s="26"/>
      <c r="B3" s="26"/>
      <c r="C3" s="26"/>
      <c r="D3" s="26"/>
      <c r="E3" s="26"/>
      <c r="F3" s="26"/>
      <c r="G3" s="26"/>
      <c r="H3" s="26"/>
      <c r="I3" s="400" t="s">
        <v>714</v>
      </c>
      <c r="J3" s="26"/>
      <c r="K3" s="26"/>
      <c r="L3" s="26"/>
      <c r="M3" s="26"/>
      <c r="N3" s="26"/>
      <c r="O3" s="26"/>
      <c r="R3" s="78" t="s">
        <v>655</v>
      </c>
    </row>
    <row r="4" spans="1:18" s="79" customFormat="1" ht="18" customHeight="1">
      <c r="A4" s="564" t="s">
        <v>23</v>
      </c>
      <c r="B4" s="565"/>
      <c r="C4" s="571" t="s">
        <v>604</v>
      </c>
      <c r="D4" s="556"/>
      <c r="E4" s="557"/>
      <c r="F4" s="545" t="s">
        <v>605</v>
      </c>
      <c r="G4" s="561" t="s">
        <v>606</v>
      </c>
      <c r="H4" s="556"/>
      <c r="I4" s="557"/>
      <c r="J4" s="562" t="s">
        <v>607</v>
      </c>
      <c r="K4" s="556"/>
      <c r="L4" s="557"/>
      <c r="M4" s="545" t="s">
        <v>608</v>
      </c>
      <c r="N4" s="561" t="s">
        <v>609</v>
      </c>
      <c r="O4" s="556"/>
      <c r="P4" s="557"/>
      <c r="Q4" s="535" t="s">
        <v>610</v>
      </c>
      <c r="R4" s="537" t="s">
        <v>611</v>
      </c>
    </row>
    <row r="5" spans="1:18" s="79" customFormat="1" ht="18" customHeight="1">
      <c r="A5" s="566"/>
      <c r="B5" s="459"/>
      <c r="C5" s="559"/>
      <c r="D5" s="559"/>
      <c r="E5" s="560"/>
      <c r="F5" s="546"/>
      <c r="G5" s="563" t="s">
        <v>613</v>
      </c>
      <c r="H5" s="559"/>
      <c r="I5" s="560"/>
      <c r="J5" s="559" t="s">
        <v>614</v>
      </c>
      <c r="K5" s="559"/>
      <c r="L5" s="560"/>
      <c r="M5" s="546"/>
      <c r="N5" s="563" t="s">
        <v>615</v>
      </c>
      <c r="O5" s="559"/>
      <c r="P5" s="560"/>
      <c r="Q5" s="536"/>
      <c r="R5" s="538"/>
    </row>
    <row r="6" spans="1:18" s="79" customFormat="1" ht="18" customHeight="1">
      <c r="A6" s="566"/>
      <c r="B6" s="459"/>
      <c r="C6" s="569" t="s">
        <v>617</v>
      </c>
      <c r="D6" s="551" t="s">
        <v>618</v>
      </c>
      <c r="E6" s="553" t="s">
        <v>619</v>
      </c>
      <c r="F6" s="546" t="s">
        <v>620</v>
      </c>
      <c r="G6" s="551" t="s">
        <v>621</v>
      </c>
      <c r="H6" s="551" t="s">
        <v>622</v>
      </c>
      <c r="I6" s="551" t="s">
        <v>623</v>
      </c>
      <c r="J6" s="553" t="s">
        <v>621</v>
      </c>
      <c r="K6" s="548" t="s">
        <v>624</v>
      </c>
      <c r="L6" s="548" t="s">
        <v>625</v>
      </c>
      <c r="M6" s="546" t="s">
        <v>626</v>
      </c>
      <c r="N6" s="551" t="s">
        <v>621</v>
      </c>
      <c r="O6" s="551" t="s">
        <v>622</v>
      </c>
      <c r="P6" s="551" t="s">
        <v>623</v>
      </c>
      <c r="Q6" s="539" t="s">
        <v>627</v>
      </c>
      <c r="R6" s="541" t="s">
        <v>628</v>
      </c>
    </row>
    <row r="7" spans="1:18" s="80" customFormat="1" ht="18" customHeight="1" thickBot="1">
      <c r="A7" s="567"/>
      <c r="B7" s="568"/>
      <c r="C7" s="570"/>
      <c r="D7" s="552"/>
      <c r="E7" s="554"/>
      <c r="F7" s="547"/>
      <c r="G7" s="552"/>
      <c r="H7" s="552"/>
      <c r="I7" s="552"/>
      <c r="J7" s="554"/>
      <c r="K7" s="547"/>
      <c r="L7" s="547"/>
      <c r="M7" s="547"/>
      <c r="N7" s="552"/>
      <c r="O7" s="552"/>
      <c r="P7" s="552"/>
      <c r="Q7" s="540"/>
      <c r="R7" s="542"/>
    </row>
    <row r="8" spans="1:18" s="4" customFormat="1" ht="16.5" customHeight="1">
      <c r="A8" s="296" t="s">
        <v>24</v>
      </c>
      <c r="B8" s="50" t="s">
        <v>25</v>
      </c>
      <c r="C8" s="107">
        <v>42</v>
      </c>
      <c r="D8" s="19">
        <v>2</v>
      </c>
      <c r="E8" s="49">
        <v>8</v>
      </c>
      <c r="F8" s="49">
        <v>166439</v>
      </c>
      <c r="G8" s="49">
        <v>84</v>
      </c>
      <c r="H8" s="49">
        <v>72</v>
      </c>
      <c r="I8" s="49">
        <v>12</v>
      </c>
      <c r="J8" s="49">
        <v>124632</v>
      </c>
      <c r="K8" s="49">
        <v>122354</v>
      </c>
      <c r="L8" s="49">
        <v>2278</v>
      </c>
      <c r="M8" s="49">
        <v>12</v>
      </c>
      <c r="N8" s="49">
        <v>36</v>
      </c>
      <c r="O8" s="49">
        <v>33</v>
      </c>
      <c r="P8" s="49">
        <v>3</v>
      </c>
      <c r="Q8" s="83">
        <v>74.88</v>
      </c>
      <c r="R8" s="84">
        <v>42.86</v>
      </c>
    </row>
    <row r="9" spans="1:18" s="4" customFormat="1" ht="16.5" customHeight="1">
      <c r="A9" s="285" t="s">
        <v>420</v>
      </c>
      <c r="B9" s="50" t="s">
        <v>421</v>
      </c>
      <c r="C9" s="19">
        <v>44</v>
      </c>
      <c r="D9" s="19">
        <v>1</v>
      </c>
      <c r="E9" s="49">
        <v>16</v>
      </c>
      <c r="F9" s="49">
        <v>176611</v>
      </c>
      <c r="G9" s="49">
        <v>67</v>
      </c>
      <c r="H9" s="49">
        <v>62</v>
      </c>
      <c r="I9" s="49">
        <v>5</v>
      </c>
      <c r="J9" s="49">
        <v>126866</v>
      </c>
      <c r="K9" s="49">
        <v>124921</v>
      </c>
      <c r="L9" s="49">
        <v>1945</v>
      </c>
      <c r="M9" s="49">
        <v>42</v>
      </c>
      <c r="N9" s="49">
        <v>39</v>
      </c>
      <c r="O9" s="49">
        <v>35</v>
      </c>
      <c r="P9" s="49">
        <v>4</v>
      </c>
      <c r="Q9" s="83">
        <v>71.83</v>
      </c>
      <c r="R9" s="84">
        <v>58.21</v>
      </c>
    </row>
    <row r="10" spans="1:18" s="4" customFormat="1" ht="16.5" customHeight="1">
      <c r="A10" s="285" t="s">
        <v>425</v>
      </c>
      <c r="B10" s="50" t="s">
        <v>426</v>
      </c>
      <c r="C10" s="19">
        <v>47</v>
      </c>
      <c r="D10" s="19">
        <v>1</v>
      </c>
      <c r="E10" s="49">
        <v>19</v>
      </c>
      <c r="F10" s="49">
        <v>191874</v>
      </c>
      <c r="G10" s="49">
        <v>62</v>
      </c>
      <c r="H10" s="49">
        <v>55</v>
      </c>
      <c r="I10" s="49">
        <v>7</v>
      </c>
      <c r="J10" s="49">
        <v>146077</v>
      </c>
      <c r="K10" s="49">
        <v>143858</v>
      </c>
      <c r="L10" s="49">
        <v>2219</v>
      </c>
      <c r="M10" s="49">
        <v>40</v>
      </c>
      <c r="N10" s="49">
        <v>43</v>
      </c>
      <c r="O10" s="49">
        <v>39</v>
      </c>
      <c r="P10" s="49">
        <v>4</v>
      </c>
      <c r="Q10" s="83">
        <v>76.13</v>
      </c>
      <c r="R10" s="84">
        <v>69.35</v>
      </c>
    </row>
    <row r="11" spans="1:18" s="4" customFormat="1" ht="16.5" customHeight="1">
      <c r="A11" s="285" t="s">
        <v>428</v>
      </c>
      <c r="B11" s="50" t="s">
        <v>429</v>
      </c>
      <c r="C11" s="19">
        <v>50</v>
      </c>
      <c r="D11" s="19">
        <v>1</v>
      </c>
      <c r="E11" s="49">
        <v>15</v>
      </c>
      <c r="F11" s="49">
        <v>220016</v>
      </c>
      <c r="G11" s="49">
        <v>61</v>
      </c>
      <c r="H11" s="49">
        <v>55</v>
      </c>
      <c r="I11" s="49">
        <v>6</v>
      </c>
      <c r="J11" s="49">
        <v>143303</v>
      </c>
      <c r="K11" s="49">
        <v>140361</v>
      </c>
      <c r="L11" s="49">
        <v>2942</v>
      </c>
      <c r="M11" s="49">
        <v>29</v>
      </c>
      <c r="N11" s="49">
        <v>41</v>
      </c>
      <c r="O11" s="49">
        <v>37</v>
      </c>
      <c r="P11" s="49">
        <v>4</v>
      </c>
      <c r="Q11" s="83">
        <v>65.13</v>
      </c>
      <c r="R11" s="84">
        <v>67.21</v>
      </c>
    </row>
    <row r="12" spans="1:18" s="4" customFormat="1" ht="16.5" customHeight="1">
      <c r="A12" s="285" t="s">
        <v>431</v>
      </c>
      <c r="B12" s="50" t="s">
        <v>432</v>
      </c>
      <c r="C12" s="19">
        <v>53</v>
      </c>
      <c r="D12" s="19">
        <v>1</v>
      </c>
      <c r="E12" s="49">
        <v>26</v>
      </c>
      <c r="F12" s="49">
        <v>243695</v>
      </c>
      <c r="G12" s="49">
        <v>77</v>
      </c>
      <c r="H12" s="49">
        <v>63</v>
      </c>
      <c r="I12" s="49">
        <v>14</v>
      </c>
      <c r="J12" s="49">
        <v>191881</v>
      </c>
      <c r="K12" s="49">
        <v>184757</v>
      </c>
      <c r="L12" s="49">
        <v>7124</v>
      </c>
      <c r="M12" s="49">
        <v>150</v>
      </c>
      <c r="N12" s="49">
        <v>43</v>
      </c>
      <c r="O12" s="49">
        <v>36</v>
      </c>
      <c r="P12" s="49">
        <v>7</v>
      </c>
      <c r="Q12" s="83">
        <v>78.74</v>
      </c>
      <c r="R12" s="84">
        <v>55.84</v>
      </c>
    </row>
    <row r="13" spans="1:18" s="4" customFormat="1" ht="16.5" customHeight="1">
      <c r="A13" s="285" t="s">
        <v>434</v>
      </c>
      <c r="B13" s="50" t="s">
        <v>435</v>
      </c>
      <c r="C13" s="19">
        <v>56</v>
      </c>
      <c r="D13" s="19">
        <v>3</v>
      </c>
      <c r="E13" s="49">
        <v>21</v>
      </c>
      <c r="F13" s="49">
        <v>275967</v>
      </c>
      <c r="G13" s="49">
        <v>63</v>
      </c>
      <c r="H13" s="49">
        <v>53</v>
      </c>
      <c r="I13" s="49">
        <v>10</v>
      </c>
      <c r="J13" s="49">
        <v>209151</v>
      </c>
      <c r="K13" s="49">
        <v>199484</v>
      </c>
      <c r="L13" s="49">
        <v>9667</v>
      </c>
      <c r="M13" s="49">
        <v>63</v>
      </c>
      <c r="N13" s="49">
        <v>44</v>
      </c>
      <c r="O13" s="49">
        <v>38</v>
      </c>
      <c r="P13" s="49">
        <v>6</v>
      </c>
      <c r="Q13" s="83">
        <v>75.79</v>
      </c>
      <c r="R13" s="84">
        <v>69.84</v>
      </c>
    </row>
    <row r="14" spans="1:18" s="4" customFormat="1" ht="16.5" customHeight="1">
      <c r="A14" s="285" t="s">
        <v>437</v>
      </c>
      <c r="B14" s="50" t="s">
        <v>438</v>
      </c>
      <c r="C14" s="19">
        <v>62</v>
      </c>
      <c r="D14" s="19">
        <v>11</v>
      </c>
      <c r="E14" s="49">
        <v>17</v>
      </c>
      <c r="F14" s="49">
        <v>373091</v>
      </c>
      <c r="G14" s="49">
        <v>80</v>
      </c>
      <c r="H14" s="49">
        <v>71</v>
      </c>
      <c r="I14" s="49">
        <v>9</v>
      </c>
      <c r="J14" s="49">
        <v>273506</v>
      </c>
      <c r="K14" s="49">
        <v>264005</v>
      </c>
      <c r="L14" s="49">
        <v>9501</v>
      </c>
      <c r="M14" s="49">
        <v>155</v>
      </c>
      <c r="N14" s="49">
        <v>48</v>
      </c>
      <c r="O14" s="49">
        <v>42</v>
      </c>
      <c r="P14" s="49">
        <v>6</v>
      </c>
      <c r="Q14" s="83">
        <v>73.31</v>
      </c>
      <c r="R14" s="84">
        <v>60</v>
      </c>
    </row>
    <row r="15" spans="1:18" s="5" customFormat="1" ht="16.5" customHeight="1">
      <c r="A15" s="285" t="s">
        <v>442</v>
      </c>
      <c r="B15" s="50" t="s">
        <v>443</v>
      </c>
      <c r="C15" s="19">
        <v>66</v>
      </c>
      <c r="D15" s="19">
        <v>1</v>
      </c>
      <c r="E15" s="49">
        <v>19</v>
      </c>
      <c r="F15" s="49">
        <v>466017</v>
      </c>
      <c r="G15" s="49">
        <v>71</v>
      </c>
      <c r="H15" s="49">
        <v>59</v>
      </c>
      <c r="I15" s="49">
        <v>12</v>
      </c>
      <c r="J15" s="49">
        <v>392788</v>
      </c>
      <c r="K15" s="49">
        <v>377941</v>
      </c>
      <c r="L15" s="49">
        <v>14847</v>
      </c>
      <c r="M15" s="49">
        <v>308</v>
      </c>
      <c r="N15" s="49">
        <v>50</v>
      </c>
      <c r="O15" s="49">
        <v>43</v>
      </c>
      <c r="P15" s="49">
        <v>7</v>
      </c>
      <c r="Q15" s="83">
        <v>84.29</v>
      </c>
      <c r="R15" s="84">
        <v>70.42</v>
      </c>
    </row>
    <row r="16" spans="1:18" s="5" customFormat="1" ht="16.5" customHeight="1">
      <c r="A16" s="285" t="s">
        <v>445</v>
      </c>
      <c r="B16" s="50" t="s">
        <v>446</v>
      </c>
      <c r="C16" s="19">
        <v>71</v>
      </c>
      <c r="D16" s="19">
        <v>2</v>
      </c>
      <c r="E16" s="49">
        <v>16</v>
      </c>
      <c r="F16" s="49">
        <v>584297</v>
      </c>
      <c r="G16" s="49">
        <v>143</v>
      </c>
      <c r="H16" s="49">
        <v>27</v>
      </c>
      <c r="I16" s="49">
        <v>16</v>
      </c>
      <c r="J16" s="49">
        <v>453395</v>
      </c>
      <c r="K16" s="49">
        <v>443494</v>
      </c>
      <c r="L16" s="49">
        <v>9901</v>
      </c>
      <c r="M16" s="49">
        <v>126</v>
      </c>
      <c r="N16" s="49">
        <v>52</v>
      </c>
      <c r="O16" s="49">
        <v>45</v>
      </c>
      <c r="P16" s="49">
        <v>7</v>
      </c>
      <c r="Q16" s="83">
        <v>77.6</v>
      </c>
      <c r="R16" s="84">
        <v>36.36</v>
      </c>
    </row>
    <row r="17" spans="1:18" s="5" customFormat="1" ht="16.5" customHeight="1">
      <c r="A17" s="285" t="s">
        <v>447</v>
      </c>
      <c r="B17" s="50" t="s">
        <v>448</v>
      </c>
      <c r="C17" s="19">
        <v>75</v>
      </c>
      <c r="D17" s="19">
        <v>1</v>
      </c>
      <c r="E17" s="49">
        <v>1</v>
      </c>
      <c r="F17" s="49">
        <v>693206</v>
      </c>
      <c r="G17" s="49">
        <v>88</v>
      </c>
      <c r="H17" s="49">
        <v>77</v>
      </c>
      <c r="I17" s="49">
        <v>11</v>
      </c>
      <c r="J17" s="49">
        <v>507740</v>
      </c>
      <c r="K17" s="49">
        <v>492334</v>
      </c>
      <c r="L17" s="49">
        <v>15406</v>
      </c>
      <c r="M17" s="49">
        <v>61</v>
      </c>
      <c r="N17" s="49">
        <v>54</v>
      </c>
      <c r="O17" s="49">
        <v>45</v>
      </c>
      <c r="P17" s="49">
        <v>9</v>
      </c>
      <c r="Q17" s="83">
        <v>73.25</v>
      </c>
      <c r="R17" s="84">
        <v>61.36</v>
      </c>
    </row>
    <row r="18" spans="1:18" s="5" customFormat="1" ht="16.5" customHeight="1">
      <c r="A18" s="285" t="s">
        <v>450</v>
      </c>
      <c r="B18" s="50" t="s">
        <v>451</v>
      </c>
      <c r="C18" s="19">
        <v>79</v>
      </c>
      <c r="D18" s="19">
        <v>1</v>
      </c>
      <c r="E18" s="49">
        <v>20</v>
      </c>
      <c r="F18" s="49">
        <v>791517</v>
      </c>
      <c r="G18" s="49">
        <v>128</v>
      </c>
      <c r="H18" s="49">
        <v>109</v>
      </c>
      <c r="I18" s="49">
        <v>19</v>
      </c>
      <c r="J18" s="49">
        <v>594725</v>
      </c>
      <c r="K18" s="49">
        <v>577262</v>
      </c>
      <c r="L18" s="49">
        <v>17463</v>
      </c>
      <c r="M18" s="49">
        <v>76</v>
      </c>
      <c r="N18" s="49">
        <v>56</v>
      </c>
      <c r="O18" s="49">
        <v>49</v>
      </c>
      <c r="P18" s="49">
        <v>7</v>
      </c>
      <c r="Q18" s="83">
        <v>75.14</v>
      </c>
      <c r="R18" s="84">
        <v>43.75</v>
      </c>
    </row>
    <row r="19" spans="1:18" s="5" customFormat="1" ht="16.5" customHeight="1">
      <c r="A19" s="285" t="s">
        <v>457</v>
      </c>
      <c r="B19" s="50" t="s">
        <v>458</v>
      </c>
      <c r="C19" s="19">
        <v>83</v>
      </c>
      <c r="D19" s="19">
        <v>1</v>
      </c>
      <c r="E19" s="49">
        <v>29</v>
      </c>
      <c r="F19" s="49">
        <v>899231</v>
      </c>
      <c r="G19" s="49">
        <v>137</v>
      </c>
      <c r="H19" s="49">
        <v>122</v>
      </c>
      <c r="I19" s="49">
        <v>15</v>
      </c>
      <c r="J19" s="49">
        <v>650294</v>
      </c>
      <c r="K19" s="49">
        <v>634634</v>
      </c>
      <c r="L19" s="49">
        <v>15660</v>
      </c>
      <c r="M19" s="49">
        <v>7</v>
      </c>
      <c r="N19" s="49">
        <v>60</v>
      </c>
      <c r="O19" s="49">
        <v>53</v>
      </c>
      <c r="P19" s="49">
        <v>7</v>
      </c>
      <c r="Q19" s="83">
        <v>72.32</v>
      </c>
      <c r="R19" s="84">
        <v>43.8</v>
      </c>
    </row>
    <row r="20" spans="1:18" s="5" customFormat="1" ht="16.5" customHeight="1">
      <c r="A20" s="285" t="s">
        <v>459</v>
      </c>
      <c r="B20" s="50" t="s">
        <v>460</v>
      </c>
      <c r="C20" s="19">
        <v>87</v>
      </c>
      <c r="D20" s="19">
        <v>1</v>
      </c>
      <c r="E20" s="49">
        <v>24</v>
      </c>
      <c r="F20" s="49">
        <v>1039691</v>
      </c>
      <c r="G20" s="49">
        <v>168</v>
      </c>
      <c r="H20" s="49">
        <v>146</v>
      </c>
      <c r="I20" s="49">
        <v>22</v>
      </c>
      <c r="J20" s="49">
        <v>564760</v>
      </c>
      <c r="K20" s="49">
        <v>554287</v>
      </c>
      <c r="L20" s="49">
        <v>10473</v>
      </c>
      <c r="M20" s="49">
        <v>15</v>
      </c>
      <c r="N20" s="49">
        <v>57</v>
      </c>
      <c r="O20" s="49">
        <v>46</v>
      </c>
      <c r="P20" s="49">
        <v>11</v>
      </c>
      <c r="Q20" s="83">
        <v>54.32</v>
      </c>
      <c r="R20" s="84">
        <v>33.93</v>
      </c>
    </row>
    <row r="21" spans="1:18" s="5" customFormat="1" ht="16.5" customHeight="1">
      <c r="A21" s="285" t="s">
        <v>462</v>
      </c>
      <c r="B21" s="50" t="s">
        <v>463</v>
      </c>
      <c r="C21" s="19">
        <v>91</v>
      </c>
      <c r="D21" s="19">
        <v>1</v>
      </c>
      <c r="E21" s="49">
        <v>26</v>
      </c>
      <c r="F21" s="49">
        <v>1188075</v>
      </c>
      <c r="G21" s="49">
        <v>172</v>
      </c>
      <c r="H21" s="49">
        <v>144</v>
      </c>
      <c r="I21" s="49">
        <v>28</v>
      </c>
      <c r="J21" s="49">
        <v>591140</v>
      </c>
      <c r="K21" s="49">
        <v>582871</v>
      </c>
      <c r="L21" s="49">
        <v>8269</v>
      </c>
      <c r="M21" s="49">
        <v>2</v>
      </c>
      <c r="N21" s="49">
        <v>58</v>
      </c>
      <c r="O21" s="49">
        <v>45</v>
      </c>
      <c r="P21" s="49">
        <v>13</v>
      </c>
      <c r="Q21" s="83">
        <f>J21/F21*100</f>
        <v>49.756118090187904</v>
      </c>
      <c r="R21" s="84">
        <f>N21/G21*100</f>
        <v>33.72093023255814</v>
      </c>
    </row>
    <row r="22" spans="1:18" s="5" customFormat="1" ht="6" customHeight="1">
      <c r="A22" s="96"/>
      <c r="B22" s="12"/>
      <c r="C22" s="97"/>
      <c r="D22" s="97"/>
      <c r="E22" s="49"/>
      <c r="F22" s="49"/>
      <c r="G22" s="49"/>
      <c r="H22" s="49"/>
      <c r="I22" s="49"/>
      <c r="J22" s="49"/>
      <c r="K22" s="49"/>
      <c r="L22" s="49"/>
      <c r="M22" s="49"/>
      <c r="N22" s="105"/>
      <c r="O22" s="105"/>
      <c r="P22" s="106"/>
      <c r="Q22" s="111"/>
      <c r="R22" s="112"/>
    </row>
    <row r="23" spans="1:18" s="5" customFormat="1" ht="16.5" customHeight="1">
      <c r="A23" s="285" t="s">
        <v>26</v>
      </c>
      <c r="B23" s="50" t="s">
        <v>27</v>
      </c>
      <c r="C23" s="107">
        <v>94</v>
      </c>
      <c r="D23" s="19">
        <v>12</v>
      </c>
      <c r="E23" s="49">
        <v>3</v>
      </c>
      <c r="F23" s="49">
        <f>SUM(F25:F38)</f>
        <v>1315705</v>
      </c>
      <c r="G23" s="49">
        <f aca="true" t="shared" si="0" ref="G23:P23">SUM(G25:G38)</f>
        <v>128</v>
      </c>
      <c r="H23" s="49">
        <f t="shared" si="0"/>
        <v>98</v>
      </c>
      <c r="I23" s="49">
        <f t="shared" si="0"/>
        <v>30</v>
      </c>
      <c r="J23" s="49">
        <f t="shared" si="0"/>
        <v>813389</v>
      </c>
      <c r="K23" s="49">
        <f t="shared" si="0"/>
        <v>796620</v>
      </c>
      <c r="L23" s="49">
        <f t="shared" si="0"/>
        <v>16769</v>
      </c>
      <c r="M23" s="49">
        <f t="shared" si="0"/>
        <v>28</v>
      </c>
      <c r="N23" s="49">
        <f t="shared" si="0"/>
        <v>59</v>
      </c>
      <c r="O23" s="49">
        <f t="shared" si="0"/>
        <v>40</v>
      </c>
      <c r="P23" s="49">
        <f t="shared" si="0"/>
        <v>19</v>
      </c>
      <c r="Q23" s="106">
        <f>J23/F23*100</f>
        <v>61.821532942414905</v>
      </c>
      <c r="R23" s="162">
        <f>N23/G23*100</f>
        <v>46.09375</v>
      </c>
    </row>
    <row r="24" spans="1:18" s="5" customFormat="1" ht="6" customHeight="1">
      <c r="A24" s="96"/>
      <c r="B24" s="50"/>
      <c r="C24" s="107"/>
      <c r="D24" s="1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106"/>
      <c r="R24" s="162"/>
    </row>
    <row r="25" spans="1:18" s="4" customFormat="1" ht="16.5" customHeight="1">
      <c r="A25" s="285" t="s">
        <v>28</v>
      </c>
      <c r="B25" s="50" t="s">
        <v>29</v>
      </c>
      <c r="C25" s="107">
        <v>94</v>
      </c>
      <c r="D25" s="19">
        <v>12</v>
      </c>
      <c r="E25" s="49">
        <v>3</v>
      </c>
      <c r="F25" s="49">
        <v>258287</v>
      </c>
      <c r="G25" s="49">
        <f>H25+I25</f>
        <v>27</v>
      </c>
      <c r="H25" s="49">
        <v>22</v>
      </c>
      <c r="I25" s="49">
        <v>5</v>
      </c>
      <c r="J25" s="49">
        <f>K25+L25</f>
        <v>154636</v>
      </c>
      <c r="K25" s="49">
        <v>152089</v>
      </c>
      <c r="L25" s="49">
        <v>2547</v>
      </c>
      <c r="M25" s="49">
        <v>3</v>
      </c>
      <c r="N25" s="51">
        <f>O25+P25</f>
        <v>11</v>
      </c>
      <c r="O25" s="49">
        <v>8</v>
      </c>
      <c r="P25" s="49">
        <v>3</v>
      </c>
      <c r="Q25" s="106">
        <f aca="true" t="shared" si="1" ref="Q25:Q38">J25/F25*100</f>
        <v>59.86983471874311</v>
      </c>
      <c r="R25" s="162">
        <f aca="true" t="shared" si="2" ref="R25:R38">N25/G25*100</f>
        <v>40.74074074074074</v>
      </c>
    </row>
    <row r="26" spans="1:18" s="4" customFormat="1" ht="16.5" customHeight="1">
      <c r="A26" s="285" t="s">
        <v>30</v>
      </c>
      <c r="B26" s="50" t="s">
        <v>31</v>
      </c>
      <c r="C26" s="107">
        <v>94</v>
      </c>
      <c r="D26" s="19">
        <v>12</v>
      </c>
      <c r="E26" s="49">
        <v>3</v>
      </c>
      <c r="F26" s="49">
        <v>86998</v>
      </c>
      <c r="G26" s="49">
        <f aca="true" t="shared" si="3" ref="G26:G37">H26+I26</f>
        <v>8</v>
      </c>
      <c r="H26" s="49">
        <v>6</v>
      </c>
      <c r="I26" s="49">
        <v>2</v>
      </c>
      <c r="J26" s="49">
        <f aca="true" t="shared" si="4" ref="J26:J38">K26+L26</f>
        <v>50888</v>
      </c>
      <c r="K26" s="49">
        <v>49806</v>
      </c>
      <c r="L26" s="49">
        <v>1082</v>
      </c>
      <c r="M26" s="270" t="s">
        <v>571</v>
      </c>
      <c r="N26" s="51">
        <f aca="true" t="shared" si="5" ref="N26:N37">O26+P26</f>
        <v>4</v>
      </c>
      <c r="O26" s="49">
        <v>2</v>
      </c>
      <c r="P26" s="49">
        <v>2</v>
      </c>
      <c r="Q26" s="106">
        <f t="shared" si="1"/>
        <v>58.493298696521755</v>
      </c>
      <c r="R26" s="162">
        <f t="shared" si="2"/>
        <v>50</v>
      </c>
    </row>
    <row r="27" spans="1:18" s="4" customFormat="1" ht="16.5" customHeight="1">
      <c r="A27" s="285" t="s">
        <v>32</v>
      </c>
      <c r="B27" s="50" t="s">
        <v>33</v>
      </c>
      <c r="C27" s="107">
        <v>94</v>
      </c>
      <c r="D27" s="19">
        <v>12</v>
      </c>
      <c r="E27" s="49">
        <v>3</v>
      </c>
      <c r="F27" s="49">
        <v>119068</v>
      </c>
      <c r="G27" s="49">
        <f t="shared" si="3"/>
        <v>12</v>
      </c>
      <c r="H27" s="49">
        <v>7</v>
      </c>
      <c r="I27" s="49">
        <v>5</v>
      </c>
      <c r="J27" s="49">
        <f t="shared" si="4"/>
        <v>72705</v>
      </c>
      <c r="K27" s="49">
        <v>70883</v>
      </c>
      <c r="L27" s="49">
        <v>1822</v>
      </c>
      <c r="M27" s="270" t="s">
        <v>571</v>
      </c>
      <c r="N27" s="51">
        <f t="shared" si="5"/>
        <v>5</v>
      </c>
      <c r="O27" s="49">
        <v>1</v>
      </c>
      <c r="P27" s="49">
        <v>4</v>
      </c>
      <c r="Q27" s="106">
        <f t="shared" si="1"/>
        <v>61.06174622904559</v>
      </c>
      <c r="R27" s="162">
        <f t="shared" si="2"/>
        <v>41.66666666666667</v>
      </c>
    </row>
    <row r="28" spans="1:18" s="4" customFormat="1" ht="16.5" customHeight="1">
      <c r="A28" s="285" t="s">
        <v>34</v>
      </c>
      <c r="B28" s="50" t="s">
        <v>35</v>
      </c>
      <c r="C28" s="107">
        <v>94</v>
      </c>
      <c r="D28" s="19">
        <v>12</v>
      </c>
      <c r="E28" s="49">
        <v>3</v>
      </c>
      <c r="F28" s="49">
        <v>80686</v>
      </c>
      <c r="G28" s="49">
        <f t="shared" si="3"/>
        <v>9</v>
      </c>
      <c r="H28" s="49">
        <v>7</v>
      </c>
      <c r="I28" s="49">
        <v>2</v>
      </c>
      <c r="J28" s="49">
        <f t="shared" si="4"/>
        <v>49412</v>
      </c>
      <c r="K28" s="49">
        <v>48278</v>
      </c>
      <c r="L28" s="49">
        <v>1134</v>
      </c>
      <c r="M28" s="49">
        <v>3</v>
      </c>
      <c r="N28" s="51">
        <f t="shared" si="5"/>
        <v>4</v>
      </c>
      <c r="O28" s="49">
        <v>3</v>
      </c>
      <c r="P28" s="19">
        <v>1</v>
      </c>
      <c r="Q28" s="106">
        <f t="shared" si="1"/>
        <v>61.239868130778575</v>
      </c>
      <c r="R28" s="162">
        <f t="shared" si="2"/>
        <v>44.44444444444444</v>
      </c>
    </row>
    <row r="29" spans="1:18" s="4" customFormat="1" ht="16.5" customHeight="1">
      <c r="A29" s="285" t="s">
        <v>36</v>
      </c>
      <c r="B29" s="50" t="s">
        <v>37</v>
      </c>
      <c r="C29" s="107">
        <v>94</v>
      </c>
      <c r="D29" s="19">
        <v>12</v>
      </c>
      <c r="E29" s="49">
        <v>3</v>
      </c>
      <c r="F29" s="49">
        <v>53788</v>
      </c>
      <c r="G29" s="49">
        <f>H29</f>
        <v>4</v>
      </c>
      <c r="H29" s="49">
        <v>4</v>
      </c>
      <c r="I29" s="270" t="s">
        <v>571</v>
      </c>
      <c r="J29" s="49">
        <f t="shared" si="4"/>
        <v>33297</v>
      </c>
      <c r="K29" s="49">
        <v>32498</v>
      </c>
      <c r="L29" s="49">
        <v>799</v>
      </c>
      <c r="M29" s="270" t="s">
        <v>571</v>
      </c>
      <c r="N29" s="51">
        <f>O29</f>
        <v>2</v>
      </c>
      <c r="O29" s="49">
        <v>2</v>
      </c>
      <c r="P29" s="179" t="s">
        <v>571</v>
      </c>
      <c r="Q29" s="106">
        <f t="shared" si="1"/>
        <v>61.904142187848585</v>
      </c>
      <c r="R29" s="162">
        <f t="shared" si="2"/>
        <v>50</v>
      </c>
    </row>
    <row r="30" spans="1:18" s="4" customFormat="1" ht="16.5" customHeight="1">
      <c r="A30" s="285" t="s">
        <v>38</v>
      </c>
      <c r="B30" s="50" t="s">
        <v>39</v>
      </c>
      <c r="C30" s="107">
        <v>94</v>
      </c>
      <c r="D30" s="19">
        <v>12</v>
      </c>
      <c r="E30" s="49">
        <v>3</v>
      </c>
      <c r="F30" s="49">
        <v>61604</v>
      </c>
      <c r="G30" s="49">
        <f>H30</f>
        <v>6</v>
      </c>
      <c r="H30" s="49">
        <v>6</v>
      </c>
      <c r="I30" s="270" t="s">
        <v>571</v>
      </c>
      <c r="J30" s="49">
        <f t="shared" si="4"/>
        <v>40429</v>
      </c>
      <c r="K30" s="49">
        <v>39735</v>
      </c>
      <c r="L30" s="49">
        <v>694</v>
      </c>
      <c r="M30" s="270" t="s">
        <v>571</v>
      </c>
      <c r="N30" s="51">
        <f>O30</f>
        <v>3</v>
      </c>
      <c r="O30" s="49">
        <v>3</v>
      </c>
      <c r="P30" s="179" t="s">
        <v>571</v>
      </c>
      <c r="Q30" s="106">
        <f t="shared" si="1"/>
        <v>65.62723199792221</v>
      </c>
      <c r="R30" s="162">
        <f t="shared" si="2"/>
        <v>50</v>
      </c>
    </row>
    <row r="31" spans="1:18" s="4" customFormat="1" ht="16.5" customHeight="1">
      <c r="A31" s="285" t="s">
        <v>40</v>
      </c>
      <c r="B31" s="50" t="s">
        <v>41</v>
      </c>
      <c r="C31" s="107">
        <v>94</v>
      </c>
      <c r="D31" s="19">
        <v>12</v>
      </c>
      <c r="E31" s="49">
        <v>3</v>
      </c>
      <c r="F31" s="49">
        <v>246079</v>
      </c>
      <c r="G31" s="49">
        <f t="shared" si="3"/>
        <v>22</v>
      </c>
      <c r="H31" s="49">
        <v>16</v>
      </c>
      <c r="I31" s="49">
        <v>6</v>
      </c>
      <c r="J31" s="49">
        <f t="shared" si="4"/>
        <v>154836</v>
      </c>
      <c r="K31" s="49">
        <v>152006</v>
      </c>
      <c r="L31" s="49">
        <v>2830</v>
      </c>
      <c r="M31" s="49">
        <v>16</v>
      </c>
      <c r="N31" s="51">
        <f t="shared" si="5"/>
        <v>11</v>
      </c>
      <c r="O31" s="49">
        <v>8</v>
      </c>
      <c r="P31" s="49">
        <v>3</v>
      </c>
      <c r="Q31" s="106">
        <f t="shared" si="1"/>
        <v>62.921256994704954</v>
      </c>
      <c r="R31" s="162">
        <f t="shared" si="2"/>
        <v>50</v>
      </c>
    </row>
    <row r="32" spans="1:18" s="4" customFormat="1" ht="16.5" customHeight="1">
      <c r="A32" s="285" t="s">
        <v>42</v>
      </c>
      <c r="B32" s="50" t="s">
        <v>43</v>
      </c>
      <c r="C32" s="107">
        <v>94</v>
      </c>
      <c r="D32" s="19">
        <v>12</v>
      </c>
      <c r="E32" s="49">
        <v>3</v>
      </c>
      <c r="F32" s="49">
        <v>135314</v>
      </c>
      <c r="G32" s="49">
        <f t="shared" si="3"/>
        <v>15</v>
      </c>
      <c r="H32" s="49">
        <v>11</v>
      </c>
      <c r="I32" s="49">
        <v>4</v>
      </c>
      <c r="J32" s="49">
        <f t="shared" si="4"/>
        <v>83793</v>
      </c>
      <c r="K32" s="49">
        <v>81884</v>
      </c>
      <c r="L32" s="49">
        <v>1909</v>
      </c>
      <c r="M32" s="19">
        <v>6</v>
      </c>
      <c r="N32" s="51">
        <f t="shared" si="5"/>
        <v>6</v>
      </c>
      <c r="O32" s="49">
        <v>4</v>
      </c>
      <c r="P32" s="49">
        <v>2</v>
      </c>
      <c r="Q32" s="106">
        <f t="shared" si="1"/>
        <v>61.924856260253925</v>
      </c>
      <c r="R32" s="162">
        <f t="shared" si="2"/>
        <v>40</v>
      </c>
    </row>
    <row r="33" spans="1:18" s="4" customFormat="1" ht="16.5" customHeight="1">
      <c r="A33" s="285" t="s">
        <v>44</v>
      </c>
      <c r="B33" s="50" t="s">
        <v>45</v>
      </c>
      <c r="C33" s="107">
        <v>94</v>
      </c>
      <c r="D33" s="19">
        <v>12</v>
      </c>
      <c r="E33" s="49">
        <v>3</v>
      </c>
      <c r="F33" s="49">
        <v>94330</v>
      </c>
      <c r="G33" s="49">
        <f t="shared" si="3"/>
        <v>10</v>
      </c>
      <c r="H33" s="49">
        <v>7</v>
      </c>
      <c r="I33" s="49">
        <v>3</v>
      </c>
      <c r="J33" s="49">
        <f t="shared" si="4"/>
        <v>58108</v>
      </c>
      <c r="K33" s="49">
        <v>56799</v>
      </c>
      <c r="L33" s="49">
        <v>1309</v>
      </c>
      <c r="M33" s="179" t="s">
        <v>571</v>
      </c>
      <c r="N33" s="51">
        <f t="shared" si="5"/>
        <v>4</v>
      </c>
      <c r="O33" s="49">
        <v>2</v>
      </c>
      <c r="P33" s="49">
        <v>2</v>
      </c>
      <c r="Q33" s="106">
        <f t="shared" si="1"/>
        <v>61.60076327785434</v>
      </c>
      <c r="R33" s="162">
        <f t="shared" si="2"/>
        <v>40</v>
      </c>
    </row>
    <row r="34" spans="1:18" s="4" customFormat="1" ht="16.5" customHeight="1">
      <c r="A34" s="285" t="s">
        <v>46</v>
      </c>
      <c r="B34" s="50" t="s">
        <v>47</v>
      </c>
      <c r="C34" s="107">
        <v>94</v>
      </c>
      <c r="D34" s="19">
        <v>12</v>
      </c>
      <c r="E34" s="49">
        <v>3</v>
      </c>
      <c r="F34" s="49">
        <v>76551</v>
      </c>
      <c r="G34" s="49">
        <f t="shared" si="3"/>
        <v>5</v>
      </c>
      <c r="H34" s="49">
        <v>3</v>
      </c>
      <c r="I34" s="49">
        <v>2</v>
      </c>
      <c r="J34" s="49">
        <f t="shared" si="4"/>
        <v>48839</v>
      </c>
      <c r="K34" s="49">
        <v>47949</v>
      </c>
      <c r="L34" s="49">
        <v>890</v>
      </c>
      <c r="M34" s="179" t="s">
        <v>571</v>
      </c>
      <c r="N34" s="51">
        <f t="shared" si="5"/>
        <v>3</v>
      </c>
      <c r="O34" s="49">
        <v>2</v>
      </c>
      <c r="P34" s="49">
        <v>1</v>
      </c>
      <c r="Q34" s="106">
        <f t="shared" si="1"/>
        <v>63.7992972005591</v>
      </c>
      <c r="R34" s="162">
        <f t="shared" si="2"/>
        <v>60</v>
      </c>
    </row>
    <row r="35" spans="1:18" s="4" customFormat="1" ht="16.5" customHeight="1">
      <c r="A35" s="285" t="s">
        <v>48</v>
      </c>
      <c r="B35" s="50" t="s">
        <v>49</v>
      </c>
      <c r="C35" s="107">
        <v>94</v>
      </c>
      <c r="D35" s="19">
        <v>12</v>
      </c>
      <c r="E35" s="49">
        <v>3</v>
      </c>
      <c r="F35" s="49">
        <v>35545</v>
      </c>
      <c r="G35" s="49">
        <f>H35</f>
        <v>2</v>
      </c>
      <c r="H35" s="49">
        <v>2</v>
      </c>
      <c r="I35" s="179" t="s">
        <v>571</v>
      </c>
      <c r="J35" s="49">
        <f t="shared" si="4"/>
        <v>24381</v>
      </c>
      <c r="K35" s="49">
        <v>23766</v>
      </c>
      <c r="L35" s="49">
        <v>615</v>
      </c>
      <c r="M35" s="179" t="s">
        <v>571</v>
      </c>
      <c r="N35" s="51">
        <f>O35</f>
        <v>1</v>
      </c>
      <c r="O35" s="49">
        <v>1</v>
      </c>
      <c r="P35" s="179" t="s">
        <v>571</v>
      </c>
      <c r="Q35" s="106">
        <f t="shared" si="1"/>
        <v>68.59192572795048</v>
      </c>
      <c r="R35" s="162">
        <f t="shared" si="2"/>
        <v>50</v>
      </c>
    </row>
    <row r="36" spans="1:18" s="4" customFormat="1" ht="16.5" customHeight="1">
      <c r="A36" s="285" t="s">
        <v>50</v>
      </c>
      <c r="B36" s="50" t="s">
        <v>51</v>
      </c>
      <c r="C36" s="107">
        <v>94</v>
      </c>
      <c r="D36" s="19">
        <v>12</v>
      </c>
      <c r="E36" s="49">
        <v>3</v>
      </c>
      <c r="F36" s="49">
        <v>39521</v>
      </c>
      <c r="G36" s="49">
        <f>H36</f>
        <v>4</v>
      </c>
      <c r="H36" s="49">
        <v>4</v>
      </c>
      <c r="I36" s="179" t="s">
        <v>571</v>
      </c>
      <c r="J36" s="49">
        <f t="shared" si="4"/>
        <v>28641</v>
      </c>
      <c r="K36" s="49">
        <v>27977</v>
      </c>
      <c r="L36" s="49">
        <v>664</v>
      </c>
      <c r="M36" s="179" t="s">
        <v>571</v>
      </c>
      <c r="N36" s="51">
        <f>O36</f>
        <v>2</v>
      </c>
      <c r="O36" s="49">
        <v>2</v>
      </c>
      <c r="P36" s="179" t="s">
        <v>571</v>
      </c>
      <c r="Q36" s="106">
        <f t="shared" si="1"/>
        <v>72.47033222843552</v>
      </c>
      <c r="R36" s="162">
        <f t="shared" si="2"/>
        <v>50</v>
      </c>
    </row>
    <row r="37" spans="1:18" s="4" customFormat="1" ht="16.5" customHeight="1">
      <c r="A37" s="285" t="s">
        <v>52</v>
      </c>
      <c r="B37" s="50" t="s">
        <v>53</v>
      </c>
      <c r="C37" s="107">
        <v>94</v>
      </c>
      <c r="D37" s="19">
        <v>12</v>
      </c>
      <c r="E37" s="49">
        <v>3</v>
      </c>
      <c r="F37" s="49">
        <v>15194</v>
      </c>
      <c r="G37" s="49">
        <f t="shared" si="3"/>
        <v>2</v>
      </c>
      <c r="H37" s="49">
        <v>1</v>
      </c>
      <c r="I37" s="49">
        <v>1</v>
      </c>
      <c r="J37" s="49">
        <f t="shared" si="4"/>
        <v>6550</v>
      </c>
      <c r="K37" s="49">
        <v>6321</v>
      </c>
      <c r="L37" s="49">
        <v>229</v>
      </c>
      <c r="M37" s="179" t="s">
        <v>571</v>
      </c>
      <c r="N37" s="51">
        <f t="shared" si="5"/>
        <v>2</v>
      </c>
      <c r="O37" s="49">
        <v>1</v>
      </c>
      <c r="P37" s="49">
        <v>1</v>
      </c>
      <c r="Q37" s="106">
        <f t="shared" si="1"/>
        <v>43.10912202185073</v>
      </c>
      <c r="R37" s="162">
        <f t="shared" si="2"/>
        <v>100</v>
      </c>
    </row>
    <row r="38" spans="1:18" s="4" customFormat="1" ht="16.5" customHeight="1" thickBot="1">
      <c r="A38" s="286" t="s">
        <v>54</v>
      </c>
      <c r="B38" s="98" t="s">
        <v>55</v>
      </c>
      <c r="C38" s="72">
        <v>94</v>
      </c>
      <c r="D38" s="33">
        <v>12</v>
      </c>
      <c r="E38" s="75">
        <v>3</v>
      </c>
      <c r="F38" s="75">
        <v>12740</v>
      </c>
      <c r="G38" s="81">
        <f>H38</f>
        <v>2</v>
      </c>
      <c r="H38" s="75">
        <v>2</v>
      </c>
      <c r="I38" s="183" t="s">
        <v>571</v>
      </c>
      <c r="J38" s="75">
        <f t="shared" si="4"/>
        <v>6874</v>
      </c>
      <c r="K38" s="75">
        <v>6629</v>
      </c>
      <c r="L38" s="75">
        <v>245</v>
      </c>
      <c r="M38" s="183" t="s">
        <v>571</v>
      </c>
      <c r="N38" s="81">
        <f>O38</f>
        <v>1</v>
      </c>
      <c r="O38" s="75">
        <v>1</v>
      </c>
      <c r="P38" s="183" t="s">
        <v>571</v>
      </c>
      <c r="Q38" s="109">
        <f t="shared" si="1"/>
        <v>53.956043956043956</v>
      </c>
      <c r="R38" s="110">
        <f t="shared" si="2"/>
        <v>50</v>
      </c>
    </row>
    <row r="39" spans="1:17" s="4" customFormat="1" ht="13.5" customHeight="1">
      <c r="A39" s="388" t="s">
        <v>652</v>
      </c>
      <c r="J39" s="4" t="s">
        <v>492</v>
      </c>
      <c r="Q39" s="101"/>
    </row>
    <row r="40" spans="1:17" s="4" customFormat="1" ht="13.5" customHeight="1">
      <c r="A40" s="388" t="s">
        <v>654</v>
      </c>
      <c r="J40" s="4" t="s">
        <v>559</v>
      </c>
      <c r="Q40" s="101"/>
    </row>
  </sheetData>
  <mergeCells count="30">
    <mergeCell ref="M6:M7"/>
    <mergeCell ref="H6:H7"/>
    <mergeCell ref="Q4:Q5"/>
    <mergeCell ref="Q6:Q7"/>
    <mergeCell ref="M4:M5"/>
    <mergeCell ref="N6:N7"/>
    <mergeCell ref="J5:L5"/>
    <mergeCell ref="J6:J7"/>
    <mergeCell ref="K6:K7"/>
    <mergeCell ref="L6:L7"/>
    <mergeCell ref="G6:G7"/>
    <mergeCell ref="I6:I7"/>
    <mergeCell ref="G5:I5"/>
    <mergeCell ref="F4:F5"/>
    <mergeCell ref="F6:F7"/>
    <mergeCell ref="A2:I2"/>
    <mergeCell ref="C4:E5"/>
    <mergeCell ref="G4:I4"/>
    <mergeCell ref="J4:L4"/>
    <mergeCell ref="A4:B7"/>
    <mergeCell ref="D6:D7"/>
    <mergeCell ref="C6:C7"/>
    <mergeCell ref="J2:R2"/>
    <mergeCell ref="N4:P4"/>
    <mergeCell ref="E6:E7"/>
    <mergeCell ref="R4:R5"/>
    <mergeCell ref="N5:P5"/>
    <mergeCell ref="R6:R7"/>
    <mergeCell ref="O6:O7"/>
    <mergeCell ref="P6:P7"/>
  </mergeCells>
  <printOptions/>
  <pageMargins left="1.1811023622047245" right="1.1811023622047245" top="1.5748031496062993" bottom="1.5748031496062993" header="0.5118110236220472" footer="0.9"/>
  <pageSetup firstPageNumber="10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45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1" customWidth="1"/>
    <col min="2" max="2" width="13.625" style="1" customWidth="1"/>
    <col min="3" max="5" width="5.625" style="1" customWidth="1"/>
    <col min="6" max="6" width="11.125" style="1" customWidth="1"/>
    <col min="7" max="12" width="7.625" style="1" customWidth="1"/>
    <col min="13" max="13" width="11.125" style="1" customWidth="1"/>
    <col min="14" max="16" width="6.625" style="1" customWidth="1"/>
    <col min="17" max="17" width="9.625" style="1" customWidth="1"/>
    <col min="18" max="18" width="11.625" style="1" customWidth="1"/>
    <col min="19" max="16384" width="12.625" style="1" customWidth="1"/>
  </cols>
  <sheetData>
    <row r="1" spans="1:18" s="4" customFormat="1" ht="18" customHeight="1">
      <c r="A1" s="382" t="s">
        <v>713</v>
      </c>
      <c r="B1" s="76"/>
      <c r="R1" s="91" t="s">
        <v>700</v>
      </c>
    </row>
    <row r="2" spans="1:18" s="7" customFormat="1" ht="24.75" customHeight="1">
      <c r="A2" s="460" t="s">
        <v>564</v>
      </c>
      <c r="B2" s="461"/>
      <c r="C2" s="461"/>
      <c r="D2" s="461"/>
      <c r="E2" s="461"/>
      <c r="F2" s="461"/>
      <c r="G2" s="461"/>
      <c r="H2" s="461"/>
      <c r="I2" s="461"/>
      <c r="J2" s="461" t="s">
        <v>565</v>
      </c>
      <c r="K2" s="461"/>
      <c r="L2" s="461"/>
      <c r="M2" s="461"/>
      <c r="N2" s="461"/>
      <c r="O2" s="461"/>
      <c r="P2" s="461"/>
      <c r="Q2" s="461"/>
      <c r="R2" s="461"/>
    </row>
    <row r="3" spans="1:18" s="4" customFormat="1" ht="15.75" customHeight="1" thickBot="1">
      <c r="A3" s="26"/>
      <c r="B3" s="26"/>
      <c r="C3" s="26"/>
      <c r="D3" s="26"/>
      <c r="E3" s="26"/>
      <c r="F3" s="26"/>
      <c r="G3" s="26"/>
      <c r="H3" s="26"/>
      <c r="I3" s="400" t="s">
        <v>714</v>
      </c>
      <c r="J3" s="26"/>
      <c r="K3" s="26"/>
      <c r="L3" s="26"/>
      <c r="M3" s="26"/>
      <c r="N3" s="26"/>
      <c r="O3" s="26"/>
      <c r="R3" s="78" t="s">
        <v>655</v>
      </c>
    </row>
    <row r="4" spans="1:18" s="79" customFormat="1" ht="18" customHeight="1">
      <c r="A4" s="564" t="s">
        <v>560</v>
      </c>
      <c r="B4" s="565"/>
      <c r="C4" s="571" t="s">
        <v>690</v>
      </c>
      <c r="D4" s="556"/>
      <c r="E4" s="557"/>
      <c r="F4" s="545" t="s">
        <v>691</v>
      </c>
      <c r="G4" s="561" t="s">
        <v>591</v>
      </c>
      <c r="H4" s="556"/>
      <c r="I4" s="557"/>
      <c r="J4" s="562" t="s">
        <v>592</v>
      </c>
      <c r="K4" s="556"/>
      <c r="L4" s="557"/>
      <c r="M4" s="545" t="s">
        <v>593</v>
      </c>
      <c r="N4" s="561" t="s">
        <v>594</v>
      </c>
      <c r="O4" s="556"/>
      <c r="P4" s="557"/>
      <c r="Q4" s="535" t="s">
        <v>595</v>
      </c>
      <c r="R4" s="537" t="s">
        <v>596</v>
      </c>
    </row>
    <row r="5" spans="1:18" s="79" customFormat="1" ht="18" customHeight="1">
      <c r="A5" s="566"/>
      <c r="B5" s="459"/>
      <c r="C5" s="559"/>
      <c r="D5" s="559"/>
      <c r="E5" s="560"/>
      <c r="F5" s="546"/>
      <c r="G5" s="563" t="s">
        <v>597</v>
      </c>
      <c r="H5" s="559"/>
      <c r="I5" s="560"/>
      <c r="J5" s="559" t="s">
        <v>598</v>
      </c>
      <c r="K5" s="559"/>
      <c r="L5" s="560"/>
      <c r="M5" s="546"/>
      <c r="N5" s="563" t="s">
        <v>599</v>
      </c>
      <c r="O5" s="559"/>
      <c r="P5" s="560"/>
      <c r="Q5" s="536"/>
      <c r="R5" s="538"/>
    </row>
    <row r="6" spans="1:18" s="79" customFormat="1" ht="18" customHeight="1">
      <c r="A6" s="566"/>
      <c r="B6" s="459"/>
      <c r="C6" s="569" t="s">
        <v>692</v>
      </c>
      <c r="D6" s="551" t="s">
        <v>693</v>
      </c>
      <c r="E6" s="553" t="s">
        <v>694</v>
      </c>
      <c r="F6" s="546" t="s">
        <v>600</v>
      </c>
      <c r="G6" s="551" t="s">
        <v>695</v>
      </c>
      <c r="H6" s="551" t="s">
        <v>696</v>
      </c>
      <c r="I6" s="551" t="s">
        <v>697</v>
      </c>
      <c r="J6" s="553" t="s">
        <v>695</v>
      </c>
      <c r="K6" s="548" t="s">
        <v>698</v>
      </c>
      <c r="L6" s="548" t="s">
        <v>699</v>
      </c>
      <c r="M6" s="546" t="s">
        <v>601</v>
      </c>
      <c r="N6" s="551" t="s">
        <v>695</v>
      </c>
      <c r="O6" s="551" t="s">
        <v>696</v>
      </c>
      <c r="P6" s="551" t="s">
        <v>697</v>
      </c>
      <c r="Q6" s="539" t="s">
        <v>602</v>
      </c>
      <c r="R6" s="541" t="s">
        <v>603</v>
      </c>
    </row>
    <row r="7" spans="1:18" s="80" customFormat="1" ht="18" customHeight="1" thickBot="1">
      <c r="A7" s="567"/>
      <c r="B7" s="568"/>
      <c r="C7" s="570"/>
      <c r="D7" s="552"/>
      <c r="E7" s="554"/>
      <c r="F7" s="547"/>
      <c r="G7" s="552"/>
      <c r="H7" s="552"/>
      <c r="I7" s="552"/>
      <c r="J7" s="554"/>
      <c r="K7" s="547"/>
      <c r="L7" s="547"/>
      <c r="M7" s="547"/>
      <c r="N7" s="552"/>
      <c r="O7" s="552"/>
      <c r="P7" s="552"/>
      <c r="Q7" s="540"/>
      <c r="R7" s="542"/>
    </row>
    <row r="8" spans="1:18" s="4" customFormat="1" ht="15" customHeight="1">
      <c r="A8" s="285" t="s">
        <v>656</v>
      </c>
      <c r="B8" s="50" t="s">
        <v>657</v>
      </c>
      <c r="C8" s="19">
        <v>39</v>
      </c>
      <c r="D8" s="19">
        <v>9</v>
      </c>
      <c r="E8" s="49">
        <v>23</v>
      </c>
      <c r="F8" s="49">
        <v>160047</v>
      </c>
      <c r="G8" s="49">
        <v>1009</v>
      </c>
      <c r="H8" s="49">
        <v>1009</v>
      </c>
      <c r="I8" s="19" t="s">
        <v>572</v>
      </c>
      <c r="J8" s="49">
        <v>121253</v>
      </c>
      <c r="K8" s="19" t="s">
        <v>572</v>
      </c>
      <c r="L8" s="19" t="s">
        <v>572</v>
      </c>
      <c r="M8" s="19" t="s">
        <v>572</v>
      </c>
      <c r="N8" s="49">
        <v>585</v>
      </c>
      <c r="O8" s="49">
        <v>585</v>
      </c>
      <c r="P8" s="270" t="s">
        <v>710</v>
      </c>
      <c r="Q8" s="83">
        <v>75.76</v>
      </c>
      <c r="R8" s="84">
        <v>57.98</v>
      </c>
    </row>
    <row r="9" spans="1:18" s="4" customFormat="1" ht="15" customHeight="1">
      <c r="A9" s="285" t="s">
        <v>658</v>
      </c>
      <c r="B9" s="50" t="s">
        <v>659</v>
      </c>
      <c r="C9" s="19">
        <v>41</v>
      </c>
      <c r="D9" s="19">
        <v>12</v>
      </c>
      <c r="E9" s="49">
        <v>21</v>
      </c>
      <c r="F9" s="49">
        <v>175333</v>
      </c>
      <c r="G9" s="49">
        <v>481</v>
      </c>
      <c r="H9" s="49">
        <v>481</v>
      </c>
      <c r="I9" s="19" t="s">
        <v>572</v>
      </c>
      <c r="J9" s="49">
        <v>85743</v>
      </c>
      <c r="K9" s="19" t="s">
        <v>572</v>
      </c>
      <c r="L9" s="19" t="s">
        <v>572</v>
      </c>
      <c r="M9" s="19" t="s">
        <v>572</v>
      </c>
      <c r="N9" s="49">
        <v>277</v>
      </c>
      <c r="O9" s="49">
        <v>277</v>
      </c>
      <c r="P9" s="270" t="s">
        <v>710</v>
      </c>
      <c r="Q9" s="83">
        <v>48.9</v>
      </c>
      <c r="R9" s="84">
        <v>57.59</v>
      </c>
    </row>
    <row r="10" spans="1:18" s="4" customFormat="1" ht="15" customHeight="1">
      <c r="A10" s="285" t="s">
        <v>660</v>
      </c>
      <c r="B10" s="50" t="s">
        <v>661</v>
      </c>
      <c r="C10" s="19">
        <v>44</v>
      </c>
      <c r="D10" s="19">
        <v>4</v>
      </c>
      <c r="E10" s="49">
        <v>17</v>
      </c>
      <c r="F10" s="49">
        <v>176368</v>
      </c>
      <c r="G10" s="49">
        <v>579</v>
      </c>
      <c r="H10" s="49">
        <v>538</v>
      </c>
      <c r="I10" s="49">
        <v>41</v>
      </c>
      <c r="J10" s="49">
        <v>115002</v>
      </c>
      <c r="K10" s="19" t="s">
        <v>572</v>
      </c>
      <c r="L10" s="19" t="s">
        <v>572</v>
      </c>
      <c r="M10" s="19" t="s">
        <v>572</v>
      </c>
      <c r="N10" s="49">
        <v>326</v>
      </c>
      <c r="O10" s="49">
        <v>298</v>
      </c>
      <c r="P10" s="49">
        <v>28</v>
      </c>
      <c r="Q10" s="83">
        <v>65.21</v>
      </c>
      <c r="R10" s="84">
        <v>56.3</v>
      </c>
    </row>
    <row r="11" spans="1:18" s="4" customFormat="1" ht="15" customHeight="1">
      <c r="A11" s="285" t="s">
        <v>662</v>
      </c>
      <c r="B11" s="50" t="s">
        <v>663</v>
      </c>
      <c r="C11" s="19">
        <v>47</v>
      </c>
      <c r="D11" s="19">
        <v>4</v>
      </c>
      <c r="E11" s="49">
        <v>20</v>
      </c>
      <c r="F11" s="49">
        <v>193829</v>
      </c>
      <c r="G11" s="49">
        <v>615</v>
      </c>
      <c r="H11" s="19" t="s">
        <v>572</v>
      </c>
      <c r="I11" s="19" t="s">
        <v>572</v>
      </c>
      <c r="J11" s="49">
        <v>140094</v>
      </c>
      <c r="K11" s="49">
        <v>136034</v>
      </c>
      <c r="L11" s="49">
        <v>4060</v>
      </c>
      <c r="M11" s="49">
        <v>36</v>
      </c>
      <c r="N11" s="49">
        <v>363</v>
      </c>
      <c r="O11" s="49">
        <v>324</v>
      </c>
      <c r="P11" s="49">
        <v>39</v>
      </c>
      <c r="Q11" s="83">
        <v>72.28</v>
      </c>
      <c r="R11" s="84">
        <v>59.023</v>
      </c>
    </row>
    <row r="12" spans="1:18" s="4" customFormat="1" ht="15" customHeight="1">
      <c r="A12" s="285" t="s">
        <v>516</v>
      </c>
      <c r="B12" s="50" t="s">
        <v>517</v>
      </c>
      <c r="C12" s="19">
        <v>50</v>
      </c>
      <c r="D12" s="19">
        <v>4</v>
      </c>
      <c r="E12" s="49">
        <v>23</v>
      </c>
      <c r="F12" s="49">
        <v>220300</v>
      </c>
      <c r="G12" s="49">
        <v>380</v>
      </c>
      <c r="H12" s="49">
        <v>337</v>
      </c>
      <c r="I12" s="49">
        <v>43</v>
      </c>
      <c r="J12" s="49">
        <v>162535</v>
      </c>
      <c r="K12" s="49">
        <v>158196</v>
      </c>
      <c r="L12" s="49">
        <v>4339</v>
      </c>
      <c r="M12" s="49">
        <v>30</v>
      </c>
      <c r="N12" s="49">
        <v>235</v>
      </c>
      <c r="O12" s="49">
        <v>208</v>
      </c>
      <c r="P12" s="49">
        <v>27</v>
      </c>
      <c r="Q12" s="83">
        <v>73.78</v>
      </c>
      <c r="R12" s="84">
        <v>61.84</v>
      </c>
    </row>
    <row r="13" spans="1:18" s="4" customFormat="1" ht="15" customHeight="1">
      <c r="A13" s="285" t="s">
        <v>518</v>
      </c>
      <c r="B13" s="50" t="s">
        <v>519</v>
      </c>
      <c r="C13" s="19">
        <v>53</v>
      </c>
      <c r="D13" s="19">
        <v>5</v>
      </c>
      <c r="E13" s="49">
        <v>17</v>
      </c>
      <c r="F13" s="49">
        <v>242862</v>
      </c>
      <c r="G13" s="49">
        <v>435</v>
      </c>
      <c r="H13" s="49">
        <v>386</v>
      </c>
      <c r="I13" s="49">
        <v>49</v>
      </c>
      <c r="J13" s="49">
        <v>176184</v>
      </c>
      <c r="K13" s="49">
        <v>173680</v>
      </c>
      <c r="L13" s="49">
        <v>2504</v>
      </c>
      <c r="M13" s="49">
        <v>44</v>
      </c>
      <c r="N13" s="49">
        <v>250</v>
      </c>
      <c r="O13" s="49">
        <v>217</v>
      </c>
      <c r="P13" s="49">
        <v>33</v>
      </c>
      <c r="Q13" s="83">
        <v>72.54</v>
      </c>
      <c r="R13" s="84">
        <v>57.47</v>
      </c>
    </row>
    <row r="14" spans="1:18" s="4" customFormat="1" ht="15" customHeight="1">
      <c r="A14" s="285" t="s">
        <v>520</v>
      </c>
      <c r="B14" s="50" t="s">
        <v>521</v>
      </c>
      <c r="C14" s="19">
        <v>57</v>
      </c>
      <c r="D14" s="19">
        <v>5</v>
      </c>
      <c r="E14" s="49">
        <v>19</v>
      </c>
      <c r="F14" s="49">
        <v>274754</v>
      </c>
      <c r="G14" s="49">
        <v>393</v>
      </c>
      <c r="H14" s="49">
        <v>346</v>
      </c>
      <c r="I14" s="49">
        <v>47</v>
      </c>
      <c r="J14" s="49">
        <v>201737</v>
      </c>
      <c r="K14" s="49">
        <v>197033</v>
      </c>
      <c r="L14" s="49">
        <v>4704</v>
      </c>
      <c r="M14" s="49">
        <v>64</v>
      </c>
      <c r="N14" s="49">
        <v>245</v>
      </c>
      <c r="O14" s="49">
        <v>208</v>
      </c>
      <c r="P14" s="49">
        <v>37</v>
      </c>
      <c r="Q14" s="83">
        <v>73.42</v>
      </c>
      <c r="R14" s="84">
        <v>62.34</v>
      </c>
    </row>
    <row r="15" spans="1:18" s="4" customFormat="1" ht="15" customHeight="1">
      <c r="A15" s="285" t="s">
        <v>522</v>
      </c>
      <c r="B15" s="50" t="s">
        <v>523</v>
      </c>
      <c r="C15" s="19">
        <v>62</v>
      </c>
      <c r="D15" s="19">
        <v>10</v>
      </c>
      <c r="E15" s="49">
        <v>6</v>
      </c>
      <c r="F15" s="49">
        <v>374587</v>
      </c>
      <c r="G15" s="49">
        <v>253</v>
      </c>
      <c r="H15" s="49">
        <v>214</v>
      </c>
      <c r="I15" s="49">
        <v>39</v>
      </c>
      <c r="J15" s="49">
        <v>214207</v>
      </c>
      <c r="K15" s="49">
        <v>204846</v>
      </c>
      <c r="L15" s="49">
        <v>9361</v>
      </c>
      <c r="M15" s="49">
        <v>169</v>
      </c>
      <c r="N15" s="49">
        <v>178</v>
      </c>
      <c r="O15" s="49">
        <v>152</v>
      </c>
      <c r="P15" s="49">
        <v>26</v>
      </c>
      <c r="Q15" s="83">
        <v>57.18</v>
      </c>
      <c r="R15" s="84">
        <v>70.36</v>
      </c>
    </row>
    <row r="16" spans="1:18" s="5" customFormat="1" ht="15" customHeight="1">
      <c r="A16" s="285" t="s">
        <v>524</v>
      </c>
      <c r="B16" s="50" t="s">
        <v>525</v>
      </c>
      <c r="C16" s="19">
        <v>67</v>
      </c>
      <c r="D16" s="19">
        <v>6</v>
      </c>
      <c r="E16" s="49">
        <v>17</v>
      </c>
      <c r="F16" s="49">
        <v>470305</v>
      </c>
      <c r="G16" s="49">
        <v>335</v>
      </c>
      <c r="H16" s="49">
        <v>276</v>
      </c>
      <c r="I16" s="49">
        <v>59</v>
      </c>
      <c r="J16" s="49">
        <v>317685</v>
      </c>
      <c r="K16" s="49">
        <v>307051</v>
      </c>
      <c r="L16" s="49">
        <v>10634</v>
      </c>
      <c r="M16" s="49">
        <v>127</v>
      </c>
      <c r="N16" s="49">
        <v>186</v>
      </c>
      <c r="O16" s="49">
        <v>159</v>
      </c>
      <c r="P16" s="49">
        <v>27</v>
      </c>
      <c r="Q16" s="83">
        <v>67.55</v>
      </c>
      <c r="R16" s="84">
        <v>55.52</v>
      </c>
    </row>
    <row r="17" spans="1:18" s="5" customFormat="1" ht="15" customHeight="1">
      <c r="A17" s="285" t="s">
        <v>526</v>
      </c>
      <c r="B17" s="50" t="s">
        <v>527</v>
      </c>
      <c r="C17" s="19">
        <v>71</v>
      </c>
      <c r="D17" s="19">
        <v>6</v>
      </c>
      <c r="E17" s="49">
        <v>12</v>
      </c>
      <c r="F17" s="49">
        <v>581993</v>
      </c>
      <c r="G17" s="49">
        <v>383</v>
      </c>
      <c r="H17" s="49">
        <v>334</v>
      </c>
      <c r="I17" s="49">
        <v>49</v>
      </c>
      <c r="J17" s="49">
        <v>417294</v>
      </c>
      <c r="K17" s="49">
        <v>405370</v>
      </c>
      <c r="L17" s="49">
        <v>11924</v>
      </c>
      <c r="M17" s="49">
        <v>63</v>
      </c>
      <c r="N17" s="49">
        <v>192</v>
      </c>
      <c r="O17" s="49">
        <v>165</v>
      </c>
      <c r="P17" s="49">
        <v>27</v>
      </c>
      <c r="Q17" s="83">
        <v>71.7</v>
      </c>
      <c r="R17" s="84">
        <v>50.13</v>
      </c>
    </row>
    <row r="18" spans="1:18" s="5" customFormat="1" ht="15" customHeight="1">
      <c r="A18" s="285" t="s">
        <v>528</v>
      </c>
      <c r="B18" s="50" t="s">
        <v>529</v>
      </c>
      <c r="C18" s="19">
        <v>75</v>
      </c>
      <c r="D18" s="19">
        <v>6</v>
      </c>
      <c r="E18" s="49">
        <v>14</v>
      </c>
      <c r="F18" s="49">
        <v>688329</v>
      </c>
      <c r="G18" s="49">
        <v>314</v>
      </c>
      <c r="H18" s="49">
        <v>256</v>
      </c>
      <c r="I18" s="49">
        <v>58</v>
      </c>
      <c r="J18" s="49">
        <v>443025</v>
      </c>
      <c r="K18" s="49">
        <v>426708</v>
      </c>
      <c r="L18" s="49">
        <v>16317</v>
      </c>
      <c r="M18" s="49">
        <v>36</v>
      </c>
      <c r="N18" s="49">
        <v>199</v>
      </c>
      <c r="O18" s="49">
        <v>161</v>
      </c>
      <c r="P18" s="49">
        <v>38</v>
      </c>
      <c r="Q18" s="83">
        <v>64.36</v>
      </c>
      <c r="R18" s="84">
        <v>63.38</v>
      </c>
    </row>
    <row r="19" spans="1:18" s="5" customFormat="1" ht="15" customHeight="1">
      <c r="A19" s="285" t="s">
        <v>530</v>
      </c>
      <c r="B19" s="50" t="s">
        <v>531</v>
      </c>
      <c r="C19" s="19">
        <v>79</v>
      </c>
      <c r="D19" s="19">
        <v>6</v>
      </c>
      <c r="E19" s="49">
        <v>16</v>
      </c>
      <c r="F19" s="49">
        <v>789208</v>
      </c>
      <c r="G19" s="49">
        <v>340</v>
      </c>
      <c r="H19" s="49">
        <v>283</v>
      </c>
      <c r="I19" s="49">
        <v>57</v>
      </c>
      <c r="J19" s="49">
        <v>490021</v>
      </c>
      <c r="K19" s="49">
        <v>471330</v>
      </c>
      <c r="L19" s="49">
        <v>18691</v>
      </c>
      <c r="M19" s="49">
        <v>36</v>
      </c>
      <c r="N19" s="49">
        <v>209</v>
      </c>
      <c r="O19" s="49">
        <v>174</v>
      </c>
      <c r="P19" s="49">
        <v>35</v>
      </c>
      <c r="Q19" s="83">
        <v>62.09</v>
      </c>
      <c r="R19" s="84">
        <v>61.47</v>
      </c>
    </row>
    <row r="20" spans="1:18" s="5" customFormat="1" ht="15" customHeight="1">
      <c r="A20" s="285" t="s">
        <v>532</v>
      </c>
      <c r="B20" s="50" t="s">
        <v>556</v>
      </c>
      <c r="C20" s="19">
        <v>83</v>
      </c>
      <c r="D20" s="19">
        <v>7</v>
      </c>
      <c r="E20" s="49">
        <v>16</v>
      </c>
      <c r="F20" s="49">
        <v>899662</v>
      </c>
      <c r="G20" s="49">
        <v>437</v>
      </c>
      <c r="H20" s="49">
        <v>362</v>
      </c>
      <c r="I20" s="49">
        <v>75</v>
      </c>
      <c r="J20" s="49">
        <v>551059</v>
      </c>
      <c r="K20" s="49">
        <v>535272</v>
      </c>
      <c r="L20" s="49">
        <v>15787</v>
      </c>
      <c r="M20" s="49">
        <v>8</v>
      </c>
      <c r="N20" s="49">
        <v>218</v>
      </c>
      <c r="O20" s="49">
        <v>178</v>
      </c>
      <c r="P20" s="49">
        <v>40</v>
      </c>
      <c r="Q20" s="83">
        <v>61.25</v>
      </c>
      <c r="R20" s="84">
        <v>49.89</v>
      </c>
    </row>
    <row r="21" spans="1:18" s="5" customFormat="1" ht="15" customHeight="1">
      <c r="A21" s="285" t="s">
        <v>557</v>
      </c>
      <c r="B21" s="50" t="s">
        <v>558</v>
      </c>
      <c r="C21" s="19">
        <v>87</v>
      </c>
      <c r="D21" s="19">
        <v>6</v>
      </c>
      <c r="E21" s="49">
        <v>13</v>
      </c>
      <c r="F21" s="49">
        <v>1045668</v>
      </c>
      <c r="G21" s="49">
        <v>444</v>
      </c>
      <c r="H21" s="49">
        <v>369</v>
      </c>
      <c r="I21" s="49">
        <v>75</v>
      </c>
      <c r="J21" s="49">
        <v>627797</v>
      </c>
      <c r="K21" s="49">
        <v>611396</v>
      </c>
      <c r="L21" s="49">
        <v>16401</v>
      </c>
      <c r="M21" s="49">
        <v>1</v>
      </c>
      <c r="N21" s="49">
        <v>218</v>
      </c>
      <c r="O21" s="49">
        <v>180</v>
      </c>
      <c r="P21" s="49">
        <v>38</v>
      </c>
      <c r="Q21" s="83">
        <v>60.04</v>
      </c>
      <c r="R21" s="84">
        <v>49.1</v>
      </c>
    </row>
    <row r="22" spans="1:18" s="5" customFormat="1" ht="15" customHeight="1">
      <c r="A22" s="285" t="s">
        <v>561</v>
      </c>
      <c r="B22" s="50" t="s">
        <v>562</v>
      </c>
      <c r="C22" s="19">
        <v>91</v>
      </c>
      <c r="D22" s="19">
        <v>6</v>
      </c>
      <c r="E22" s="49">
        <v>8</v>
      </c>
      <c r="F22" s="49">
        <v>1191615</v>
      </c>
      <c r="G22" s="49">
        <v>445</v>
      </c>
      <c r="H22" s="49">
        <v>348</v>
      </c>
      <c r="I22" s="49">
        <v>97</v>
      </c>
      <c r="J22" s="49">
        <v>665150</v>
      </c>
      <c r="K22" s="49">
        <v>649699</v>
      </c>
      <c r="L22" s="49">
        <v>15451</v>
      </c>
      <c r="M22" s="179" t="s">
        <v>710</v>
      </c>
      <c r="N22" s="49">
        <v>220</v>
      </c>
      <c r="O22" s="49">
        <v>169</v>
      </c>
      <c r="P22" s="49">
        <v>51</v>
      </c>
      <c r="Q22" s="83">
        <v>55.82</v>
      </c>
      <c r="R22" s="84">
        <v>49.44</v>
      </c>
    </row>
    <row r="23" spans="1:18" s="5" customFormat="1" ht="4.5" customHeight="1">
      <c r="A23" s="96"/>
      <c r="B23" s="50"/>
      <c r="C23" s="19"/>
      <c r="D23" s="1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83"/>
      <c r="R23" s="84"/>
    </row>
    <row r="24" spans="1:18" s="5" customFormat="1" ht="15" customHeight="1">
      <c r="A24" s="285" t="s">
        <v>563</v>
      </c>
      <c r="B24" s="50" t="s">
        <v>562</v>
      </c>
      <c r="C24" s="19">
        <v>95</v>
      </c>
      <c r="D24" s="19">
        <v>6</v>
      </c>
      <c r="E24" s="49">
        <v>10</v>
      </c>
      <c r="F24" s="49">
        <f aca="true" t="shared" si="0" ref="F24:P24">SUM(F26:F42)</f>
        <v>1322780</v>
      </c>
      <c r="G24" s="49">
        <f t="shared" si="0"/>
        <v>374</v>
      </c>
      <c r="H24" s="49">
        <f t="shared" si="0"/>
        <v>298</v>
      </c>
      <c r="I24" s="51">
        <f t="shared" si="0"/>
        <v>76</v>
      </c>
      <c r="J24" s="49">
        <f t="shared" si="0"/>
        <v>642709</v>
      </c>
      <c r="K24" s="49">
        <f t="shared" si="0"/>
        <v>621681</v>
      </c>
      <c r="L24" s="49">
        <f t="shared" si="0"/>
        <v>21028</v>
      </c>
      <c r="M24" s="49">
        <f t="shared" si="0"/>
        <v>17</v>
      </c>
      <c r="N24" s="49">
        <f t="shared" si="0"/>
        <v>222</v>
      </c>
      <c r="O24" s="49">
        <f t="shared" si="0"/>
        <v>171</v>
      </c>
      <c r="P24" s="49">
        <f t="shared" si="0"/>
        <v>51</v>
      </c>
      <c r="Q24" s="106">
        <f>J24/F24*100</f>
        <v>48.58774701764466</v>
      </c>
      <c r="R24" s="162">
        <f>N24/G24*100</f>
        <v>59.35828877005348</v>
      </c>
    </row>
    <row r="25" spans="1:18" s="5" customFormat="1" ht="4.5" customHeight="1">
      <c r="A25" s="96"/>
      <c r="B25" s="12"/>
      <c r="C25" s="19"/>
      <c r="D25" s="19"/>
      <c r="E25" s="49"/>
      <c r="F25" s="49"/>
      <c r="G25" s="49"/>
      <c r="H25" s="49"/>
      <c r="I25" s="51"/>
      <c r="J25" s="49"/>
      <c r="K25" s="49"/>
      <c r="L25" s="49"/>
      <c r="M25" s="49"/>
      <c r="N25" s="49"/>
      <c r="O25" s="49"/>
      <c r="P25" s="49"/>
      <c r="Q25" s="106"/>
      <c r="R25" s="162"/>
    </row>
    <row r="26" spans="1:18" s="4" customFormat="1" ht="15" customHeight="1">
      <c r="A26" s="285" t="s">
        <v>664</v>
      </c>
      <c r="B26" s="100" t="s">
        <v>665</v>
      </c>
      <c r="C26" s="19">
        <v>95</v>
      </c>
      <c r="D26" s="19">
        <v>6</v>
      </c>
      <c r="E26" s="49">
        <v>10</v>
      </c>
      <c r="F26" s="49">
        <v>262409</v>
      </c>
      <c r="G26" s="49">
        <f>H26+I26</f>
        <v>49</v>
      </c>
      <c r="H26" s="49">
        <v>38</v>
      </c>
      <c r="I26" s="51">
        <v>11</v>
      </c>
      <c r="J26" s="49">
        <f>K26+L26</f>
        <v>95953</v>
      </c>
      <c r="K26" s="49">
        <v>93808</v>
      </c>
      <c r="L26" s="49">
        <v>2145</v>
      </c>
      <c r="M26" s="270" t="s">
        <v>710</v>
      </c>
      <c r="N26" s="51">
        <f>O26+P26</f>
        <v>26</v>
      </c>
      <c r="O26" s="49">
        <v>20</v>
      </c>
      <c r="P26" s="49">
        <v>6</v>
      </c>
      <c r="Q26" s="106">
        <f aca="true" t="shared" si="1" ref="Q26:Q42">J26/F26*100</f>
        <v>36.566200092222445</v>
      </c>
      <c r="R26" s="162">
        <f aca="true" t="shared" si="2" ref="R26:R42">N26/G26*100</f>
        <v>53.06122448979592</v>
      </c>
    </row>
    <row r="27" spans="1:18" s="4" customFormat="1" ht="4.5" customHeight="1">
      <c r="A27" s="96"/>
      <c r="B27" s="100"/>
      <c r="C27" s="19"/>
      <c r="D27" s="19"/>
      <c r="E27" s="49"/>
      <c r="F27" s="49"/>
      <c r="G27" s="49"/>
      <c r="H27" s="49"/>
      <c r="I27" s="51"/>
      <c r="J27" s="49"/>
      <c r="K27" s="49"/>
      <c r="L27" s="49"/>
      <c r="M27" s="49"/>
      <c r="N27" s="51"/>
      <c r="O27" s="49"/>
      <c r="P27" s="49"/>
      <c r="Q27" s="106"/>
      <c r="R27" s="162"/>
    </row>
    <row r="28" spans="1:18" s="4" customFormat="1" ht="15" customHeight="1">
      <c r="A28" s="285" t="s">
        <v>666</v>
      </c>
      <c r="B28" s="100" t="s">
        <v>667</v>
      </c>
      <c r="C28" s="19">
        <v>95</v>
      </c>
      <c r="D28" s="19">
        <v>6</v>
      </c>
      <c r="E28" s="49">
        <v>10</v>
      </c>
      <c r="F28" s="49">
        <v>250028</v>
      </c>
      <c r="G28" s="49">
        <f aca="true" t="shared" si="3" ref="G28:G42">H28+I28</f>
        <v>44</v>
      </c>
      <c r="H28" s="49">
        <v>33</v>
      </c>
      <c r="I28" s="51">
        <v>11</v>
      </c>
      <c r="J28" s="49">
        <f aca="true" t="shared" si="4" ref="J28:J42">K28+L28</f>
        <v>115700</v>
      </c>
      <c r="K28" s="49">
        <v>112084</v>
      </c>
      <c r="L28" s="49">
        <v>3616</v>
      </c>
      <c r="M28" s="270" t="s">
        <v>710</v>
      </c>
      <c r="N28" s="51">
        <f aca="true" t="shared" si="5" ref="N28:N42">O28+P28</f>
        <v>27</v>
      </c>
      <c r="O28" s="49">
        <v>20</v>
      </c>
      <c r="P28" s="49">
        <v>7</v>
      </c>
      <c r="Q28" s="106">
        <f t="shared" si="1"/>
        <v>46.274817220471306</v>
      </c>
      <c r="R28" s="162">
        <f t="shared" si="2"/>
        <v>61.36363636363637</v>
      </c>
    </row>
    <row r="29" spans="1:18" s="4" customFormat="1" ht="15" customHeight="1">
      <c r="A29" s="285" t="s">
        <v>668</v>
      </c>
      <c r="B29" s="100" t="s">
        <v>669</v>
      </c>
      <c r="C29" s="19">
        <v>95</v>
      </c>
      <c r="D29" s="19">
        <v>6</v>
      </c>
      <c r="E29" s="49">
        <v>10</v>
      </c>
      <c r="F29" s="49">
        <v>137922</v>
      </c>
      <c r="G29" s="49">
        <f t="shared" si="3"/>
        <v>32</v>
      </c>
      <c r="H29" s="49">
        <v>27</v>
      </c>
      <c r="I29" s="51">
        <v>5</v>
      </c>
      <c r="J29" s="49">
        <f t="shared" si="4"/>
        <v>64579</v>
      </c>
      <c r="K29" s="49">
        <v>62052</v>
      </c>
      <c r="L29" s="49">
        <v>2527</v>
      </c>
      <c r="M29" s="49">
        <v>13</v>
      </c>
      <c r="N29" s="51">
        <f t="shared" si="5"/>
        <v>20</v>
      </c>
      <c r="O29" s="49">
        <v>15</v>
      </c>
      <c r="P29" s="49">
        <v>5</v>
      </c>
      <c r="Q29" s="106">
        <f t="shared" si="1"/>
        <v>46.8228418961442</v>
      </c>
      <c r="R29" s="162">
        <f t="shared" si="2"/>
        <v>62.5</v>
      </c>
    </row>
    <row r="30" spans="1:18" s="4" customFormat="1" ht="15" customHeight="1">
      <c r="A30" s="285" t="s">
        <v>670</v>
      </c>
      <c r="B30" s="100" t="s">
        <v>671</v>
      </c>
      <c r="C30" s="19">
        <v>95</v>
      </c>
      <c r="D30" s="19">
        <v>6</v>
      </c>
      <c r="E30" s="49">
        <v>10</v>
      </c>
      <c r="F30" s="49">
        <v>121975</v>
      </c>
      <c r="G30" s="49">
        <f t="shared" si="3"/>
        <v>29</v>
      </c>
      <c r="H30" s="49">
        <v>21</v>
      </c>
      <c r="I30" s="51">
        <v>8</v>
      </c>
      <c r="J30" s="49">
        <f t="shared" si="4"/>
        <v>64733</v>
      </c>
      <c r="K30" s="49">
        <v>61854</v>
      </c>
      <c r="L30" s="49">
        <v>2879</v>
      </c>
      <c r="M30" s="49">
        <v>1</v>
      </c>
      <c r="N30" s="51">
        <f t="shared" si="5"/>
        <v>19</v>
      </c>
      <c r="O30" s="49">
        <v>12</v>
      </c>
      <c r="P30" s="49">
        <v>7</v>
      </c>
      <c r="Q30" s="106">
        <f t="shared" si="1"/>
        <v>53.07071121131379</v>
      </c>
      <c r="R30" s="162">
        <f t="shared" si="2"/>
        <v>65.51724137931035</v>
      </c>
    </row>
    <row r="31" spans="1:18" s="4" customFormat="1" ht="4.5" customHeight="1">
      <c r="A31" s="96"/>
      <c r="B31" s="100"/>
      <c r="C31" s="19"/>
      <c r="D31" s="19"/>
      <c r="E31" s="49"/>
      <c r="F31" s="49"/>
      <c r="G31" s="49"/>
      <c r="H31" s="49"/>
      <c r="I31" s="51"/>
      <c r="J31" s="49"/>
      <c r="K31" s="49"/>
      <c r="L31" s="49"/>
      <c r="M31" s="49"/>
      <c r="N31" s="51"/>
      <c r="O31" s="49"/>
      <c r="P31" s="49"/>
      <c r="Q31" s="106"/>
      <c r="R31" s="162"/>
    </row>
    <row r="32" spans="1:18" s="4" customFormat="1" ht="15" customHeight="1">
      <c r="A32" s="285" t="s">
        <v>672</v>
      </c>
      <c r="B32" s="100" t="s">
        <v>673</v>
      </c>
      <c r="C32" s="19">
        <v>95</v>
      </c>
      <c r="D32" s="19">
        <v>6</v>
      </c>
      <c r="E32" s="49">
        <v>10</v>
      </c>
      <c r="F32" s="49">
        <v>62497</v>
      </c>
      <c r="G32" s="49">
        <f t="shared" si="3"/>
        <v>23</v>
      </c>
      <c r="H32" s="49">
        <v>19</v>
      </c>
      <c r="I32" s="51">
        <v>4</v>
      </c>
      <c r="J32" s="49">
        <f t="shared" si="4"/>
        <v>35514</v>
      </c>
      <c r="K32" s="49">
        <v>34419</v>
      </c>
      <c r="L32" s="49">
        <v>1095</v>
      </c>
      <c r="M32" s="270" t="s">
        <v>710</v>
      </c>
      <c r="N32" s="51">
        <f t="shared" si="5"/>
        <v>16</v>
      </c>
      <c r="O32" s="49">
        <v>12</v>
      </c>
      <c r="P32" s="49">
        <v>4</v>
      </c>
      <c r="Q32" s="106">
        <f t="shared" si="1"/>
        <v>56.82512760612509</v>
      </c>
      <c r="R32" s="162">
        <f t="shared" si="2"/>
        <v>69.56521739130434</v>
      </c>
    </row>
    <row r="33" spans="1:18" s="4" customFormat="1" ht="15" customHeight="1">
      <c r="A33" s="285" t="s">
        <v>674</v>
      </c>
      <c r="B33" s="100" t="s">
        <v>675</v>
      </c>
      <c r="C33" s="19">
        <v>95</v>
      </c>
      <c r="D33" s="19">
        <v>6</v>
      </c>
      <c r="E33" s="49">
        <v>10</v>
      </c>
      <c r="F33" s="49">
        <v>96166</v>
      </c>
      <c r="G33" s="49">
        <f t="shared" si="3"/>
        <v>34</v>
      </c>
      <c r="H33" s="49">
        <v>26</v>
      </c>
      <c r="I33" s="51">
        <v>8</v>
      </c>
      <c r="J33" s="49">
        <f t="shared" si="4"/>
        <v>49011</v>
      </c>
      <c r="K33" s="49">
        <v>47095</v>
      </c>
      <c r="L33" s="49">
        <v>1916</v>
      </c>
      <c r="M33" s="49">
        <v>1</v>
      </c>
      <c r="N33" s="51">
        <f t="shared" si="5"/>
        <v>18</v>
      </c>
      <c r="O33" s="49">
        <v>14</v>
      </c>
      <c r="P33" s="49">
        <v>4</v>
      </c>
      <c r="Q33" s="106">
        <f t="shared" si="1"/>
        <v>50.96499802424973</v>
      </c>
      <c r="R33" s="162">
        <f t="shared" si="2"/>
        <v>52.94117647058824</v>
      </c>
    </row>
    <row r="34" spans="1:18" s="4" customFormat="1" ht="15" customHeight="1">
      <c r="A34" s="285" t="s">
        <v>676</v>
      </c>
      <c r="B34" s="100" t="s">
        <v>677</v>
      </c>
      <c r="C34" s="19">
        <v>95</v>
      </c>
      <c r="D34" s="19">
        <v>6</v>
      </c>
      <c r="E34" s="49">
        <v>10</v>
      </c>
      <c r="F34" s="49">
        <v>83385</v>
      </c>
      <c r="G34" s="49">
        <f t="shared" si="3"/>
        <v>28</v>
      </c>
      <c r="H34" s="49">
        <v>23</v>
      </c>
      <c r="I34" s="51">
        <v>5</v>
      </c>
      <c r="J34" s="49">
        <f t="shared" si="4"/>
        <v>41619</v>
      </c>
      <c r="K34" s="49">
        <v>40653</v>
      </c>
      <c r="L34" s="49">
        <v>966</v>
      </c>
      <c r="M34" s="49">
        <v>1</v>
      </c>
      <c r="N34" s="51">
        <f t="shared" si="5"/>
        <v>16</v>
      </c>
      <c r="O34" s="49">
        <v>13</v>
      </c>
      <c r="P34" s="49">
        <v>3</v>
      </c>
      <c r="Q34" s="106">
        <f t="shared" si="1"/>
        <v>49.91185465011693</v>
      </c>
      <c r="R34" s="162">
        <f t="shared" si="2"/>
        <v>57.14285714285714</v>
      </c>
    </row>
    <row r="35" spans="1:18" s="4" customFormat="1" ht="4.5" customHeight="1">
      <c r="A35" s="96"/>
      <c r="B35" s="100"/>
      <c r="C35" s="19"/>
      <c r="D35" s="19"/>
      <c r="E35" s="49"/>
      <c r="F35" s="49"/>
      <c r="G35" s="49"/>
      <c r="H35" s="49"/>
      <c r="I35" s="51"/>
      <c r="J35" s="49"/>
      <c r="K35" s="49"/>
      <c r="L35" s="49"/>
      <c r="M35" s="49"/>
      <c r="N35" s="51"/>
      <c r="O35" s="49"/>
      <c r="P35" s="49"/>
      <c r="Q35" s="106"/>
      <c r="R35" s="162"/>
    </row>
    <row r="36" spans="1:18" s="4" customFormat="1" ht="15" customHeight="1">
      <c r="A36" s="285" t="s">
        <v>678</v>
      </c>
      <c r="B36" s="100" t="s">
        <v>679</v>
      </c>
      <c r="C36" s="19">
        <v>95</v>
      </c>
      <c r="D36" s="19">
        <v>6</v>
      </c>
      <c r="E36" s="49">
        <v>10</v>
      </c>
      <c r="F36" s="49">
        <v>55448</v>
      </c>
      <c r="G36" s="49">
        <f t="shared" si="3"/>
        <v>23</v>
      </c>
      <c r="H36" s="49">
        <v>19</v>
      </c>
      <c r="I36" s="51">
        <v>4</v>
      </c>
      <c r="J36" s="49">
        <f t="shared" si="4"/>
        <v>35094</v>
      </c>
      <c r="K36" s="49">
        <v>34119</v>
      </c>
      <c r="L36" s="49">
        <v>975</v>
      </c>
      <c r="M36" s="49">
        <v>1</v>
      </c>
      <c r="N36" s="51">
        <f t="shared" si="5"/>
        <v>13</v>
      </c>
      <c r="O36" s="49">
        <v>11</v>
      </c>
      <c r="P36" s="49">
        <v>2</v>
      </c>
      <c r="Q36" s="106">
        <f t="shared" si="1"/>
        <v>63.291732794690525</v>
      </c>
      <c r="R36" s="162">
        <f t="shared" si="2"/>
        <v>56.52173913043478</v>
      </c>
    </row>
    <row r="37" spans="1:18" s="4" customFormat="1" ht="15" customHeight="1">
      <c r="A37" s="285" t="s">
        <v>680</v>
      </c>
      <c r="B37" s="100" t="s">
        <v>681</v>
      </c>
      <c r="C37" s="19">
        <v>95</v>
      </c>
      <c r="D37" s="19">
        <v>6</v>
      </c>
      <c r="E37" s="49">
        <v>10</v>
      </c>
      <c r="F37" s="49">
        <v>90290</v>
      </c>
      <c r="G37" s="49">
        <f t="shared" si="3"/>
        <v>29</v>
      </c>
      <c r="H37" s="49">
        <v>23</v>
      </c>
      <c r="I37" s="51">
        <v>6</v>
      </c>
      <c r="J37" s="49">
        <f t="shared" si="4"/>
        <v>43753</v>
      </c>
      <c r="K37" s="49">
        <v>42659</v>
      </c>
      <c r="L37" s="49">
        <v>1094</v>
      </c>
      <c r="M37" s="270" t="s">
        <v>710</v>
      </c>
      <c r="N37" s="51">
        <f t="shared" si="5"/>
        <v>18</v>
      </c>
      <c r="O37" s="49">
        <v>14</v>
      </c>
      <c r="P37" s="49">
        <v>4</v>
      </c>
      <c r="Q37" s="106">
        <f t="shared" si="1"/>
        <v>48.4583010300144</v>
      </c>
      <c r="R37" s="162">
        <f t="shared" si="2"/>
        <v>62.06896551724138</v>
      </c>
    </row>
    <row r="38" spans="1:18" s="4" customFormat="1" ht="15" customHeight="1">
      <c r="A38" s="285" t="s">
        <v>682</v>
      </c>
      <c r="B38" s="100" t="s">
        <v>683</v>
      </c>
      <c r="C38" s="19">
        <v>95</v>
      </c>
      <c r="D38" s="19">
        <v>6</v>
      </c>
      <c r="E38" s="49">
        <v>10</v>
      </c>
      <c r="F38" s="49">
        <v>78228</v>
      </c>
      <c r="G38" s="49">
        <f t="shared" si="3"/>
        <v>21</v>
      </c>
      <c r="H38" s="49">
        <v>17</v>
      </c>
      <c r="I38" s="51">
        <v>4</v>
      </c>
      <c r="J38" s="49">
        <f t="shared" si="4"/>
        <v>38256</v>
      </c>
      <c r="K38" s="49">
        <v>36648</v>
      </c>
      <c r="L38" s="49">
        <v>1608</v>
      </c>
      <c r="M38" s="270" t="s">
        <v>710</v>
      </c>
      <c r="N38" s="51">
        <f t="shared" si="5"/>
        <v>16</v>
      </c>
      <c r="O38" s="49">
        <v>13</v>
      </c>
      <c r="P38" s="49">
        <v>3</v>
      </c>
      <c r="Q38" s="106">
        <f t="shared" si="1"/>
        <v>48.90320601319221</v>
      </c>
      <c r="R38" s="162">
        <f t="shared" si="2"/>
        <v>76.19047619047619</v>
      </c>
    </row>
    <row r="39" spans="1:18" s="4" customFormat="1" ht="4.5" customHeight="1">
      <c r="A39" s="96"/>
      <c r="B39" s="100"/>
      <c r="C39" s="19"/>
      <c r="D39" s="19"/>
      <c r="E39" s="49"/>
      <c r="F39" s="49"/>
      <c r="G39" s="49"/>
      <c r="H39" s="49"/>
      <c r="I39" s="51"/>
      <c r="J39" s="49"/>
      <c r="K39" s="49"/>
      <c r="L39" s="49"/>
      <c r="M39" s="49"/>
      <c r="N39" s="51"/>
      <c r="O39" s="49"/>
      <c r="P39" s="49"/>
      <c r="Q39" s="106"/>
      <c r="R39" s="162"/>
    </row>
    <row r="40" spans="1:18" s="4" customFormat="1" ht="15" customHeight="1">
      <c r="A40" s="285" t="s">
        <v>684</v>
      </c>
      <c r="B40" s="100" t="s">
        <v>685</v>
      </c>
      <c r="C40" s="107">
        <v>95</v>
      </c>
      <c r="D40" s="19">
        <v>6</v>
      </c>
      <c r="E40" s="49">
        <v>10</v>
      </c>
      <c r="F40" s="49">
        <v>36013</v>
      </c>
      <c r="G40" s="49">
        <f t="shared" si="3"/>
        <v>17</v>
      </c>
      <c r="H40" s="49">
        <v>15</v>
      </c>
      <c r="I40" s="51">
        <v>2</v>
      </c>
      <c r="J40" s="49">
        <f t="shared" si="4"/>
        <v>24111</v>
      </c>
      <c r="K40" s="49">
        <v>23070</v>
      </c>
      <c r="L40" s="49">
        <v>1041</v>
      </c>
      <c r="M40" s="179" t="s">
        <v>710</v>
      </c>
      <c r="N40" s="51">
        <f t="shared" si="5"/>
        <v>11</v>
      </c>
      <c r="O40" s="49">
        <v>10</v>
      </c>
      <c r="P40" s="49">
        <v>1</v>
      </c>
      <c r="Q40" s="106">
        <f t="shared" si="1"/>
        <v>66.95082331380335</v>
      </c>
      <c r="R40" s="162">
        <f t="shared" si="2"/>
        <v>64.70588235294117</v>
      </c>
    </row>
    <row r="41" spans="1:18" s="4" customFormat="1" ht="15" customHeight="1">
      <c r="A41" s="285" t="s">
        <v>686</v>
      </c>
      <c r="B41" s="100" t="s">
        <v>687</v>
      </c>
      <c r="C41" s="107">
        <v>95</v>
      </c>
      <c r="D41" s="19">
        <v>6</v>
      </c>
      <c r="E41" s="49">
        <v>10</v>
      </c>
      <c r="F41" s="49">
        <v>40380</v>
      </c>
      <c r="G41" s="49">
        <f t="shared" si="3"/>
        <v>16</v>
      </c>
      <c r="H41" s="49">
        <v>13</v>
      </c>
      <c r="I41" s="51">
        <v>3</v>
      </c>
      <c r="J41" s="49">
        <f t="shared" si="4"/>
        <v>28387</v>
      </c>
      <c r="K41" s="49">
        <v>27407</v>
      </c>
      <c r="L41" s="49">
        <v>980</v>
      </c>
      <c r="M41" s="270" t="s">
        <v>710</v>
      </c>
      <c r="N41" s="51">
        <f t="shared" si="5"/>
        <v>11</v>
      </c>
      <c r="O41" s="49">
        <v>10</v>
      </c>
      <c r="P41" s="49">
        <v>1</v>
      </c>
      <c r="Q41" s="106">
        <f t="shared" si="1"/>
        <v>70.29965329370975</v>
      </c>
      <c r="R41" s="162">
        <f t="shared" si="2"/>
        <v>68.75</v>
      </c>
    </row>
    <row r="42" spans="1:18" s="4" customFormat="1" ht="15" customHeight="1" thickBot="1">
      <c r="A42" s="286" t="s">
        <v>688</v>
      </c>
      <c r="B42" s="103" t="s">
        <v>689</v>
      </c>
      <c r="C42" s="72">
        <v>95</v>
      </c>
      <c r="D42" s="33">
        <v>6</v>
      </c>
      <c r="E42" s="75">
        <v>10</v>
      </c>
      <c r="F42" s="75">
        <v>8039</v>
      </c>
      <c r="G42" s="81">
        <f t="shared" si="3"/>
        <v>29</v>
      </c>
      <c r="H42" s="75">
        <v>24</v>
      </c>
      <c r="I42" s="81">
        <v>5</v>
      </c>
      <c r="J42" s="75">
        <f t="shared" si="4"/>
        <v>5999</v>
      </c>
      <c r="K42" s="75">
        <v>5813</v>
      </c>
      <c r="L42" s="81">
        <v>186</v>
      </c>
      <c r="M42" s="283" t="s">
        <v>710</v>
      </c>
      <c r="N42" s="81">
        <f t="shared" si="5"/>
        <v>11</v>
      </c>
      <c r="O42" s="75">
        <v>7</v>
      </c>
      <c r="P42" s="75">
        <v>4</v>
      </c>
      <c r="Q42" s="109">
        <f t="shared" si="1"/>
        <v>74.62370941659411</v>
      </c>
      <c r="R42" s="110">
        <f t="shared" si="2"/>
        <v>37.93103448275862</v>
      </c>
    </row>
    <row r="43" spans="1:17" s="4" customFormat="1" ht="13.5" customHeight="1">
      <c r="A43" s="388" t="s">
        <v>652</v>
      </c>
      <c r="J43" s="4" t="s">
        <v>492</v>
      </c>
      <c r="Q43" s="5"/>
    </row>
    <row r="44" spans="1:17" s="4" customFormat="1" ht="13.5" customHeight="1">
      <c r="A44" s="388" t="s">
        <v>552</v>
      </c>
      <c r="J44" s="4" t="s">
        <v>553</v>
      </c>
      <c r="Q44" s="5"/>
    </row>
    <row r="45" spans="1:17" s="4" customFormat="1" ht="13.5" customHeight="1">
      <c r="A45" s="388" t="s">
        <v>566</v>
      </c>
      <c r="J45" s="4" t="s">
        <v>555</v>
      </c>
      <c r="Q45" s="5"/>
    </row>
  </sheetData>
  <mergeCells count="30">
    <mergeCell ref="G6:G7"/>
    <mergeCell ref="I6:I7"/>
    <mergeCell ref="R4:R5"/>
    <mergeCell ref="N5:P5"/>
    <mergeCell ref="R6:R7"/>
    <mergeCell ref="O6:O7"/>
    <mergeCell ref="P6:P7"/>
    <mergeCell ref="N4:P4"/>
    <mergeCell ref="Q4:Q5"/>
    <mergeCell ref="Q6:Q7"/>
    <mergeCell ref="A4:B7"/>
    <mergeCell ref="D6:D7"/>
    <mergeCell ref="C6:C7"/>
    <mergeCell ref="E6:E7"/>
    <mergeCell ref="J2:R2"/>
    <mergeCell ref="G5:I5"/>
    <mergeCell ref="F4:F5"/>
    <mergeCell ref="F6:F7"/>
    <mergeCell ref="M6:M7"/>
    <mergeCell ref="H6:H7"/>
    <mergeCell ref="A2:I2"/>
    <mergeCell ref="C4:E5"/>
    <mergeCell ref="G4:I4"/>
    <mergeCell ref="J4:L4"/>
    <mergeCell ref="M4:M5"/>
    <mergeCell ref="N6:N7"/>
    <mergeCell ref="J5:L5"/>
    <mergeCell ref="J6:J7"/>
    <mergeCell ref="K6:K7"/>
    <mergeCell ref="L6:L7"/>
  </mergeCells>
  <printOptions/>
  <pageMargins left="1.1811023622047245" right="1.1811023622047245" top="1.5748031496062993" bottom="1.5748031496062993" header="0.5118110236220472" footer="0.9055118110236221"/>
  <pageSetup firstPageNumber="10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showGridLines="0" zoomScale="115" zoomScaleNormal="115" workbookViewId="0" topLeftCell="A1">
      <selection activeCell="A1" sqref="A1"/>
    </sheetView>
  </sheetViews>
  <sheetFormatPr defaultColWidth="9.00390625" defaultRowHeight="16.5"/>
  <cols>
    <col min="1" max="2" width="6.125" style="151" customWidth="1"/>
    <col min="3" max="4" width="2.00390625" style="151" customWidth="1"/>
    <col min="5" max="5" width="21.125" style="151" customWidth="1"/>
    <col min="6" max="6" width="1.625" style="151" customWidth="1"/>
    <col min="7" max="8" width="6.125" style="151" customWidth="1"/>
    <col min="9" max="10" width="2.00390625" style="151" customWidth="1"/>
    <col min="11" max="11" width="20.875" style="151" customWidth="1"/>
    <col min="12" max="12" width="0.875" style="151" customWidth="1"/>
    <col min="13" max="14" width="6.125" style="151" customWidth="1"/>
    <col min="15" max="16" width="2.00390625" style="151" customWidth="1"/>
    <col min="17" max="17" width="22.625" style="151" customWidth="1"/>
    <col min="18" max="19" width="6.625" style="151" customWidth="1"/>
    <col min="20" max="20" width="2.625" style="151" customWidth="1"/>
    <col min="21" max="22" width="10.125" style="151" customWidth="1"/>
    <col min="23" max="16384" width="9.00390625" style="151" customWidth="1"/>
  </cols>
  <sheetData>
    <row r="1" spans="1:22" s="148" customFormat="1" ht="18" customHeight="1">
      <c r="A1" s="382" t="s">
        <v>569</v>
      </c>
      <c r="V1" s="91" t="s">
        <v>715</v>
      </c>
    </row>
    <row r="2" spans="7:12" s="7" customFormat="1" ht="18" customHeight="1">
      <c r="G2" s="428" t="s">
        <v>567</v>
      </c>
      <c r="H2" s="429"/>
      <c r="I2" s="429"/>
      <c r="J2" s="429"/>
      <c r="K2" s="429"/>
      <c r="L2" s="150"/>
    </row>
    <row r="3" spans="6:12" s="7" customFormat="1" ht="13.5" customHeight="1">
      <c r="F3" s="435" t="s">
        <v>568</v>
      </c>
      <c r="G3" s="435"/>
      <c r="H3" s="435"/>
      <c r="I3" s="435"/>
      <c r="J3" s="435"/>
      <c r="K3" s="435"/>
      <c r="L3" s="341"/>
    </row>
    <row r="4" spans="7:12" s="339" customFormat="1" ht="15" customHeight="1">
      <c r="G4" s="430" t="s">
        <v>172</v>
      </c>
      <c r="H4" s="431"/>
      <c r="I4" s="431"/>
      <c r="J4" s="431"/>
      <c r="K4" s="431"/>
      <c r="L4" s="317"/>
    </row>
    <row r="5" spans="7:12" s="339" customFormat="1" ht="13.5" customHeight="1">
      <c r="G5" s="431" t="s">
        <v>173</v>
      </c>
      <c r="H5" s="431"/>
      <c r="I5" s="431"/>
      <c r="J5" s="431"/>
      <c r="K5" s="431"/>
      <c r="L5" s="317"/>
    </row>
    <row r="6" spans="7:12" s="185" customFormat="1" ht="3.75" customHeight="1">
      <c r="G6" s="310"/>
      <c r="H6" s="310"/>
      <c r="I6" s="310"/>
      <c r="J6" s="310"/>
      <c r="K6" s="310"/>
      <c r="L6" s="186"/>
    </row>
    <row r="7" spans="7:12" s="199" customFormat="1" ht="22.5" customHeight="1">
      <c r="G7" s="432" t="s">
        <v>58</v>
      </c>
      <c r="H7" s="433"/>
      <c r="I7" s="433"/>
      <c r="J7" s="433"/>
      <c r="K7" s="434"/>
      <c r="L7" s="342"/>
    </row>
    <row r="8" spans="7:11" s="199" customFormat="1" ht="8.25" customHeight="1">
      <c r="G8" s="462" t="s">
        <v>59</v>
      </c>
      <c r="H8" s="463"/>
      <c r="I8" s="463"/>
      <c r="J8" s="463"/>
      <c r="K8" s="463"/>
    </row>
    <row r="9" spans="7:12" s="199" customFormat="1" ht="22.5" customHeight="1">
      <c r="G9" s="472" t="s">
        <v>60</v>
      </c>
      <c r="H9" s="454"/>
      <c r="I9" s="454"/>
      <c r="J9" s="454"/>
      <c r="K9" s="455"/>
      <c r="L9" s="336"/>
    </row>
    <row r="10" spans="7:11" s="199" customFormat="1" ht="8.25" customHeight="1">
      <c r="G10" s="462" t="s">
        <v>59</v>
      </c>
      <c r="H10" s="463"/>
      <c r="I10" s="463"/>
      <c r="J10" s="463"/>
      <c r="K10" s="463"/>
    </row>
    <row r="11" spans="7:12" s="199" customFormat="1" ht="22.5" customHeight="1">
      <c r="G11" s="472" t="s">
        <v>61</v>
      </c>
      <c r="H11" s="454"/>
      <c r="I11" s="454"/>
      <c r="J11" s="454"/>
      <c r="K11" s="455"/>
      <c r="L11" s="336"/>
    </row>
    <row r="12" spans="7:11" s="199" customFormat="1" ht="8.25" customHeight="1">
      <c r="G12" s="462" t="s">
        <v>59</v>
      </c>
      <c r="H12" s="463"/>
      <c r="I12" s="463"/>
      <c r="J12" s="463"/>
      <c r="K12" s="463"/>
    </row>
    <row r="13" spans="7:12" s="199" customFormat="1" ht="22.5" customHeight="1">
      <c r="G13" s="472" t="s">
        <v>62</v>
      </c>
      <c r="H13" s="454"/>
      <c r="I13" s="454"/>
      <c r="J13" s="454"/>
      <c r="K13" s="455"/>
      <c r="L13" s="336"/>
    </row>
    <row r="14" spans="7:11" s="199" customFormat="1" ht="8.25" customHeight="1">
      <c r="G14" s="462" t="s">
        <v>59</v>
      </c>
      <c r="H14" s="463"/>
      <c r="I14" s="463"/>
      <c r="J14" s="463"/>
      <c r="K14" s="463"/>
    </row>
    <row r="15" spans="1:21" s="199" customFormat="1" ht="9" customHeight="1">
      <c r="A15" s="343"/>
      <c r="B15" s="344"/>
      <c r="C15" s="345"/>
      <c r="D15" s="345"/>
      <c r="E15" s="345"/>
      <c r="F15" s="346"/>
      <c r="G15" s="347"/>
      <c r="H15" s="346"/>
      <c r="I15" s="346"/>
      <c r="J15" s="346"/>
      <c r="K15" s="346"/>
      <c r="L15" s="346"/>
      <c r="M15" s="347"/>
      <c r="N15" s="346"/>
      <c r="O15" s="346"/>
      <c r="P15" s="346"/>
      <c r="Q15" s="346"/>
      <c r="R15" s="347"/>
      <c r="S15" s="348"/>
      <c r="T15" s="348"/>
      <c r="U15" s="351"/>
    </row>
    <row r="16" spans="1:21" s="199" customFormat="1" ht="6" customHeight="1">
      <c r="A16" s="343"/>
      <c r="B16" s="352"/>
      <c r="C16" s="353"/>
      <c r="D16" s="354"/>
      <c r="E16" s="470" t="s">
        <v>63</v>
      </c>
      <c r="F16" s="209"/>
      <c r="G16" s="355"/>
      <c r="H16" s="200"/>
      <c r="I16" s="353"/>
      <c r="J16" s="354"/>
      <c r="K16" s="470" t="s">
        <v>64</v>
      </c>
      <c r="L16" s="356"/>
      <c r="M16" s="464" t="s">
        <v>65</v>
      </c>
      <c r="N16" s="465"/>
      <c r="O16" s="309"/>
      <c r="P16" s="358"/>
      <c r="Q16" s="444" t="s">
        <v>66</v>
      </c>
      <c r="R16" s="357"/>
      <c r="U16" s="359"/>
    </row>
    <row r="17" spans="1:22" s="199" customFormat="1" ht="6" customHeight="1">
      <c r="A17" s="343"/>
      <c r="B17" s="352"/>
      <c r="C17" s="353"/>
      <c r="D17" s="360"/>
      <c r="E17" s="439"/>
      <c r="F17" s="209"/>
      <c r="G17" s="464" t="s">
        <v>67</v>
      </c>
      <c r="H17" s="465"/>
      <c r="I17" s="353"/>
      <c r="J17" s="360"/>
      <c r="K17" s="471"/>
      <c r="L17" s="356"/>
      <c r="M17" s="466"/>
      <c r="N17" s="467"/>
      <c r="O17" s="309"/>
      <c r="P17" s="360"/>
      <c r="Q17" s="445"/>
      <c r="R17" s="464" t="s">
        <v>68</v>
      </c>
      <c r="S17" s="465"/>
      <c r="U17" s="464" t="s">
        <v>69</v>
      </c>
      <c r="V17" s="465"/>
    </row>
    <row r="18" spans="1:22" s="199" customFormat="1" ht="6" customHeight="1">
      <c r="A18" s="343"/>
      <c r="B18" s="352"/>
      <c r="C18" s="353"/>
      <c r="D18" s="362"/>
      <c r="E18" s="470" t="s">
        <v>70</v>
      </c>
      <c r="G18" s="466"/>
      <c r="H18" s="467"/>
      <c r="I18" s="353"/>
      <c r="J18" s="362"/>
      <c r="K18" s="470" t="s">
        <v>71</v>
      </c>
      <c r="L18" s="356"/>
      <c r="M18" s="466"/>
      <c r="N18" s="467"/>
      <c r="O18" s="357"/>
      <c r="P18" s="365"/>
      <c r="Q18" s="446" t="s">
        <v>72</v>
      </c>
      <c r="R18" s="466"/>
      <c r="S18" s="467"/>
      <c r="U18" s="466"/>
      <c r="V18" s="467"/>
    </row>
    <row r="19" spans="1:22" s="199" customFormat="1" ht="6" customHeight="1">
      <c r="A19" s="343"/>
      <c r="B19" s="366"/>
      <c r="C19" s="353"/>
      <c r="D19" s="360"/>
      <c r="E19" s="439"/>
      <c r="G19" s="466"/>
      <c r="H19" s="467"/>
      <c r="I19" s="353"/>
      <c r="J19" s="360"/>
      <c r="K19" s="471"/>
      <c r="L19" s="356"/>
      <c r="M19" s="466"/>
      <c r="N19" s="467"/>
      <c r="O19" s="200"/>
      <c r="P19" s="362"/>
      <c r="Q19" s="447"/>
      <c r="R19" s="466"/>
      <c r="S19" s="467"/>
      <c r="U19" s="466"/>
      <c r="V19" s="467"/>
    </row>
    <row r="20" spans="1:22" s="199" customFormat="1" ht="6" customHeight="1">
      <c r="A20" s="464" t="s">
        <v>73</v>
      </c>
      <c r="B20" s="465"/>
      <c r="C20" s="363"/>
      <c r="D20" s="362"/>
      <c r="E20" s="470" t="s">
        <v>74</v>
      </c>
      <c r="F20" s="367"/>
      <c r="G20" s="466"/>
      <c r="H20" s="467"/>
      <c r="I20" s="371"/>
      <c r="J20" s="362"/>
      <c r="K20" s="451" t="s">
        <v>75</v>
      </c>
      <c r="L20" s="356"/>
      <c r="M20" s="466"/>
      <c r="N20" s="467"/>
      <c r="P20" s="365"/>
      <c r="Q20" s="446" t="s">
        <v>76</v>
      </c>
      <c r="R20" s="468"/>
      <c r="S20" s="469"/>
      <c r="U20" s="468"/>
      <c r="V20" s="469"/>
    </row>
    <row r="21" spans="1:17" s="199" customFormat="1" ht="6" customHeight="1">
      <c r="A21" s="466"/>
      <c r="B21" s="467"/>
      <c r="C21" s="368"/>
      <c r="D21" s="360"/>
      <c r="E21" s="439"/>
      <c r="F21" s="367"/>
      <c r="G21" s="466"/>
      <c r="H21" s="467"/>
      <c r="I21" s="336"/>
      <c r="J21" s="360"/>
      <c r="K21" s="452"/>
      <c r="L21" s="356"/>
      <c r="M21" s="468"/>
      <c r="N21" s="469"/>
      <c r="P21" s="354"/>
      <c r="Q21" s="447"/>
    </row>
    <row r="22" spans="1:17" s="199" customFormat="1" ht="6" customHeight="1">
      <c r="A22" s="466"/>
      <c r="B22" s="467"/>
      <c r="C22" s="369"/>
      <c r="D22" s="362"/>
      <c r="E22" s="470" t="s">
        <v>77</v>
      </c>
      <c r="F22" s="200"/>
      <c r="G22" s="468"/>
      <c r="H22" s="469"/>
      <c r="I22" s="200"/>
      <c r="J22" s="365"/>
      <c r="K22" s="451" t="s">
        <v>78</v>
      </c>
      <c r="L22" s="356"/>
      <c r="Q22" s="333"/>
    </row>
    <row r="23" spans="1:22" s="199" customFormat="1" ht="6" customHeight="1">
      <c r="A23" s="468"/>
      <c r="B23" s="469"/>
      <c r="C23" s="309"/>
      <c r="D23" s="360"/>
      <c r="E23" s="439"/>
      <c r="F23" s="200"/>
      <c r="G23" s="309"/>
      <c r="H23" s="309"/>
      <c r="I23" s="200"/>
      <c r="J23" s="370"/>
      <c r="K23" s="452"/>
      <c r="L23" s="356"/>
      <c r="Q23" s="333"/>
      <c r="R23" s="464" t="s">
        <v>79</v>
      </c>
      <c r="S23" s="465"/>
      <c r="U23" s="464" t="s">
        <v>80</v>
      </c>
      <c r="V23" s="465"/>
    </row>
    <row r="24" spans="3:22" s="199" customFormat="1" ht="6" customHeight="1">
      <c r="C24" s="200"/>
      <c r="D24" s="362"/>
      <c r="E24" s="470" t="s">
        <v>81</v>
      </c>
      <c r="F24" s="200"/>
      <c r="K24" s="338"/>
      <c r="N24" s="200"/>
      <c r="O24" s="353"/>
      <c r="P24" s="354"/>
      <c r="Q24" s="448" t="s">
        <v>82</v>
      </c>
      <c r="R24" s="466"/>
      <c r="S24" s="467"/>
      <c r="U24" s="466"/>
      <c r="V24" s="467"/>
    </row>
    <row r="25" spans="3:22" s="199" customFormat="1" ht="6" customHeight="1">
      <c r="C25" s="200"/>
      <c r="D25" s="360"/>
      <c r="E25" s="439"/>
      <c r="F25" s="200"/>
      <c r="K25" s="338"/>
      <c r="M25" s="464" t="s">
        <v>83</v>
      </c>
      <c r="N25" s="465"/>
      <c r="O25" s="353"/>
      <c r="P25" s="360"/>
      <c r="Q25" s="449"/>
      <c r="R25" s="466"/>
      <c r="S25" s="467"/>
      <c r="U25" s="466"/>
      <c r="V25" s="467"/>
    </row>
    <row r="26" spans="3:22" s="199" customFormat="1" ht="6" customHeight="1">
      <c r="C26" s="200"/>
      <c r="D26" s="365"/>
      <c r="E26" s="470" t="s">
        <v>84</v>
      </c>
      <c r="F26" s="200"/>
      <c r="I26" s="353"/>
      <c r="J26" s="354"/>
      <c r="K26" s="442" t="s">
        <v>85</v>
      </c>
      <c r="L26" s="200"/>
      <c r="M26" s="466"/>
      <c r="N26" s="467"/>
      <c r="O26" s="353"/>
      <c r="P26" s="362"/>
      <c r="Q26" s="448" t="s">
        <v>86</v>
      </c>
      <c r="R26" s="468"/>
      <c r="S26" s="469"/>
      <c r="U26" s="468"/>
      <c r="V26" s="469"/>
    </row>
    <row r="27" spans="3:17" s="199" customFormat="1" ht="6" customHeight="1">
      <c r="C27" s="200"/>
      <c r="D27" s="370"/>
      <c r="E27" s="439"/>
      <c r="F27" s="200"/>
      <c r="I27" s="353"/>
      <c r="J27" s="360"/>
      <c r="K27" s="443"/>
      <c r="L27" s="200"/>
      <c r="M27" s="466"/>
      <c r="N27" s="467"/>
      <c r="O27" s="353"/>
      <c r="P27" s="360"/>
      <c r="Q27" s="449"/>
    </row>
    <row r="28" spans="5:17" s="199" customFormat="1" ht="6" customHeight="1">
      <c r="E28" s="340"/>
      <c r="F28" s="200"/>
      <c r="I28" s="353"/>
      <c r="J28" s="362"/>
      <c r="K28" s="436" t="s">
        <v>87</v>
      </c>
      <c r="M28" s="466"/>
      <c r="N28" s="467"/>
      <c r="O28" s="371"/>
      <c r="P28" s="362"/>
      <c r="Q28" s="425" t="s">
        <v>88</v>
      </c>
    </row>
    <row r="29" spans="5:22" s="199" customFormat="1" ht="6" customHeight="1">
      <c r="E29" s="340"/>
      <c r="F29" s="200"/>
      <c r="I29" s="353"/>
      <c r="J29" s="360"/>
      <c r="K29" s="437"/>
      <c r="M29" s="466"/>
      <c r="N29" s="467"/>
      <c r="O29" s="336"/>
      <c r="P29" s="360"/>
      <c r="Q29" s="426"/>
      <c r="R29" s="464" t="s">
        <v>89</v>
      </c>
      <c r="S29" s="465"/>
      <c r="U29" s="464" t="s">
        <v>90</v>
      </c>
      <c r="V29" s="465"/>
    </row>
    <row r="30" spans="3:22" s="199" customFormat="1" ht="6" customHeight="1">
      <c r="C30" s="353"/>
      <c r="D30" s="354"/>
      <c r="E30" s="470" t="s">
        <v>91</v>
      </c>
      <c r="F30" s="200"/>
      <c r="G30" s="464" t="s">
        <v>92</v>
      </c>
      <c r="H30" s="465"/>
      <c r="I30" s="353"/>
      <c r="J30" s="362"/>
      <c r="K30" s="436" t="s">
        <v>93</v>
      </c>
      <c r="M30" s="468"/>
      <c r="N30" s="469"/>
      <c r="O30" s="200"/>
      <c r="P30" s="365"/>
      <c r="Q30" s="448" t="s">
        <v>94</v>
      </c>
      <c r="R30" s="466"/>
      <c r="S30" s="467"/>
      <c r="U30" s="466"/>
      <c r="V30" s="467"/>
    </row>
    <row r="31" spans="3:22" s="199" customFormat="1" ht="6" customHeight="1">
      <c r="C31" s="353"/>
      <c r="D31" s="360"/>
      <c r="E31" s="439"/>
      <c r="F31" s="200"/>
      <c r="G31" s="466"/>
      <c r="H31" s="467"/>
      <c r="I31" s="353"/>
      <c r="J31" s="360"/>
      <c r="K31" s="437"/>
      <c r="O31" s="200"/>
      <c r="P31" s="370"/>
      <c r="Q31" s="449"/>
      <c r="R31" s="466"/>
      <c r="S31" s="467"/>
      <c r="U31" s="466"/>
      <c r="V31" s="467"/>
    </row>
    <row r="32" spans="1:22" s="199" customFormat="1" ht="6" customHeight="1">
      <c r="A32" s="440"/>
      <c r="B32" s="441"/>
      <c r="C32" s="353"/>
      <c r="D32" s="362"/>
      <c r="E32" s="470" t="s">
        <v>95</v>
      </c>
      <c r="F32" s="200"/>
      <c r="G32" s="466"/>
      <c r="H32" s="467"/>
      <c r="I32" s="336"/>
      <c r="J32" s="362"/>
      <c r="K32" s="436" t="s">
        <v>96</v>
      </c>
      <c r="Q32" s="333"/>
      <c r="R32" s="468"/>
      <c r="S32" s="469"/>
      <c r="U32" s="468"/>
      <c r="V32" s="469"/>
    </row>
    <row r="33" spans="1:17" s="199" customFormat="1" ht="6" customHeight="1">
      <c r="A33" s="464" t="s">
        <v>97</v>
      </c>
      <c r="B33" s="465"/>
      <c r="C33" s="353"/>
      <c r="D33" s="360"/>
      <c r="E33" s="439"/>
      <c r="F33" s="200"/>
      <c r="G33" s="466"/>
      <c r="H33" s="467"/>
      <c r="I33" s="361"/>
      <c r="J33" s="360"/>
      <c r="K33" s="437"/>
      <c r="Q33" s="333"/>
    </row>
    <row r="34" spans="1:17" s="199" customFormat="1" ht="6" customHeight="1">
      <c r="A34" s="466"/>
      <c r="B34" s="467"/>
      <c r="C34" s="368"/>
      <c r="D34" s="362"/>
      <c r="E34" s="470" t="s">
        <v>98</v>
      </c>
      <c r="G34" s="466"/>
      <c r="H34" s="467"/>
      <c r="I34" s="309"/>
      <c r="J34" s="362"/>
      <c r="K34" s="436" t="s">
        <v>99</v>
      </c>
      <c r="O34" s="353"/>
      <c r="P34" s="354"/>
      <c r="Q34" s="444" t="s">
        <v>100</v>
      </c>
    </row>
    <row r="35" spans="1:22" s="199" customFormat="1" ht="6" customHeight="1">
      <c r="A35" s="466"/>
      <c r="B35" s="467"/>
      <c r="C35" s="336"/>
      <c r="D35" s="360"/>
      <c r="E35" s="439"/>
      <c r="G35" s="468"/>
      <c r="H35" s="469"/>
      <c r="I35" s="309"/>
      <c r="J35" s="360"/>
      <c r="K35" s="437"/>
      <c r="L35" s="200"/>
      <c r="M35" s="464" t="s">
        <v>101</v>
      </c>
      <c r="N35" s="465"/>
      <c r="O35" s="353"/>
      <c r="P35" s="360"/>
      <c r="Q35" s="445"/>
      <c r="R35" s="464" t="s">
        <v>102</v>
      </c>
      <c r="S35" s="465"/>
      <c r="U35" s="464" t="s">
        <v>103</v>
      </c>
      <c r="V35" s="465"/>
    </row>
    <row r="36" spans="1:22" s="199" customFormat="1" ht="6" customHeight="1">
      <c r="A36" s="468"/>
      <c r="B36" s="469"/>
      <c r="C36" s="309"/>
      <c r="D36" s="362"/>
      <c r="E36" s="470" t="s">
        <v>104</v>
      </c>
      <c r="G36" s="453"/>
      <c r="H36" s="453"/>
      <c r="I36" s="200"/>
      <c r="J36" s="362"/>
      <c r="K36" s="442" t="s">
        <v>105</v>
      </c>
      <c r="L36" s="200"/>
      <c r="M36" s="466"/>
      <c r="N36" s="467"/>
      <c r="O36" s="353"/>
      <c r="P36" s="362"/>
      <c r="Q36" s="444" t="s">
        <v>106</v>
      </c>
      <c r="R36" s="466"/>
      <c r="S36" s="467"/>
      <c r="U36" s="466"/>
      <c r="V36" s="467"/>
    </row>
    <row r="37" spans="3:22" s="199" customFormat="1" ht="6" customHeight="1">
      <c r="C37" s="309"/>
      <c r="D37" s="360"/>
      <c r="E37" s="439"/>
      <c r="G37" s="309"/>
      <c r="H37" s="309"/>
      <c r="I37" s="200"/>
      <c r="J37" s="360"/>
      <c r="K37" s="443"/>
      <c r="L37" s="200"/>
      <c r="M37" s="466"/>
      <c r="N37" s="467"/>
      <c r="O37" s="353"/>
      <c r="P37" s="360"/>
      <c r="Q37" s="445"/>
      <c r="R37" s="466"/>
      <c r="S37" s="467"/>
      <c r="U37" s="466"/>
      <c r="V37" s="467"/>
    </row>
    <row r="38" spans="3:22" s="199" customFormat="1" ht="6" customHeight="1">
      <c r="C38" s="200"/>
      <c r="D38" s="365"/>
      <c r="E38" s="470" t="s">
        <v>107</v>
      </c>
      <c r="I38" s="200"/>
      <c r="J38" s="365"/>
      <c r="K38" s="442" t="s">
        <v>108</v>
      </c>
      <c r="L38" s="200"/>
      <c r="M38" s="466"/>
      <c r="N38" s="467"/>
      <c r="O38" s="371"/>
      <c r="P38" s="362"/>
      <c r="Q38" s="446" t="s">
        <v>109</v>
      </c>
      <c r="R38" s="466"/>
      <c r="S38" s="467"/>
      <c r="U38" s="468"/>
      <c r="V38" s="469"/>
    </row>
    <row r="39" spans="4:19" s="199" customFormat="1" ht="6" customHeight="1">
      <c r="D39" s="346"/>
      <c r="E39" s="439"/>
      <c r="I39" s="200"/>
      <c r="J39" s="346"/>
      <c r="K39" s="443"/>
      <c r="L39" s="200"/>
      <c r="M39" s="466"/>
      <c r="N39" s="467"/>
      <c r="O39" s="200"/>
      <c r="P39" s="360"/>
      <c r="Q39" s="447"/>
      <c r="R39" s="466"/>
      <c r="S39" s="467"/>
    </row>
    <row r="40" spans="4:22" s="199" customFormat="1" ht="6" customHeight="1">
      <c r="D40" s="200"/>
      <c r="E40" s="335"/>
      <c r="I40" s="200"/>
      <c r="J40" s="200"/>
      <c r="K40" s="337"/>
      <c r="L40" s="200"/>
      <c r="M40" s="468"/>
      <c r="N40" s="469"/>
      <c r="O40" s="200"/>
      <c r="P40" s="365"/>
      <c r="Q40" s="446" t="s">
        <v>110</v>
      </c>
      <c r="R40" s="468"/>
      <c r="S40" s="469"/>
      <c r="U40" s="200"/>
      <c r="V40" s="309"/>
    </row>
    <row r="41" spans="5:22" s="199" customFormat="1" ht="6" customHeight="1">
      <c r="E41" s="340"/>
      <c r="I41" s="200"/>
      <c r="J41" s="200"/>
      <c r="K41" s="338"/>
      <c r="L41" s="200"/>
      <c r="M41" s="309"/>
      <c r="N41" s="309"/>
      <c r="O41" s="200"/>
      <c r="P41" s="370"/>
      <c r="Q41" s="447"/>
      <c r="R41" s="309"/>
      <c r="S41" s="309"/>
      <c r="U41" s="464" t="s">
        <v>111</v>
      </c>
      <c r="V41" s="465"/>
    </row>
    <row r="42" spans="3:22" s="199" customFormat="1" ht="6" customHeight="1">
      <c r="C42" s="353"/>
      <c r="D42" s="354"/>
      <c r="E42" s="451" t="s">
        <v>112</v>
      </c>
      <c r="I42" s="353"/>
      <c r="J42" s="354"/>
      <c r="K42" s="451" t="s">
        <v>113</v>
      </c>
      <c r="L42" s="356"/>
      <c r="Q42" s="333"/>
      <c r="R42" s="309"/>
      <c r="S42" s="309"/>
      <c r="U42" s="466"/>
      <c r="V42" s="467"/>
    </row>
    <row r="43" spans="3:22" s="199" customFormat="1" ht="6" customHeight="1">
      <c r="C43" s="353"/>
      <c r="D43" s="360"/>
      <c r="E43" s="438"/>
      <c r="I43" s="353"/>
      <c r="J43" s="360"/>
      <c r="K43" s="452"/>
      <c r="L43" s="356"/>
      <c r="Q43" s="333"/>
      <c r="R43" s="464" t="s">
        <v>114</v>
      </c>
      <c r="S43" s="465"/>
      <c r="U43" s="466"/>
      <c r="V43" s="467"/>
    </row>
    <row r="44" spans="1:22" s="199" customFormat="1" ht="6" customHeight="1">
      <c r="A44" s="372"/>
      <c r="B44" s="372"/>
      <c r="C44" s="353"/>
      <c r="D44" s="362"/>
      <c r="E44" s="451" t="s">
        <v>115</v>
      </c>
      <c r="I44" s="353"/>
      <c r="J44" s="362"/>
      <c r="K44" s="470" t="s">
        <v>116</v>
      </c>
      <c r="L44" s="356"/>
      <c r="M44" s="464" t="s">
        <v>117</v>
      </c>
      <c r="N44" s="465"/>
      <c r="O44" s="309"/>
      <c r="P44" s="354"/>
      <c r="Q44" s="446" t="s">
        <v>118</v>
      </c>
      <c r="R44" s="466"/>
      <c r="S44" s="467"/>
      <c r="U44" s="468"/>
      <c r="V44" s="469"/>
    </row>
    <row r="45" spans="1:22" s="199" customFormat="1" ht="6" customHeight="1">
      <c r="A45" s="464" t="s">
        <v>119</v>
      </c>
      <c r="B45" s="465"/>
      <c r="C45" s="353"/>
      <c r="D45" s="360"/>
      <c r="E45" s="438"/>
      <c r="G45" s="464" t="s">
        <v>120</v>
      </c>
      <c r="H45" s="465"/>
      <c r="I45" s="353"/>
      <c r="J45" s="360"/>
      <c r="K45" s="471"/>
      <c r="L45" s="356"/>
      <c r="M45" s="466"/>
      <c r="N45" s="467"/>
      <c r="O45" s="309"/>
      <c r="P45" s="360"/>
      <c r="Q45" s="447"/>
      <c r="R45" s="466"/>
      <c r="S45" s="467"/>
      <c r="U45" s="309"/>
      <c r="V45" s="309"/>
    </row>
    <row r="46" spans="1:22" s="199" customFormat="1" ht="6" customHeight="1">
      <c r="A46" s="466"/>
      <c r="B46" s="467"/>
      <c r="C46" s="368"/>
      <c r="D46" s="362"/>
      <c r="E46" s="451" t="s">
        <v>121</v>
      </c>
      <c r="G46" s="466"/>
      <c r="H46" s="467"/>
      <c r="I46" s="336"/>
      <c r="J46" s="362"/>
      <c r="K46" s="451" t="s">
        <v>122</v>
      </c>
      <c r="L46" s="356"/>
      <c r="M46" s="466"/>
      <c r="N46" s="467"/>
      <c r="O46" s="357"/>
      <c r="P46" s="362"/>
      <c r="Q46" s="446" t="s">
        <v>123</v>
      </c>
      <c r="R46" s="468"/>
      <c r="S46" s="469"/>
      <c r="U46" s="309"/>
      <c r="V46" s="309"/>
    </row>
    <row r="47" spans="1:22" s="199" customFormat="1" ht="6" customHeight="1">
      <c r="A47" s="466"/>
      <c r="B47" s="467"/>
      <c r="C47" s="336"/>
      <c r="D47" s="360"/>
      <c r="E47" s="438"/>
      <c r="G47" s="466"/>
      <c r="H47" s="467"/>
      <c r="I47" s="336"/>
      <c r="J47" s="360"/>
      <c r="K47" s="452"/>
      <c r="L47" s="356"/>
      <c r="M47" s="466"/>
      <c r="N47" s="467"/>
      <c r="O47" s="200"/>
      <c r="P47" s="360"/>
      <c r="Q47" s="447"/>
      <c r="R47" s="350"/>
      <c r="S47" s="350"/>
      <c r="U47" s="464" t="s">
        <v>124</v>
      </c>
      <c r="V47" s="465"/>
    </row>
    <row r="48" spans="1:22" s="199" customFormat="1" ht="6" customHeight="1">
      <c r="A48" s="468"/>
      <c r="B48" s="469"/>
      <c r="C48" s="309"/>
      <c r="D48" s="362"/>
      <c r="E48" s="451" t="s">
        <v>125</v>
      </c>
      <c r="G48" s="466"/>
      <c r="H48" s="467"/>
      <c r="I48" s="350"/>
      <c r="J48" s="362"/>
      <c r="K48" s="451" t="s">
        <v>126</v>
      </c>
      <c r="L48" s="356"/>
      <c r="M48" s="466"/>
      <c r="N48" s="467"/>
      <c r="P48" s="365"/>
      <c r="Q48" s="446" t="s">
        <v>127</v>
      </c>
      <c r="R48" s="309"/>
      <c r="S48" s="309"/>
      <c r="U48" s="466"/>
      <c r="V48" s="467"/>
    </row>
    <row r="49" spans="1:22" s="199" customFormat="1" ht="6" customHeight="1">
      <c r="A49" s="373"/>
      <c r="B49" s="373"/>
      <c r="C49" s="309"/>
      <c r="D49" s="360"/>
      <c r="E49" s="438"/>
      <c r="G49" s="466"/>
      <c r="H49" s="467"/>
      <c r="I49" s="309"/>
      <c r="J49" s="360"/>
      <c r="K49" s="452"/>
      <c r="L49" s="356"/>
      <c r="M49" s="468"/>
      <c r="N49" s="469"/>
      <c r="P49" s="370"/>
      <c r="Q49" s="447"/>
      <c r="R49" s="309"/>
      <c r="S49" s="309"/>
      <c r="U49" s="466"/>
      <c r="V49" s="467"/>
    </row>
    <row r="50" spans="3:22" s="199" customFormat="1" ht="6" customHeight="1">
      <c r="C50" s="200"/>
      <c r="D50" s="365"/>
      <c r="E50" s="451" t="s">
        <v>128</v>
      </c>
      <c r="G50" s="468"/>
      <c r="H50" s="469"/>
      <c r="I50" s="200"/>
      <c r="J50" s="362"/>
      <c r="K50" s="451" t="s">
        <v>129</v>
      </c>
      <c r="L50" s="356"/>
      <c r="Q50" s="333"/>
      <c r="R50" s="309"/>
      <c r="S50" s="309"/>
      <c r="U50" s="468"/>
      <c r="V50" s="469"/>
    </row>
    <row r="51" spans="3:22" s="199" customFormat="1" ht="6" customHeight="1">
      <c r="C51" s="200"/>
      <c r="D51" s="370"/>
      <c r="E51" s="438"/>
      <c r="G51" s="309"/>
      <c r="H51" s="309"/>
      <c r="I51" s="200"/>
      <c r="J51" s="360"/>
      <c r="K51" s="452"/>
      <c r="L51" s="356"/>
      <c r="Q51" s="333"/>
      <c r="R51" s="464" t="s">
        <v>130</v>
      </c>
      <c r="S51" s="465"/>
      <c r="U51" s="309"/>
      <c r="V51" s="309"/>
    </row>
    <row r="52" spans="3:22" s="199" customFormat="1" ht="6" customHeight="1">
      <c r="C52" s="200"/>
      <c r="D52" s="354"/>
      <c r="E52" s="334"/>
      <c r="G52" s="309"/>
      <c r="H52" s="309"/>
      <c r="I52" s="200"/>
      <c r="J52" s="365"/>
      <c r="K52" s="451" t="s">
        <v>131</v>
      </c>
      <c r="L52" s="356"/>
      <c r="M52" s="464" t="s">
        <v>132</v>
      </c>
      <c r="N52" s="465"/>
      <c r="O52" s="309"/>
      <c r="P52" s="354"/>
      <c r="Q52" s="446" t="s">
        <v>118</v>
      </c>
      <c r="R52" s="466"/>
      <c r="S52" s="467"/>
      <c r="U52" s="309"/>
      <c r="V52" s="309"/>
    </row>
    <row r="53" spans="5:22" s="199" customFormat="1" ht="6" customHeight="1">
      <c r="E53" s="340"/>
      <c r="I53" s="200"/>
      <c r="J53" s="370"/>
      <c r="K53" s="452"/>
      <c r="L53" s="356"/>
      <c r="M53" s="466"/>
      <c r="N53" s="467"/>
      <c r="O53" s="309"/>
      <c r="P53" s="360"/>
      <c r="Q53" s="447"/>
      <c r="R53" s="466"/>
      <c r="S53" s="467"/>
      <c r="U53" s="464" t="s">
        <v>133</v>
      </c>
      <c r="V53" s="465"/>
    </row>
    <row r="54" spans="5:22" s="199" customFormat="1" ht="6" customHeight="1">
      <c r="E54" s="451" t="s">
        <v>134</v>
      </c>
      <c r="I54" s="200"/>
      <c r="J54" s="354"/>
      <c r="K54" s="338"/>
      <c r="L54" s="200"/>
      <c r="M54" s="466"/>
      <c r="N54" s="467"/>
      <c r="O54" s="357"/>
      <c r="P54" s="362"/>
      <c r="Q54" s="446" t="s">
        <v>123</v>
      </c>
      <c r="R54" s="468"/>
      <c r="S54" s="469"/>
      <c r="U54" s="466"/>
      <c r="V54" s="467"/>
    </row>
    <row r="55" spans="3:22" s="199" customFormat="1" ht="6" customHeight="1">
      <c r="C55" s="353"/>
      <c r="D55" s="360"/>
      <c r="E55" s="438"/>
      <c r="K55" s="338"/>
      <c r="L55" s="200"/>
      <c r="M55" s="466"/>
      <c r="N55" s="467"/>
      <c r="O55" s="200"/>
      <c r="P55" s="360"/>
      <c r="Q55" s="447"/>
      <c r="R55" s="350"/>
      <c r="S55" s="350"/>
      <c r="U55" s="466"/>
      <c r="V55" s="467"/>
    </row>
    <row r="56" spans="3:22" s="199" customFormat="1" ht="6" customHeight="1">
      <c r="C56" s="353"/>
      <c r="D56" s="362"/>
      <c r="E56" s="451" t="s">
        <v>135</v>
      </c>
      <c r="K56" s="338"/>
      <c r="L56" s="200"/>
      <c r="M56" s="466"/>
      <c r="N56" s="467"/>
      <c r="P56" s="365"/>
      <c r="Q56" s="446" t="s">
        <v>127</v>
      </c>
      <c r="R56" s="376"/>
      <c r="S56" s="376"/>
      <c r="U56" s="466"/>
      <c r="V56" s="467"/>
    </row>
    <row r="57" spans="3:22" s="199" customFormat="1" ht="6" customHeight="1">
      <c r="C57" s="353"/>
      <c r="D57" s="360"/>
      <c r="E57" s="438"/>
      <c r="J57" s="354"/>
      <c r="K57" s="451" t="s">
        <v>136</v>
      </c>
      <c r="L57" s="356"/>
      <c r="M57" s="468"/>
      <c r="N57" s="469"/>
      <c r="P57" s="370"/>
      <c r="Q57" s="447"/>
      <c r="R57" s="464" t="s">
        <v>137</v>
      </c>
      <c r="S57" s="465"/>
      <c r="U57" s="466"/>
      <c r="V57" s="467"/>
    </row>
    <row r="58" spans="1:22" s="199" customFormat="1" ht="6" customHeight="1">
      <c r="A58" s="464" t="s">
        <v>138</v>
      </c>
      <c r="B58" s="465"/>
      <c r="C58" s="353"/>
      <c r="D58" s="362"/>
      <c r="E58" s="451" t="s">
        <v>139</v>
      </c>
      <c r="J58" s="360"/>
      <c r="K58" s="452"/>
      <c r="L58" s="356"/>
      <c r="M58" s="309"/>
      <c r="N58" s="309"/>
      <c r="P58" s="354"/>
      <c r="Q58" s="333"/>
      <c r="R58" s="466"/>
      <c r="S58" s="467"/>
      <c r="U58" s="468"/>
      <c r="V58" s="469"/>
    </row>
    <row r="59" spans="1:22" s="199" customFormat="1" ht="6" customHeight="1">
      <c r="A59" s="466"/>
      <c r="B59" s="467"/>
      <c r="C59" s="336"/>
      <c r="D59" s="360"/>
      <c r="E59" s="438"/>
      <c r="G59" s="464" t="s">
        <v>140</v>
      </c>
      <c r="H59" s="465"/>
      <c r="I59" s="353"/>
      <c r="J59" s="362"/>
      <c r="K59" s="451" t="s">
        <v>141</v>
      </c>
      <c r="L59" s="356"/>
      <c r="Q59" s="333"/>
      <c r="R59" s="466"/>
      <c r="S59" s="467"/>
      <c r="U59" s="309"/>
      <c r="V59" s="309"/>
    </row>
    <row r="60" spans="1:22" s="199" customFormat="1" ht="6" customHeight="1">
      <c r="A60" s="466"/>
      <c r="B60" s="467"/>
      <c r="C60" s="377"/>
      <c r="D60" s="362"/>
      <c r="E60" s="451" t="s">
        <v>142</v>
      </c>
      <c r="G60" s="466"/>
      <c r="H60" s="467"/>
      <c r="I60" s="353"/>
      <c r="J60" s="360"/>
      <c r="K60" s="452"/>
      <c r="L60" s="356"/>
      <c r="Q60" s="333"/>
      <c r="R60" s="468"/>
      <c r="S60" s="469"/>
      <c r="U60" s="309"/>
      <c r="V60" s="309"/>
    </row>
    <row r="61" spans="1:22" s="199" customFormat="1" ht="6" customHeight="1">
      <c r="A61" s="468"/>
      <c r="B61" s="469"/>
      <c r="C61" s="309"/>
      <c r="D61" s="360"/>
      <c r="E61" s="438"/>
      <c r="G61" s="466"/>
      <c r="H61" s="467"/>
      <c r="I61" s="336"/>
      <c r="J61" s="362"/>
      <c r="K61" s="451" t="s">
        <v>143</v>
      </c>
      <c r="L61" s="356"/>
      <c r="O61" s="353"/>
      <c r="P61" s="354"/>
      <c r="Q61" s="446" t="s">
        <v>118</v>
      </c>
      <c r="R61" s="309"/>
      <c r="S61" s="309"/>
      <c r="U61" s="464" t="s">
        <v>144</v>
      </c>
      <c r="V61" s="465"/>
    </row>
    <row r="62" spans="1:22" s="199" customFormat="1" ht="6" customHeight="1">
      <c r="A62" s="309"/>
      <c r="B62" s="309"/>
      <c r="C62" s="309"/>
      <c r="D62" s="362"/>
      <c r="E62" s="451" t="s">
        <v>145</v>
      </c>
      <c r="G62" s="466"/>
      <c r="H62" s="467"/>
      <c r="I62" s="361"/>
      <c r="J62" s="360"/>
      <c r="K62" s="452"/>
      <c r="L62" s="356"/>
      <c r="O62" s="353"/>
      <c r="P62" s="360"/>
      <c r="Q62" s="447"/>
      <c r="U62" s="466"/>
      <c r="V62" s="467"/>
    </row>
    <row r="63" spans="3:22" s="199" customFormat="1" ht="6" customHeight="1">
      <c r="C63" s="200"/>
      <c r="D63" s="360"/>
      <c r="E63" s="438"/>
      <c r="G63" s="466"/>
      <c r="H63" s="467"/>
      <c r="I63" s="309"/>
      <c r="J63" s="362"/>
      <c r="K63" s="470" t="s">
        <v>146</v>
      </c>
      <c r="L63" s="356"/>
      <c r="M63" s="464" t="s">
        <v>147</v>
      </c>
      <c r="N63" s="465"/>
      <c r="O63" s="353"/>
      <c r="P63" s="362"/>
      <c r="Q63" s="446" t="s">
        <v>123</v>
      </c>
      <c r="U63" s="466"/>
      <c r="V63" s="467"/>
    </row>
    <row r="64" spans="3:22" s="199" customFormat="1" ht="6" customHeight="1">
      <c r="C64" s="200"/>
      <c r="D64" s="365"/>
      <c r="E64" s="451" t="s">
        <v>148</v>
      </c>
      <c r="G64" s="468"/>
      <c r="H64" s="469"/>
      <c r="I64" s="309"/>
      <c r="J64" s="360"/>
      <c r="K64" s="471"/>
      <c r="L64" s="356"/>
      <c r="M64" s="466"/>
      <c r="N64" s="467"/>
      <c r="O64" s="353"/>
      <c r="P64" s="360"/>
      <c r="Q64" s="447"/>
      <c r="U64" s="468"/>
      <c r="V64" s="469"/>
    </row>
    <row r="65" spans="3:22" s="199" customFormat="1" ht="6" customHeight="1">
      <c r="C65" s="200"/>
      <c r="D65" s="370"/>
      <c r="E65" s="452"/>
      <c r="I65" s="200"/>
      <c r="J65" s="365"/>
      <c r="K65" s="470" t="s">
        <v>149</v>
      </c>
      <c r="L65" s="356"/>
      <c r="M65" s="466"/>
      <c r="N65" s="467"/>
      <c r="O65" s="368"/>
      <c r="P65" s="362"/>
      <c r="Q65" s="446" t="s">
        <v>127</v>
      </c>
      <c r="V65" s="309"/>
    </row>
    <row r="66" spans="3:22" s="199" customFormat="1" ht="6" customHeight="1">
      <c r="C66" s="200"/>
      <c r="D66" s="354"/>
      <c r="E66" s="452"/>
      <c r="I66" s="200"/>
      <c r="J66" s="370"/>
      <c r="K66" s="471"/>
      <c r="L66" s="356"/>
      <c r="M66" s="466"/>
      <c r="N66" s="467"/>
      <c r="O66" s="336"/>
      <c r="P66" s="360"/>
      <c r="Q66" s="447"/>
      <c r="U66" s="309"/>
      <c r="V66" s="309"/>
    </row>
    <row r="67" spans="3:22" s="199" customFormat="1" ht="6" customHeight="1">
      <c r="C67" s="200"/>
      <c r="D67" s="354"/>
      <c r="E67" s="334"/>
      <c r="I67" s="200"/>
      <c r="J67" s="354"/>
      <c r="K67" s="349"/>
      <c r="L67" s="356"/>
      <c r="M67" s="466"/>
      <c r="N67" s="467"/>
      <c r="O67" s="336"/>
      <c r="P67" s="362"/>
      <c r="Q67" s="446" t="s">
        <v>150</v>
      </c>
      <c r="U67" s="309"/>
      <c r="V67" s="309"/>
    </row>
    <row r="68" spans="5:22" s="199" customFormat="1" ht="6" customHeight="1">
      <c r="E68" s="340"/>
      <c r="I68" s="200"/>
      <c r="K68" s="338"/>
      <c r="L68" s="200"/>
      <c r="M68" s="468"/>
      <c r="N68" s="469"/>
      <c r="O68" s="309"/>
      <c r="P68" s="360"/>
      <c r="Q68" s="427"/>
      <c r="U68" s="309"/>
      <c r="V68" s="309"/>
    </row>
    <row r="69" spans="3:22" s="199" customFormat="1" ht="6" customHeight="1">
      <c r="C69" s="353"/>
      <c r="D69" s="354"/>
      <c r="E69" s="451" t="s">
        <v>151</v>
      </c>
      <c r="I69" s="353"/>
      <c r="J69" s="354"/>
      <c r="K69" s="451" t="s">
        <v>152</v>
      </c>
      <c r="L69" s="356"/>
      <c r="O69" s="200"/>
      <c r="P69" s="362"/>
      <c r="Q69" s="427"/>
      <c r="U69" s="309"/>
      <c r="V69" s="309"/>
    </row>
    <row r="70" spans="1:22" s="199" customFormat="1" ht="6" customHeight="1">
      <c r="A70" s="464" t="s">
        <v>153</v>
      </c>
      <c r="B70" s="465"/>
      <c r="C70" s="353"/>
      <c r="D70" s="360"/>
      <c r="E70" s="438"/>
      <c r="G70" s="464" t="s">
        <v>154</v>
      </c>
      <c r="H70" s="465"/>
      <c r="I70" s="353"/>
      <c r="J70" s="360"/>
      <c r="K70" s="452"/>
      <c r="L70" s="356"/>
      <c r="O70" s="200"/>
      <c r="P70" s="365"/>
      <c r="Q70" s="446" t="s">
        <v>155</v>
      </c>
      <c r="U70" s="309"/>
      <c r="V70" s="309"/>
    </row>
    <row r="71" spans="1:17" s="199" customFormat="1" ht="6" customHeight="1">
      <c r="A71" s="466"/>
      <c r="B71" s="467"/>
      <c r="C71" s="353"/>
      <c r="D71" s="362"/>
      <c r="E71" s="450" t="s">
        <v>156</v>
      </c>
      <c r="G71" s="466"/>
      <c r="H71" s="467"/>
      <c r="I71" s="353"/>
      <c r="J71" s="362"/>
      <c r="K71" s="451" t="s">
        <v>157</v>
      </c>
      <c r="L71" s="356"/>
      <c r="Q71" s="427"/>
    </row>
    <row r="72" spans="1:17" s="199" customFormat="1" ht="6" customHeight="1">
      <c r="A72" s="466"/>
      <c r="B72" s="467"/>
      <c r="C72" s="353"/>
      <c r="D72" s="360"/>
      <c r="E72" s="438"/>
      <c r="G72" s="466"/>
      <c r="H72" s="467"/>
      <c r="I72" s="353"/>
      <c r="J72" s="360"/>
      <c r="K72" s="452"/>
      <c r="L72" s="356"/>
      <c r="Q72" s="333"/>
    </row>
    <row r="73" spans="1:17" s="199" customFormat="1" ht="6" customHeight="1">
      <c r="A73" s="466"/>
      <c r="B73" s="467"/>
      <c r="C73" s="371"/>
      <c r="D73" s="362"/>
      <c r="E73" s="451" t="s">
        <v>158</v>
      </c>
      <c r="G73" s="466"/>
      <c r="H73" s="467"/>
      <c r="I73" s="371"/>
      <c r="J73" s="362"/>
      <c r="K73" s="470" t="s">
        <v>159</v>
      </c>
      <c r="L73" s="356"/>
      <c r="M73" s="464" t="s">
        <v>160</v>
      </c>
      <c r="N73" s="465"/>
      <c r="O73" s="353"/>
      <c r="P73" s="354"/>
      <c r="Q73" s="446" t="s">
        <v>118</v>
      </c>
    </row>
    <row r="74" spans="1:17" s="199" customFormat="1" ht="6" customHeight="1">
      <c r="A74" s="466"/>
      <c r="B74" s="467"/>
      <c r="C74" s="336"/>
      <c r="D74" s="360"/>
      <c r="E74" s="438"/>
      <c r="G74" s="466"/>
      <c r="H74" s="467"/>
      <c r="I74" s="336"/>
      <c r="J74" s="360"/>
      <c r="K74" s="471"/>
      <c r="L74" s="356"/>
      <c r="M74" s="466"/>
      <c r="N74" s="467"/>
      <c r="O74" s="353"/>
      <c r="P74" s="360"/>
      <c r="Q74" s="447"/>
    </row>
    <row r="75" spans="1:17" s="199" customFormat="1" ht="6" customHeight="1">
      <c r="A75" s="468"/>
      <c r="B75" s="469"/>
      <c r="C75" s="200"/>
      <c r="D75" s="365"/>
      <c r="E75" s="451" t="s">
        <v>161</v>
      </c>
      <c r="G75" s="468"/>
      <c r="H75" s="469"/>
      <c r="I75" s="200"/>
      <c r="J75" s="365"/>
      <c r="K75" s="470" t="s">
        <v>162</v>
      </c>
      <c r="L75" s="356"/>
      <c r="M75" s="466"/>
      <c r="N75" s="467"/>
      <c r="O75" s="357"/>
      <c r="P75" s="362"/>
      <c r="Q75" s="333"/>
    </row>
    <row r="76" spans="1:17" s="199" customFormat="1" ht="6" customHeight="1">
      <c r="A76" s="309"/>
      <c r="B76" s="309"/>
      <c r="C76" s="200"/>
      <c r="D76" s="370"/>
      <c r="E76" s="438"/>
      <c r="G76" s="309"/>
      <c r="H76" s="309"/>
      <c r="I76" s="200"/>
      <c r="J76" s="370"/>
      <c r="K76" s="471"/>
      <c r="L76" s="356"/>
      <c r="M76" s="466"/>
      <c r="N76" s="467"/>
      <c r="O76" s="200"/>
      <c r="P76" s="362"/>
      <c r="Q76" s="333"/>
    </row>
    <row r="77" spans="5:17" s="199" customFormat="1" ht="6" customHeight="1">
      <c r="E77" s="340"/>
      <c r="K77" s="338"/>
      <c r="L77" s="200"/>
      <c r="M77" s="466"/>
      <c r="N77" s="467"/>
      <c r="P77" s="378"/>
      <c r="Q77" s="446" t="s">
        <v>123</v>
      </c>
    </row>
    <row r="78" spans="5:17" s="199" customFormat="1" ht="6" customHeight="1">
      <c r="E78" s="340"/>
      <c r="K78" s="338"/>
      <c r="L78" s="200"/>
      <c r="M78" s="468"/>
      <c r="N78" s="469"/>
      <c r="P78" s="346"/>
      <c r="Q78" s="447"/>
    </row>
    <row r="79" spans="3:12" s="199" customFormat="1" ht="6" customHeight="1">
      <c r="C79" s="353"/>
      <c r="D79" s="354"/>
      <c r="E79" s="451" t="s">
        <v>163</v>
      </c>
      <c r="I79" s="353"/>
      <c r="J79" s="354"/>
      <c r="K79" s="451" t="s">
        <v>164</v>
      </c>
      <c r="L79" s="356"/>
    </row>
    <row r="80" spans="3:12" s="199" customFormat="1" ht="6" customHeight="1">
      <c r="C80" s="353"/>
      <c r="D80" s="360"/>
      <c r="E80" s="438"/>
      <c r="G80" s="464" t="s">
        <v>165</v>
      </c>
      <c r="H80" s="465"/>
      <c r="I80" s="353"/>
      <c r="J80" s="360"/>
      <c r="K80" s="452"/>
      <c r="L80" s="356"/>
    </row>
    <row r="81" spans="3:12" s="199" customFormat="1" ht="6" customHeight="1">
      <c r="C81" s="353"/>
      <c r="D81" s="362"/>
      <c r="E81" s="451" t="s">
        <v>166</v>
      </c>
      <c r="G81" s="466"/>
      <c r="H81" s="467"/>
      <c r="I81" s="200"/>
      <c r="J81" s="362"/>
      <c r="K81" s="374"/>
      <c r="L81" s="356"/>
    </row>
    <row r="82" spans="1:12" s="199" customFormat="1" ht="6" customHeight="1">
      <c r="A82" s="464" t="s">
        <v>167</v>
      </c>
      <c r="B82" s="465"/>
      <c r="C82" s="353"/>
      <c r="D82" s="360"/>
      <c r="E82" s="438"/>
      <c r="G82" s="466"/>
      <c r="H82" s="467"/>
      <c r="I82" s="364"/>
      <c r="J82" s="362"/>
      <c r="K82" s="374"/>
      <c r="L82" s="356"/>
    </row>
    <row r="83" spans="1:12" s="199" customFormat="1" ht="6" customHeight="1">
      <c r="A83" s="466"/>
      <c r="B83" s="467"/>
      <c r="C83" s="368"/>
      <c r="D83" s="362"/>
      <c r="E83" s="451" t="s">
        <v>168</v>
      </c>
      <c r="G83" s="466"/>
      <c r="H83" s="467"/>
      <c r="J83" s="379"/>
      <c r="K83" s="338"/>
      <c r="L83" s="200"/>
    </row>
    <row r="84" spans="1:12" s="199" customFormat="1" ht="6" customHeight="1">
      <c r="A84" s="466"/>
      <c r="B84" s="467"/>
      <c r="C84" s="336"/>
      <c r="D84" s="360"/>
      <c r="E84" s="438"/>
      <c r="G84" s="466"/>
      <c r="H84" s="467"/>
      <c r="J84" s="379"/>
      <c r="K84" s="338"/>
      <c r="L84" s="200"/>
    </row>
    <row r="85" spans="1:12" s="199" customFormat="1" ht="6" customHeight="1">
      <c r="A85" s="468"/>
      <c r="B85" s="469"/>
      <c r="C85" s="309"/>
      <c r="D85" s="362"/>
      <c r="E85" s="451" t="s">
        <v>169</v>
      </c>
      <c r="G85" s="468"/>
      <c r="H85" s="469"/>
      <c r="J85" s="378"/>
      <c r="K85" s="451" t="s">
        <v>170</v>
      </c>
      <c r="L85" s="356"/>
    </row>
    <row r="86" spans="1:12" s="199" customFormat="1" ht="6" customHeight="1">
      <c r="A86" s="309"/>
      <c r="B86" s="309"/>
      <c r="C86" s="309"/>
      <c r="D86" s="360"/>
      <c r="E86" s="438"/>
      <c r="J86" s="346"/>
      <c r="K86" s="452"/>
      <c r="L86" s="375"/>
    </row>
    <row r="87" spans="3:11" s="199" customFormat="1" ht="6" customHeight="1">
      <c r="C87" s="200"/>
      <c r="D87" s="365"/>
      <c r="E87" s="451" t="s">
        <v>171</v>
      </c>
      <c r="K87" s="340"/>
    </row>
    <row r="88" spans="4:11" s="199" customFormat="1" ht="6" customHeight="1">
      <c r="D88" s="346"/>
      <c r="E88" s="438"/>
      <c r="K88" s="340"/>
    </row>
    <row r="89" s="148" customFormat="1" ht="15.75"/>
  </sheetData>
  <mergeCells count="131">
    <mergeCell ref="G2:K2"/>
    <mergeCell ref="G4:K4"/>
    <mergeCell ref="G7:K7"/>
    <mergeCell ref="G9:K9"/>
    <mergeCell ref="G5:K5"/>
    <mergeCell ref="F3:K3"/>
    <mergeCell ref="G8:K8"/>
    <mergeCell ref="Q77:Q78"/>
    <mergeCell ref="R17:S20"/>
    <mergeCell ref="R23:S26"/>
    <mergeCell ref="R29:S32"/>
    <mergeCell ref="R35:S40"/>
    <mergeCell ref="R51:S54"/>
    <mergeCell ref="Q46:Q47"/>
    <mergeCell ref="Q44:Q45"/>
    <mergeCell ref="Q52:Q53"/>
    <mergeCell ref="Q54:Q55"/>
    <mergeCell ref="Q61:Q62"/>
    <mergeCell ref="A45:B48"/>
    <mergeCell ref="K48:K49"/>
    <mergeCell ref="K46:K47"/>
    <mergeCell ref="K44:K45"/>
    <mergeCell ref="E44:E45"/>
    <mergeCell ref="E48:E49"/>
    <mergeCell ref="E46:E47"/>
    <mergeCell ref="A58:B61"/>
    <mergeCell ref="K61:K62"/>
    <mergeCell ref="U61:V64"/>
    <mergeCell ref="M35:N40"/>
    <mergeCell ref="K50:K51"/>
    <mergeCell ref="K52:K53"/>
    <mergeCell ref="Q63:Q64"/>
    <mergeCell ref="K38:K39"/>
    <mergeCell ref="K42:K43"/>
    <mergeCell ref="K36:K37"/>
    <mergeCell ref="K57:K58"/>
    <mergeCell ref="K59:K60"/>
    <mergeCell ref="U41:V44"/>
    <mergeCell ref="U47:V50"/>
    <mergeCell ref="U53:V58"/>
    <mergeCell ref="Q56:Q57"/>
    <mergeCell ref="R43:S46"/>
    <mergeCell ref="R57:S60"/>
    <mergeCell ref="U17:V20"/>
    <mergeCell ref="U23:V26"/>
    <mergeCell ref="U29:V32"/>
    <mergeCell ref="U35:V38"/>
    <mergeCell ref="Q73:Q74"/>
    <mergeCell ref="Q65:Q66"/>
    <mergeCell ref="Q70:Q71"/>
    <mergeCell ref="Q67:Q69"/>
    <mergeCell ref="A82:B85"/>
    <mergeCell ref="Q28:Q29"/>
    <mergeCell ref="Q30:Q31"/>
    <mergeCell ref="Q34:Q35"/>
    <mergeCell ref="Q36:Q37"/>
    <mergeCell ref="Q38:Q39"/>
    <mergeCell ref="Q40:Q41"/>
    <mergeCell ref="Q48:Q49"/>
    <mergeCell ref="K28:K29"/>
    <mergeCell ref="A70:B75"/>
    <mergeCell ref="E18:E19"/>
    <mergeCell ref="E20:E21"/>
    <mergeCell ref="E22:E23"/>
    <mergeCell ref="E79:E80"/>
    <mergeCell ref="E73:E74"/>
    <mergeCell ref="E71:E72"/>
    <mergeCell ref="E69:E70"/>
    <mergeCell ref="E75:E76"/>
    <mergeCell ref="E42:E43"/>
    <mergeCell ref="E50:E51"/>
    <mergeCell ref="E36:E37"/>
    <mergeCell ref="K26:K27"/>
    <mergeCell ref="Q16:Q17"/>
    <mergeCell ref="Q18:Q19"/>
    <mergeCell ref="Q20:Q21"/>
    <mergeCell ref="Q24:Q25"/>
    <mergeCell ref="Q26:Q27"/>
    <mergeCell ref="K20:K21"/>
    <mergeCell ref="K22:K23"/>
    <mergeCell ref="E16:E17"/>
    <mergeCell ref="E64:E66"/>
    <mergeCell ref="E38:E39"/>
    <mergeCell ref="A20:B23"/>
    <mergeCell ref="A33:B36"/>
    <mergeCell ref="E24:E25"/>
    <mergeCell ref="E26:E27"/>
    <mergeCell ref="E30:E31"/>
    <mergeCell ref="E32:E33"/>
    <mergeCell ref="E34:E35"/>
    <mergeCell ref="A32:B32"/>
    <mergeCell ref="E54:E55"/>
    <mergeCell ref="E62:E63"/>
    <mergeCell ref="E60:E61"/>
    <mergeCell ref="E58:E59"/>
    <mergeCell ref="E56:E57"/>
    <mergeCell ref="E87:E88"/>
    <mergeCell ref="E85:E86"/>
    <mergeCell ref="E83:E84"/>
    <mergeCell ref="E81:E82"/>
    <mergeCell ref="G30:H35"/>
    <mergeCell ref="G45:H50"/>
    <mergeCell ref="G59:H64"/>
    <mergeCell ref="K63:K64"/>
    <mergeCell ref="G36:H36"/>
    <mergeCell ref="K30:K31"/>
    <mergeCell ref="K32:K33"/>
    <mergeCell ref="K34:K35"/>
    <mergeCell ref="K85:K86"/>
    <mergeCell ref="G80:H85"/>
    <mergeCell ref="G70:H75"/>
    <mergeCell ref="K65:K66"/>
    <mergeCell ref="K75:K76"/>
    <mergeCell ref="K73:K74"/>
    <mergeCell ref="K71:K72"/>
    <mergeCell ref="K69:K70"/>
    <mergeCell ref="M25:N30"/>
    <mergeCell ref="M44:N49"/>
    <mergeCell ref="M52:N57"/>
    <mergeCell ref="K79:K80"/>
    <mergeCell ref="M73:N78"/>
    <mergeCell ref="M63:N68"/>
    <mergeCell ref="G10:K10"/>
    <mergeCell ref="G14:K14"/>
    <mergeCell ref="G12:K12"/>
    <mergeCell ref="M16:N21"/>
    <mergeCell ref="K16:K17"/>
    <mergeCell ref="K18:K19"/>
    <mergeCell ref="G11:K11"/>
    <mergeCell ref="G13:K13"/>
    <mergeCell ref="G17:H22"/>
  </mergeCells>
  <printOptions/>
  <pageMargins left="1.141732283464567" right="1.141732283464567" top="1.5748031496062993" bottom="1.535433070866142" header="0.5118110236220472" footer="0.9055118110236221"/>
  <pageSetup firstPageNumber="8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showGridLines="0" zoomScale="115" zoomScaleNormal="115" workbookViewId="0" topLeftCell="A1">
      <selection activeCell="A1" sqref="A1"/>
    </sheetView>
  </sheetViews>
  <sheetFormatPr defaultColWidth="9.00390625" defaultRowHeight="19.5" customHeight="1"/>
  <cols>
    <col min="1" max="1" width="24.00390625" style="1" customWidth="1"/>
    <col min="2" max="2" width="7.625" style="1" customWidth="1"/>
    <col min="3" max="4" width="9.125" style="1" customWidth="1"/>
    <col min="5" max="5" width="8.125" style="1" customWidth="1"/>
    <col min="6" max="6" width="8.875" style="1" customWidth="1"/>
    <col min="7" max="7" width="8.625" style="2" customWidth="1"/>
    <col min="8" max="10" width="8.125" style="1" customWidth="1"/>
    <col min="11" max="11" width="8.50390625" style="1" customWidth="1"/>
    <col min="12" max="12" width="8.125" style="1" customWidth="1"/>
    <col min="13" max="13" width="9.875" style="1" customWidth="1"/>
    <col min="14" max="15" width="8.125" style="1" customWidth="1"/>
    <col min="16" max="16" width="8.375" style="2" customWidth="1"/>
    <col min="17" max="16384" width="12.625" style="1" customWidth="1"/>
  </cols>
  <sheetData>
    <row r="1" spans="1:16" s="4" customFormat="1" ht="18" customHeight="1">
      <c r="A1" s="382" t="s">
        <v>290</v>
      </c>
      <c r="G1" s="5"/>
      <c r="P1" s="91" t="s">
        <v>715</v>
      </c>
    </row>
    <row r="2" spans="1:16" s="7" customFormat="1" ht="21.75" customHeight="1">
      <c r="A2" s="460" t="s">
        <v>271</v>
      </c>
      <c r="B2" s="461"/>
      <c r="C2" s="461"/>
      <c r="D2" s="461"/>
      <c r="E2" s="461"/>
      <c r="F2" s="461"/>
      <c r="G2" s="461"/>
      <c r="H2" s="461" t="s">
        <v>272</v>
      </c>
      <c r="I2" s="461"/>
      <c r="J2" s="461"/>
      <c r="K2" s="461"/>
      <c r="L2" s="461"/>
      <c r="M2" s="461"/>
      <c r="N2" s="461"/>
      <c r="O2" s="461"/>
      <c r="P2" s="461"/>
    </row>
    <row r="3" spans="1:16" s="199" customFormat="1" ht="12" customHeight="1" thickBot="1">
      <c r="A3" s="207"/>
      <c r="B3" s="207"/>
      <c r="C3" s="207"/>
      <c r="D3" s="207"/>
      <c r="E3" s="207"/>
      <c r="F3" s="207"/>
      <c r="G3" s="387" t="s">
        <v>714</v>
      </c>
      <c r="H3" s="207"/>
      <c r="J3" s="207"/>
      <c r="K3" s="207"/>
      <c r="L3" s="207"/>
      <c r="M3" s="207"/>
      <c r="N3" s="207"/>
      <c r="O3" s="207"/>
      <c r="P3" s="208" t="s">
        <v>289</v>
      </c>
    </row>
    <row r="4" spans="1:16" s="199" customFormat="1" ht="10.5" customHeight="1">
      <c r="A4" s="216" t="s">
        <v>174</v>
      </c>
      <c r="B4" s="217" t="s">
        <v>175</v>
      </c>
      <c r="C4" s="217" t="s">
        <v>176</v>
      </c>
      <c r="D4" s="217" t="s">
        <v>177</v>
      </c>
      <c r="E4" s="218" t="s">
        <v>178</v>
      </c>
      <c r="F4" s="219" t="s">
        <v>179</v>
      </c>
      <c r="G4" s="219" t="s">
        <v>180</v>
      </c>
      <c r="H4" s="218" t="s">
        <v>181</v>
      </c>
      <c r="I4" s="218" t="s">
        <v>182</v>
      </c>
      <c r="J4" s="218" t="s">
        <v>183</v>
      </c>
      <c r="K4" s="218" t="s">
        <v>184</v>
      </c>
      <c r="L4" s="218" t="s">
        <v>185</v>
      </c>
      <c r="M4" s="218" t="s">
        <v>186</v>
      </c>
      <c r="N4" s="218" t="s">
        <v>187</v>
      </c>
      <c r="O4" s="219" t="s">
        <v>188</v>
      </c>
      <c r="P4" s="220" t="s">
        <v>189</v>
      </c>
    </row>
    <row r="5" spans="1:16" s="200" customFormat="1" ht="18" customHeight="1" thickBot="1">
      <c r="A5" s="202" t="s">
        <v>190</v>
      </c>
      <c r="B5" s="311" t="s">
        <v>191</v>
      </c>
      <c r="C5" s="311" t="s">
        <v>192</v>
      </c>
      <c r="D5" s="311" t="s">
        <v>193</v>
      </c>
      <c r="E5" s="311" t="s">
        <v>194</v>
      </c>
      <c r="F5" s="312" t="s">
        <v>195</v>
      </c>
      <c r="G5" s="312" t="s">
        <v>196</v>
      </c>
      <c r="H5" s="311" t="s">
        <v>197</v>
      </c>
      <c r="I5" s="311" t="s">
        <v>198</v>
      </c>
      <c r="J5" s="311" t="s">
        <v>199</v>
      </c>
      <c r="K5" s="311" t="s">
        <v>200</v>
      </c>
      <c r="L5" s="311" t="s">
        <v>201</v>
      </c>
      <c r="M5" s="311" t="s">
        <v>202</v>
      </c>
      <c r="N5" s="311" t="s">
        <v>203</v>
      </c>
      <c r="O5" s="312" t="s">
        <v>204</v>
      </c>
      <c r="P5" s="313" t="s">
        <v>205</v>
      </c>
    </row>
    <row r="6" spans="1:16" s="199" customFormat="1" ht="11.25" customHeight="1">
      <c r="A6" s="221" t="s">
        <v>206</v>
      </c>
      <c r="B6" s="187">
        <v>21816</v>
      </c>
      <c r="C6" s="187">
        <v>6158</v>
      </c>
      <c r="D6" s="188">
        <v>10265</v>
      </c>
      <c r="E6" s="188">
        <v>22</v>
      </c>
      <c r="F6" s="188">
        <v>35</v>
      </c>
      <c r="G6" s="190">
        <v>67</v>
      </c>
      <c r="H6" s="187">
        <v>505</v>
      </c>
      <c r="I6" s="187">
        <v>1072</v>
      </c>
      <c r="J6" s="187">
        <v>256</v>
      </c>
      <c r="K6" s="187">
        <v>1248</v>
      </c>
      <c r="L6" s="187">
        <v>1008</v>
      </c>
      <c r="M6" s="188">
        <v>1</v>
      </c>
      <c r="N6" s="223" t="s">
        <v>710</v>
      </c>
      <c r="O6" s="188">
        <v>271</v>
      </c>
      <c r="P6" s="191">
        <v>908</v>
      </c>
    </row>
    <row r="7" spans="1:16" s="199" customFormat="1" ht="11.25" customHeight="1" thickBot="1">
      <c r="A7" s="225" t="s">
        <v>207</v>
      </c>
      <c r="B7" s="203">
        <v>22636</v>
      </c>
      <c r="C7" s="203">
        <v>6255</v>
      </c>
      <c r="D7" s="203">
        <v>10273</v>
      </c>
      <c r="E7" s="204">
        <v>24</v>
      </c>
      <c r="F7" s="203">
        <v>26</v>
      </c>
      <c r="G7" s="205">
        <v>71</v>
      </c>
      <c r="H7" s="203">
        <v>564</v>
      </c>
      <c r="I7" s="203">
        <v>2200</v>
      </c>
      <c r="J7" s="203">
        <v>285</v>
      </c>
      <c r="K7" s="203">
        <v>1400</v>
      </c>
      <c r="L7" s="203">
        <v>1021</v>
      </c>
      <c r="M7" s="203">
        <v>1</v>
      </c>
      <c r="N7" s="227" t="s">
        <v>710</v>
      </c>
      <c r="O7" s="203">
        <v>235</v>
      </c>
      <c r="P7" s="206">
        <v>281</v>
      </c>
    </row>
    <row r="8" spans="1:16" s="199" customFormat="1" ht="3" customHeight="1" thickBot="1">
      <c r="A8" s="207"/>
      <c r="B8" s="207"/>
      <c r="C8" s="207"/>
      <c r="D8" s="207"/>
      <c r="E8" s="207"/>
      <c r="F8" s="207"/>
      <c r="G8" s="208"/>
      <c r="H8" s="207"/>
      <c r="I8" s="207"/>
      <c r="J8" s="207"/>
      <c r="K8" s="207"/>
      <c r="L8" s="207"/>
      <c r="M8" s="207"/>
      <c r="N8" s="207"/>
      <c r="O8" s="207"/>
      <c r="P8" s="208"/>
    </row>
    <row r="9" spans="1:16" s="199" customFormat="1" ht="10.5" customHeight="1">
      <c r="A9" s="229" t="s">
        <v>174</v>
      </c>
      <c r="B9" s="218" t="s">
        <v>175</v>
      </c>
      <c r="C9" s="218" t="s">
        <v>208</v>
      </c>
      <c r="D9" s="218" t="s">
        <v>209</v>
      </c>
      <c r="E9" s="218" t="s">
        <v>176</v>
      </c>
      <c r="F9" s="219" t="s">
        <v>177</v>
      </c>
      <c r="G9" s="219" t="s">
        <v>210</v>
      </c>
      <c r="H9" s="218" t="s">
        <v>179</v>
      </c>
      <c r="I9" s="218" t="s">
        <v>211</v>
      </c>
      <c r="J9" s="218" t="s">
        <v>212</v>
      </c>
      <c r="K9" s="218" t="s">
        <v>183</v>
      </c>
      <c r="L9" s="218" t="s">
        <v>184</v>
      </c>
      <c r="M9" s="218" t="s">
        <v>185</v>
      </c>
      <c r="N9" s="218" t="s">
        <v>187</v>
      </c>
      <c r="O9" s="219" t="s">
        <v>188</v>
      </c>
      <c r="P9" s="220" t="s">
        <v>213</v>
      </c>
    </row>
    <row r="10" spans="1:16" s="209" customFormat="1" ht="18" customHeight="1" thickBot="1">
      <c r="A10" s="202" t="s">
        <v>190</v>
      </c>
      <c r="B10" s="311" t="s">
        <v>191</v>
      </c>
      <c r="C10" s="311" t="s">
        <v>214</v>
      </c>
      <c r="D10" s="311" t="s">
        <v>215</v>
      </c>
      <c r="E10" s="311" t="s">
        <v>192</v>
      </c>
      <c r="F10" s="312" t="s">
        <v>193</v>
      </c>
      <c r="G10" s="312" t="s">
        <v>216</v>
      </c>
      <c r="H10" s="311" t="s">
        <v>195</v>
      </c>
      <c r="I10" s="311" t="s">
        <v>217</v>
      </c>
      <c r="J10" s="311" t="s">
        <v>197</v>
      </c>
      <c r="K10" s="311" t="s">
        <v>199</v>
      </c>
      <c r="L10" s="311" t="s">
        <v>200</v>
      </c>
      <c r="M10" s="311" t="s">
        <v>201</v>
      </c>
      <c r="N10" s="311" t="s">
        <v>203</v>
      </c>
      <c r="O10" s="312" t="s">
        <v>204</v>
      </c>
      <c r="P10" s="313" t="s">
        <v>205</v>
      </c>
    </row>
    <row r="11" spans="1:16" s="199" customFormat="1" ht="11.25" customHeight="1">
      <c r="A11" s="221" t="s">
        <v>218</v>
      </c>
      <c r="B11" s="187">
        <v>23464</v>
      </c>
      <c r="C11" s="187">
        <v>14</v>
      </c>
      <c r="D11" s="222" t="s">
        <v>710</v>
      </c>
      <c r="E11" s="188">
        <v>6349</v>
      </c>
      <c r="F11" s="189">
        <v>10111</v>
      </c>
      <c r="G11" s="190">
        <v>16</v>
      </c>
      <c r="H11" s="187">
        <v>46</v>
      </c>
      <c r="I11" s="187">
        <v>70</v>
      </c>
      <c r="J11" s="187">
        <v>640</v>
      </c>
      <c r="K11" s="187">
        <v>309</v>
      </c>
      <c r="L11" s="187">
        <v>1409</v>
      </c>
      <c r="M11" s="188">
        <v>1112</v>
      </c>
      <c r="N11" s="223" t="s">
        <v>710</v>
      </c>
      <c r="O11" s="189">
        <v>274</v>
      </c>
      <c r="P11" s="191">
        <v>3114</v>
      </c>
    </row>
    <row r="12" spans="1:16" s="199" customFormat="1" ht="11.25" customHeight="1">
      <c r="A12" s="221" t="s">
        <v>219</v>
      </c>
      <c r="B12" s="187">
        <v>25024</v>
      </c>
      <c r="C12" s="187">
        <v>14</v>
      </c>
      <c r="D12" s="188">
        <v>2</v>
      </c>
      <c r="E12" s="188">
        <v>7054</v>
      </c>
      <c r="F12" s="189">
        <v>10866</v>
      </c>
      <c r="G12" s="190">
        <v>18</v>
      </c>
      <c r="H12" s="187">
        <v>76</v>
      </c>
      <c r="I12" s="187">
        <v>77</v>
      </c>
      <c r="J12" s="187">
        <v>680</v>
      </c>
      <c r="K12" s="187">
        <v>325</v>
      </c>
      <c r="L12" s="187">
        <v>1467</v>
      </c>
      <c r="M12" s="188">
        <v>1095</v>
      </c>
      <c r="N12" s="223" t="s">
        <v>710</v>
      </c>
      <c r="O12" s="189">
        <v>272</v>
      </c>
      <c r="P12" s="191">
        <v>3078</v>
      </c>
    </row>
    <row r="13" spans="1:16" s="199" customFormat="1" ht="11.25" customHeight="1" thickBot="1">
      <c r="A13" s="225" t="s">
        <v>220</v>
      </c>
      <c r="B13" s="203">
        <v>26206</v>
      </c>
      <c r="C13" s="203">
        <v>14</v>
      </c>
      <c r="D13" s="204">
        <v>2</v>
      </c>
      <c r="E13" s="204">
        <v>7643</v>
      </c>
      <c r="F13" s="210">
        <v>11641</v>
      </c>
      <c r="G13" s="205">
        <v>16</v>
      </c>
      <c r="H13" s="203">
        <v>102</v>
      </c>
      <c r="I13" s="203">
        <v>79</v>
      </c>
      <c r="J13" s="203">
        <v>749</v>
      </c>
      <c r="K13" s="203">
        <v>308</v>
      </c>
      <c r="L13" s="203">
        <v>1221</v>
      </c>
      <c r="M13" s="204">
        <v>1343</v>
      </c>
      <c r="N13" s="227" t="s">
        <v>710</v>
      </c>
      <c r="O13" s="210">
        <v>271</v>
      </c>
      <c r="P13" s="206">
        <v>2817</v>
      </c>
    </row>
    <row r="14" spans="1:16" s="199" customFormat="1" ht="3" customHeight="1" thickBot="1">
      <c r="A14" s="211"/>
      <c r="B14" s="211"/>
      <c r="C14" s="211"/>
      <c r="D14" s="212"/>
      <c r="E14" s="212"/>
      <c r="F14" s="212"/>
      <c r="G14" s="211"/>
      <c r="H14" s="211"/>
      <c r="I14" s="211"/>
      <c r="J14" s="211"/>
      <c r="K14" s="211"/>
      <c r="L14" s="211"/>
      <c r="M14" s="212"/>
      <c r="N14" s="212"/>
      <c r="O14" s="212"/>
      <c r="P14" s="211"/>
    </row>
    <row r="15" spans="1:16" s="199" customFormat="1" ht="10.5" customHeight="1">
      <c r="A15" s="229" t="s">
        <v>174</v>
      </c>
      <c r="B15" s="218" t="s">
        <v>175</v>
      </c>
      <c r="C15" s="218" t="s">
        <v>221</v>
      </c>
      <c r="D15" s="218" t="s">
        <v>209</v>
      </c>
      <c r="E15" s="218" t="s">
        <v>176</v>
      </c>
      <c r="F15" s="219" t="s">
        <v>177</v>
      </c>
      <c r="G15" s="219" t="s">
        <v>210</v>
      </c>
      <c r="H15" s="218" t="s">
        <v>179</v>
      </c>
      <c r="I15" s="218" t="s">
        <v>211</v>
      </c>
      <c r="J15" s="219" t="s">
        <v>222</v>
      </c>
      <c r="K15" s="219" t="s">
        <v>223</v>
      </c>
      <c r="L15" s="218" t="s">
        <v>224</v>
      </c>
      <c r="M15" s="218" t="s">
        <v>185</v>
      </c>
      <c r="N15" s="218" t="s">
        <v>187</v>
      </c>
      <c r="O15" s="219" t="s">
        <v>188</v>
      </c>
      <c r="P15" s="220" t="s">
        <v>213</v>
      </c>
    </row>
    <row r="16" spans="1:16" s="209" customFormat="1" ht="18" customHeight="1" thickBot="1">
      <c r="A16" s="202" t="s">
        <v>190</v>
      </c>
      <c r="B16" s="311" t="s">
        <v>191</v>
      </c>
      <c r="C16" s="311" t="s">
        <v>225</v>
      </c>
      <c r="D16" s="311" t="s">
        <v>215</v>
      </c>
      <c r="E16" s="311" t="s">
        <v>192</v>
      </c>
      <c r="F16" s="312" t="s">
        <v>193</v>
      </c>
      <c r="G16" s="312" t="s">
        <v>216</v>
      </c>
      <c r="H16" s="311" t="s">
        <v>195</v>
      </c>
      <c r="I16" s="311" t="s">
        <v>217</v>
      </c>
      <c r="J16" s="311" t="s">
        <v>197</v>
      </c>
      <c r="K16" s="312" t="s">
        <v>226</v>
      </c>
      <c r="L16" s="311" t="s">
        <v>227</v>
      </c>
      <c r="M16" s="311" t="s">
        <v>201</v>
      </c>
      <c r="N16" s="311" t="s">
        <v>203</v>
      </c>
      <c r="O16" s="312" t="s">
        <v>204</v>
      </c>
      <c r="P16" s="313" t="s">
        <v>205</v>
      </c>
    </row>
    <row r="17" spans="1:16" s="199" customFormat="1" ht="11.25" customHeight="1" thickBot="1">
      <c r="A17" s="225" t="s">
        <v>228</v>
      </c>
      <c r="B17" s="187">
        <v>26996</v>
      </c>
      <c r="C17" s="187">
        <v>14</v>
      </c>
      <c r="D17" s="188">
        <v>2</v>
      </c>
      <c r="E17" s="187">
        <v>7779</v>
      </c>
      <c r="F17" s="189">
        <v>12703</v>
      </c>
      <c r="G17" s="205">
        <v>12</v>
      </c>
      <c r="H17" s="187">
        <v>100</v>
      </c>
      <c r="I17" s="187">
        <v>77</v>
      </c>
      <c r="J17" s="213">
        <v>651</v>
      </c>
      <c r="K17" s="187">
        <v>349</v>
      </c>
      <c r="L17" s="187">
        <v>1580</v>
      </c>
      <c r="M17" s="188">
        <v>1117</v>
      </c>
      <c r="N17" s="222" t="s">
        <v>710</v>
      </c>
      <c r="O17" s="189">
        <v>215</v>
      </c>
      <c r="P17" s="191">
        <v>2397</v>
      </c>
    </row>
    <row r="18" spans="1:16" s="199" customFormat="1" ht="3" customHeight="1" thickBo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199" customFormat="1" ht="10.5" customHeight="1">
      <c r="A19" s="420" t="s">
        <v>174</v>
      </c>
      <c r="B19" s="411" t="s">
        <v>229</v>
      </c>
      <c r="C19" s="413" t="s">
        <v>230</v>
      </c>
      <c r="D19" s="414"/>
      <c r="E19" s="414"/>
      <c r="F19" s="415"/>
      <c r="G19" s="230" t="s">
        <v>231</v>
      </c>
      <c r="H19" s="416" t="s">
        <v>232</v>
      </c>
      <c r="I19" s="414"/>
      <c r="J19" s="414"/>
      <c r="K19" s="415"/>
      <c r="L19" s="418" t="s">
        <v>233</v>
      </c>
      <c r="M19" s="418" t="s">
        <v>180</v>
      </c>
      <c r="N19" s="418" t="s">
        <v>222</v>
      </c>
      <c r="O19" s="418" t="s">
        <v>210</v>
      </c>
      <c r="P19" s="417" t="s">
        <v>213</v>
      </c>
    </row>
    <row r="20" spans="1:16" s="200" customFormat="1" ht="10.5" customHeight="1">
      <c r="A20" s="421"/>
      <c r="B20" s="412"/>
      <c r="C20" s="231" t="s">
        <v>208</v>
      </c>
      <c r="D20" s="231" t="s">
        <v>209</v>
      </c>
      <c r="E20" s="231" t="s">
        <v>234</v>
      </c>
      <c r="F20" s="231" t="s">
        <v>177</v>
      </c>
      <c r="G20" s="232" t="s">
        <v>235</v>
      </c>
      <c r="H20" s="233" t="s">
        <v>224</v>
      </c>
      <c r="I20" s="233" t="s">
        <v>236</v>
      </c>
      <c r="J20" s="232" t="s">
        <v>237</v>
      </c>
      <c r="K20" s="233" t="s">
        <v>238</v>
      </c>
      <c r="L20" s="419"/>
      <c r="M20" s="419"/>
      <c r="N20" s="419"/>
      <c r="O20" s="419"/>
      <c r="P20" s="441"/>
    </row>
    <row r="21" spans="1:16" s="199" customFormat="1" ht="18" customHeight="1" thickBot="1">
      <c r="A21" s="201" t="s">
        <v>711</v>
      </c>
      <c r="B21" s="314" t="s">
        <v>239</v>
      </c>
      <c r="C21" s="311" t="s">
        <v>225</v>
      </c>
      <c r="D21" s="311" t="s">
        <v>215</v>
      </c>
      <c r="E21" s="314" t="s">
        <v>240</v>
      </c>
      <c r="F21" s="312" t="s">
        <v>193</v>
      </c>
      <c r="G21" s="312" t="s">
        <v>241</v>
      </c>
      <c r="H21" s="311" t="s">
        <v>227</v>
      </c>
      <c r="I21" s="312" t="s">
        <v>242</v>
      </c>
      <c r="J21" s="311" t="s">
        <v>201</v>
      </c>
      <c r="K21" s="311" t="s">
        <v>203</v>
      </c>
      <c r="L21" s="312" t="s">
        <v>243</v>
      </c>
      <c r="M21" s="311" t="s">
        <v>196</v>
      </c>
      <c r="N21" s="311" t="s">
        <v>244</v>
      </c>
      <c r="O21" s="312" t="s">
        <v>216</v>
      </c>
      <c r="P21" s="313" t="s">
        <v>205</v>
      </c>
    </row>
    <row r="22" spans="1:16" s="199" customFormat="1" ht="11.25" customHeight="1">
      <c r="A22" s="234" t="s">
        <v>245</v>
      </c>
      <c r="B22" s="187">
        <v>27749</v>
      </c>
      <c r="C22" s="187">
        <v>14</v>
      </c>
      <c r="D22" s="188">
        <v>2</v>
      </c>
      <c r="E22" s="188">
        <v>7981</v>
      </c>
      <c r="F22" s="189">
        <v>13429</v>
      </c>
      <c r="G22" s="190">
        <v>183</v>
      </c>
      <c r="H22" s="187">
        <v>1720</v>
      </c>
      <c r="I22" s="187">
        <v>180</v>
      </c>
      <c r="J22" s="190">
        <v>1105</v>
      </c>
      <c r="K22" s="222" t="s">
        <v>712</v>
      </c>
      <c r="L22" s="187">
        <v>104</v>
      </c>
      <c r="M22" s="188">
        <v>87</v>
      </c>
      <c r="N22" s="188">
        <v>673</v>
      </c>
      <c r="O22" s="189">
        <v>16</v>
      </c>
      <c r="P22" s="304">
        <v>2255</v>
      </c>
    </row>
    <row r="23" spans="1:16" s="199" customFormat="1" ht="11.25" customHeight="1">
      <c r="A23" s="234" t="s">
        <v>246</v>
      </c>
      <c r="B23" s="187">
        <v>27420</v>
      </c>
      <c r="C23" s="187">
        <v>14</v>
      </c>
      <c r="D23" s="188">
        <v>2</v>
      </c>
      <c r="E23" s="188">
        <v>7891</v>
      </c>
      <c r="F23" s="189">
        <v>13426</v>
      </c>
      <c r="G23" s="190">
        <v>178</v>
      </c>
      <c r="H23" s="187">
        <v>1831</v>
      </c>
      <c r="I23" s="187">
        <v>160</v>
      </c>
      <c r="J23" s="190">
        <v>1035</v>
      </c>
      <c r="K23" s="222" t="s">
        <v>247</v>
      </c>
      <c r="L23" s="187">
        <v>115</v>
      </c>
      <c r="M23" s="188">
        <v>114</v>
      </c>
      <c r="N23" s="188">
        <v>621</v>
      </c>
      <c r="O23" s="224" t="s">
        <v>247</v>
      </c>
      <c r="P23" s="192">
        <v>2033</v>
      </c>
    </row>
    <row r="24" spans="1:16" s="199" customFormat="1" ht="11.25" customHeight="1">
      <c r="A24" s="234" t="s">
        <v>248</v>
      </c>
      <c r="B24" s="187">
        <f>SUM(C24:P24)</f>
        <v>27648</v>
      </c>
      <c r="C24" s="187">
        <v>14</v>
      </c>
      <c r="D24" s="187">
        <v>2</v>
      </c>
      <c r="E24" s="187">
        <v>7995</v>
      </c>
      <c r="F24" s="187">
        <v>13476</v>
      </c>
      <c r="G24" s="190">
        <v>173</v>
      </c>
      <c r="H24" s="187">
        <v>1884</v>
      </c>
      <c r="I24" s="187">
        <v>198</v>
      </c>
      <c r="J24" s="187">
        <v>1034</v>
      </c>
      <c r="K24" s="222" t="s">
        <v>247</v>
      </c>
      <c r="L24" s="187">
        <v>138</v>
      </c>
      <c r="M24" s="187">
        <v>111</v>
      </c>
      <c r="N24" s="187">
        <v>690</v>
      </c>
      <c r="O24" s="224" t="s">
        <v>247</v>
      </c>
      <c r="P24" s="192">
        <v>1933</v>
      </c>
    </row>
    <row r="25" spans="1:16" s="199" customFormat="1" ht="11.25" customHeight="1">
      <c r="A25" s="234" t="s">
        <v>249</v>
      </c>
      <c r="B25" s="187">
        <f>SUM(C25:P25)</f>
        <v>27805</v>
      </c>
      <c r="C25" s="187">
        <v>12</v>
      </c>
      <c r="D25" s="187">
        <v>2</v>
      </c>
      <c r="E25" s="187">
        <v>8037</v>
      </c>
      <c r="F25" s="187">
        <v>13506</v>
      </c>
      <c r="G25" s="190">
        <v>169</v>
      </c>
      <c r="H25" s="187">
        <v>1842</v>
      </c>
      <c r="I25" s="187">
        <v>192</v>
      </c>
      <c r="J25" s="187">
        <v>1010</v>
      </c>
      <c r="K25" s="222" t="s">
        <v>247</v>
      </c>
      <c r="L25" s="187">
        <v>142</v>
      </c>
      <c r="M25" s="187">
        <v>127</v>
      </c>
      <c r="N25" s="187">
        <v>740</v>
      </c>
      <c r="O25" s="224" t="s">
        <v>247</v>
      </c>
      <c r="P25" s="192">
        <v>2026</v>
      </c>
    </row>
    <row r="26" spans="1:16" s="199" customFormat="1" ht="11.25" customHeight="1">
      <c r="A26" s="234" t="s">
        <v>250</v>
      </c>
      <c r="B26" s="187">
        <v>28496</v>
      </c>
      <c r="C26" s="187">
        <v>12</v>
      </c>
      <c r="D26" s="187">
        <v>2</v>
      </c>
      <c r="E26" s="187">
        <v>8668</v>
      </c>
      <c r="F26" s="187">
        <v>13595</v>
      </c>
      <c r="G26" s="190">
        <v>165</v>
      </c>
      <c r="H26" s="187">
        <v>1813</v>
      </c>
      <c r="I26" s="187">
        <v>186</v>
      </c>
      <c r="J26" s="190">
        <v>957</v>
      </c>
      <c r="K26" s="222" t="s">
        <v>758</v>
      </c>
      <c r="L26" s="187">
        <v>139</v>
      </c>
      <c r="M26" s="187">
        <v>189</v>
      </c>
      <c r="N26" s="187">
        <v>795</v>
      </c>
      <c r="O26" s="190">
        <v>12</v>
      </c>
      <c r="P26" s="192">
        <v>1963</v>
      </c>
    </row>
    <row r="27" spans="1:16" s="199" customFormat="1" ht="11.25" customHeight="1">
      <c r="A27" s="234" t="s">
        <v>251</v>
      </c>
      <c r="B27" s="187">
        <f>SUM(B29:B46)</f>
        <v>29030</v>
      </c>
      <c r="C27" s="195">
        <f>SUM(C29:C46)</f>
        <v>13</v>
      </c>
      <c r="D27" s="195">
        <f aca="true" t="shared" si="0" ref="D27:P27">SUM(D29:D46)</f>
        <v>7</v>
      </c>
      <c r="E27" s="195">
        <f t="shared" si="0"/>
        <v>8770</v>
      </c>
      <c r="F27" s="195">
        <f t="shared" si="0"/>
        <v>13666</v>
      </c>
      <c r="G27" s="195">
        <f t="shared" si="0"/>
        <v>157</v>
      </c>
      <c r="H27" s="215">
        <f t="shared" si="0"/>
        <v>1824</v>
      </c>
      <c r="I27" s="195">
        <f t="shared" si="0"/>
        <v>176</v>
      </c>
      <c r="J27" s="195">
        <f t="shared" si="0"/>
        <v>930</v>
      </c>
      <c r="K27" s="222" t="s">
        <v>247</v>
      </c>
      <c r="L27" s="195">
        <f t="shared" si="0"/>
        <v>138</v>
      </c>
      <c r="M27" s="195">
        <f t="shared" si="0"/>
        <v>206</v>
      </c>
      <c r="N27" s="195">
        <f t="shared" si="0"/>
        <v>821</v>
      </c>
      <c r="O27" s="195">
        <f t="shared" si="0"/>
        <v>134</v>
      </c>
      <c r="P27" s="196">
        <f t="shared" si="0"/>
        <v>2188</v>
      </c>
    </row>
    <row r="28" spans="1:16" s="199" customFormat="1" ht="1.5" customHeight="1">
      <c r="A28" s="384"/>
      <c r="B28" s="187"/>
      <c r="C28" s="215"/>
      <c r="D28" s="215"/>
      <c r="E28" s="195"/>
      <c r="F28" s="187"/>
      <c r="G28" s="195"/>
      <c r="H28" s="187"/>
      <c r="I28" s="195"/>
      <c r="J28" s="195"/>
      <c r="K28" s="187"/>
      <c r="L28" s="195"/>
      <c r="M28" s="215"/>
      <c r="N28" s="195"/>
      <c r="O28" s="190"/>
      <c r="P28" s="196"/>
    </row>
    <row r="29" spans="1:16" s="199" customFormat="1" ht="11.25" customHeight="1">
      <c r="A29" s="234" t="s">
        <v>252</v>
      </c>
      <c r="B29" s="187">
        <f aca="true" t="shared" si="1" ref="B29:B46">SUM(C29:P29)</f>
        <v>1341</v>
      </c>
      <c r="C29" s="215">
        <v>1</v>
      </c>
      <c r="D29" s="215">
        <v>7</v>
      </c>
      <c r="E29" s="195">
        <v>569</v>
      </c>
      <c r="F29" s="222" t="s">
        <v>253</v>
      </c>
      <c r="G29" s="195">
        <v>12</v>
      </c>
      <c r="H29" s="222" t="s">
        <v>253</v>
      </c>
      <c r="I29" s="195">
        <v>29</v>
      </c>
      <c r="J29" s="195">
        <v>21</v>
      </c>
      <c r="K29" s="222" t="s">
        <v>253</v>
      </c>
      <c r="L29" s="195">
        <v>6</v>
      </c>
      <c r="M29" s="215">
        <v>144</v>
      </c>
      <c r="N29" s="195">
        <v>289</v>
      </c>
      <c r="O29" s="224" t="s">
        <v>247</v>
      </c>
      <c r="P29" s="196">
        <v>263</v>
      </c>
    </row>
    <row r="30" spans="1:16" s="199" customFormat="1" ht="11.25" customHeight="1">
      <c r="A30" s="234" t="s">
        <v>254</v>
      </c>
      <c r="B30" s="187">
        <f t="shared" si="1"/>
        <v>86</v>
      </c>
      <c r="C30" s="222" t="s">
        <v>253</v>
      </c>
      <c r="D30" s="222" t="s">
        <v>253</v>
      </c>
      <c r="E30" s="195">
        <v>34</v>
      </c>
      <c r="F30" s="222" t="s">
        <v>253</v>
      </c>
      <c r="G30" s="224" t="s">
        <v>253</v>
      </c>
      <c r="H30" s="222" t="s">
        <v>253</v>
      </c>
      <c r="I30" s="195">
        <v>5</v>
      </c>
      <c r="J30" s="195">
        <v>8</v>
      </c>
      <c r="K30" s="222" t="s">
        <v>253</v>
      </c>
      <c r="L30" s="195">
        <v>10</v>
      </c>
      <c r="M30" s="222" t="s">
        <v>253</v>
      </c>
      <c r="N30" s="195">
        <v>14</v>
      </c>
      <c r="O30" s="224" t="s">
        <v>247</v>
      </c>
      <c r="P30" s="196">
        <v>15</v>
      </c>
    </row>
    <row r="31" spans="1:16" s="199" customFormat="1" ht="11.25" customHeight="1">
      <c r="A31" s="234" t="s">
        <v>255</v>
      </c>
      <c r="B31" s="187">
        <f t="shared" si="1"/>
        <v>460</v>
      </c>
      <c r="C31" s="222" t="s">
        <v>253</v>
      </c>
      <c r="D31" s="222" t="s">
        <v>253</v>
      </c>
      <c r="E31" s="195">
        <v>236</v>
      </c>
      <c r="F31" s="222" t="s">
        <v>253</v>
      </c>
      <c r="G31" s="224" t="s">
        <v>253</v>
      </c>
      <c r="H31" s="222" t="s">
        <v>253</v>
      </c>
      <c r="I31" s="195">
        <v>3</v>
      </c>
      <c r="J31" s="195">
        <v>6</v>
      </c>
      <c r="K31" s="222" t="s">
        <v>253</v>
      </c>
      <c r="L31" s="222" t="s">
        <v>253</v>
      </c>
      <c r="M31" s="195">
        <v>2</v>
      </c>
      <c r="N31" s="195">
        <v>59</v>
      </c>
      <c r="O31" s="190">
        <v>9</v>
      </c>
      <c r="P31" s="196">
        <v>145</v>
      </c>
    </row>
    <row r="32" spans="1:16" s="199" customFormat="1" ht="11.25" customHeight="1">
      <c r="A32" s="234" t="s">
        <v>256</v>
      </c>
      <c r="B32" s="187">
        <f t="shared" si="1"/>
        <v>3796</v>
      </c>
      <c r="C32" s="222" t="s">
        <v>253</v>
      </c>
      <c r="D32" s="222" t="s">
        <v>253</v>
      </c>
      <c r="E32" s="195">
        <v>3617</v>
      </c>
      <c r="F32" s="222" t="s">
        <v>253</v>
      </c>
      <c r="G32" s="224" t="s">
        <v>253</v>
      </c>
      <c r="H32" s="222" t="s">
        <v>253</v>
      </c>
      <c r="I32" s="195">
        <v>21</v>
      </c>
      <c r="J32" s="195">
        <v>104</v>
      </c>
      <c r="K32" s="222" t="s">
        <v>253</v>
      </c>
      <c r="L32" s="222" t="s">
        <v>253</v>
      </c>
      <c r="M32" s="222" t="s">
        <v>253</v>
      </c>
      <c r="N32" s="195">
        <v>54</v>
      </c>
      <c r="O32" s="222" t="s">
        <v>253</v>
      </c>
      <c r="P32" s="235" t="s">
        <v>253</v>
      </c>
    </row>
    <row r="33" spans="1:16" s="199" customFormat="1" ht="18" customHeight="1">
      <c r="A33" s="234" t="s">
        <v>257</v>
      </c>
      <c r="B33" s="187">
        <f t="shared" si="1"/>
        <v>110</v>
      </c>
      <c r="C33" s="222" t="s">
        <v>253</v>
      </c>
      <c r="D33" s="222" t="s">
        <v>253</v>
      </c>
      <c r="E33" s="195">
        <v>79</v>
      </c>
      <c r="F33" s="222" t="s">
        <v>253</v>
      </c>
      <c r="G33" s="224" t="s">
        <v>253</v>
      </c>
      <c r="H33" s="222" t="s">
        <v>253</v>
      </c>
      <c r="I33" s="195">
        <v>6</v>
      </c>
      <c r="J33" s="195">
        <v>2</v>
      </c>
      <c r="K33" s="222" t="s">
        <v>253</v>
      </c>
      <c r="L33" s="222" t="s">
        <v>253</v>
      </c>
      <c r="M33" s="187">
        <v>1</v>
      </c>
      <c r="N33" s="195">
        <v>18</v>
      </c>
      <c r="O33" s="222" t="s">
        <v>253</v>
      </c>
      <c r="P33" s="196">
        <v>4</v>
      </c>
    </row>
    <row r="34" spans="1:16" s="199" customFormat="1" ht="11.25" customHeight="1">
      <c r="A34" s="234" t="s">
        <v>258</v>
      </c>
      <c r="B34" s="187">
        <f t="shared" si="1"/>
        <v>177</v>
      </c>
      <c r="C34" s="222" t="s">
        <v>253</v>
      </c>
      <c r="D34" s="222" t="s">
        <v>253</v>
      </c>
      <c r="E34" s="195">
        <v>86</v>
      </c>
      <c r="F34" s="222" t="s">
        <v>253</v>
      </c>
      <c r="G34" s="224" t="s">
        <v>253</v>
      </c>
      <c r="H34" s="222" t="s">
        <v>253</v>
      </c>
      <c r="I34" s="195">
        <v>4</v>
      </c>
      <c r="J34" s="195">
        <v>4</v>
      </c>
      <c r="K34" s="222" t="s">
        <v>253</v>
      </c>
      <c r="L34" s="222" t="s">
        <v>253</v>
      </c>
      <c r="M34" s="222" t="s">
        <v>253</v>
      </c>
      <c r="N34" s="195">
        <v>40</v>
      </c>
      <c r="O34" s="222" t="s">
        <v>253</v>
      </c>
      <c r="P34" s="196">
        <v>43</v>
      </c>
    </row>
    <row r="35" spans="1:16" s="199" customFormat="1" ht="11.25" customHeight="1">
      <c r="A35" s="234" t="s">
        <v>259</v>
      </c>
      <c r="B35" s="187">
        <f t="shared" si="1"/>
        <v>698</v>
      </c>
      <c r="C35" s="222" t="s">
        <v>253</v>
      </c>
      <c r="D35" s="222" t="s">
        <v>253</v>
      </c>
      <c r="E35" s="195">
        <v>257</v>
      </c>
      <c r="F35" s="222" t="s">
        <v>253</v>
      </c>
      <c r="G35" s="195">
        <v>145</v>
      </c>
      <c r="H35" s="222" t="s">
        <v>253</v>
      </c>
      <c r="I35" s="195">
        <v>5</v>
      </c>
      <c r="J35" s="195">
        <v>14</v>
      </c>
      <c r="K35" s="222" t="s">
        <v>253</v>
      </c>
      <c r="L35" s="222" t="s">
        <v>253</v>
      </c>
      <c r="M35" s="222" t="s">
        <v>253</v>
      </c>
      <c r="N35" s="222" t="s">
        <v>253</v>
      </c>
      <c r="O35" s="222" t="s">
        <v>253</v>
      </c>
      <c r="P35" s="196">
        <v>277</v>
      </c>
    </row>
    <row r="36" spans="1:16" s="199" customFormat="1" ht="18" customHeight="1">
      <c r="A36" s="234" t="s">
        <v>260</v>
      </c>
      <c r="B36" s="187">
        <f t="shared" si="1"/>
        <v>308</v>
      </c>
      <c r="C36" s="222" t="s">
        <v>253</v>
      </c>
      <c r="D36" s="222" t="s">
        <v>253</v>
      </c>
      <c r="E36" s="195">
        <v>113</v>
      </c>
      <c r="F36" s="222" t="s">
        <v>253</v>
      </c>
      <c r="G36" s="224" t="s">
        <v>253</v>
      </c>
      <c r="H36" s="222" t="s">
        <v>253</v>
      </c>
      <c r="I36" s="195">
        <v>13</v>
      </c>
      <c r="J36" s="195">
        <v>11</v>
      </c>
      <c r="K36" s="222" t="s">
        <v>253</v>
      </c>
      <c r="L36" s="195">
        <v>15</v>
      </c>
      <c r="M36" s="195">
        <v>57</v>
      </c>
      <c r="N36" s="195">
        <v>57</v>
      </c>
      <c r="O36" s="222" t="s">
        <v>253</v>
      </c>
      <c r="P36" s="196">
        <v>42</v>
      </c>
    </row>
    <row r="37" spans="1:16" s="199" customFormat="1" ht="11.25" customHeight="1">
      <c r="A37" s="234" t="s">
        <v>261</v>
      </c>
      <c r="B37" s="187">
        <f t="shared" si="1"/>
        <v>4490</v>
      </c>
      <c r="C37" s="195">
        <v>12</v>
      </c>
      <c r="D37" s="222" t="s">
        <v>253</v>
      </c>
      <c r="E37" s="195">
        <v>981</v>
      </c>
      <c r="F37" s="222" t="s">
        <v>253</v>
      </c>
      <c r="G37" s="224" t="s">
        <v>253</v>
      </c>
      <c r="H37" s="215">
        <v>1824</v>
      </c>
      <c r="I37" s="195">
        <v>55</v>
      </c>
      <c r="J37" s="195">
        <v>73</v>
      </c>
      <c r="K37" s="222" t="s">
        <v>253</v>
      </c>
      <c r="L37" s="195">
        <v>80</v>
      </c>
      <c r="M37" s="222" t="s">
        <v>253</v>
      </c>
      <c r="N37" s="195">
        <v>227</v>
      </c>
      <c r="O37" s="187">
        <v>109</v>
      </c>
      <c r="P37" s="196">
        <v>1129</v>
      </c>
    </row>
    <row r="38" spans="1:16" s="199" customFormat="1" ht="11.25" customHeight="1">
      <c r="A38" s="234" t="s">
        <v>262</v>
      </c>
      <c r="B38" s="187">
        <f t="shared" si="1"/>
        <v>242</v>
      </c>
      <c r="C38" s="222" t="s">
        <v>253</v>
      </c>
      <c r="D38" s="222" t="s">
        <v>253</v>
      </c>
      <c r="E38" s="195">
        <v>213</v>
      </c>
      <c r="F38" s="222" t="s">
        <v>253</v>
      </c>
      <c r="G38" s="224" t="s">
        <v>253</v>
      </c>
      <c r="H38" s="222" t="s">
        <v>253</v>
      </c>
      <c r="I38" s="195">
        <v>1</v>
      </c>
      <c r="J38" s="195">
        <v>12</v>
      </c>
      <c r="K38" s="222" t="s">
        <v>253</v>
      </c>
      <c r="L38" s="222" t="s">
        <v>253</v>
      </c>
      <c r="M38" s="222" t="s">
        <v>253</v>
      </c>
      <c r="N38" s="195">
        <v>13</v>
      </c>
      <c r="O38" s="187">
        <v>1</v>
      </c>
      <c r="P38" s="196">
        <v>2</v>
      </c>
    </row>
    <row r="39" spans="1:16" s="199" customFormat="1" ht="18" customHeight="1">
      <c r="A39" s="234" t="s">
        <v>263</v>
      </c>
      <c r="B39" s="187">
        <f t="shared" si="1"/>
        <v>371</v>
      </c>
      <c r="C39" s="222" t="s">
        <v>253</v>
      </c>
      <c r="D39" s="222" t="s">
        <v>253</v>
      </c>
      <c r="E39" s="195">
        <v>324</v>
      </c>
      <c r="F39" s="222" t="s">
        <v>253</v>
      </c>
      <c r="G39" s="224" t="s">
        <v>253</v>
      </c>
      <c r="H39" s="222" t="s">
        <v>253</v>
      </c>
      <c r="I39" s="222" t="s">
        <v>253</v>
      </c>
      <c r="J39" s="195">
        <v>16</v>
      </c>
      <c r="K39" s="222" t="s">
        <v>253</v>
      </c>
      <c r="L39" s="222" t="s">
        <v>253</v>
      </c>
      <c r="M39" s="222" t="s">
        <v>253</v>
      </c>
      <c r="N39" s="187">
        <v>1</v>
      </c>
      <c r="O39" s="222" t="s">
        <v>253</v>
      </c>
      <c r="P39" s="196">
        <v>30</v>
      </c>
    </row>
    <row r="40" spans="1:16" s="199" customFormat="1" ht="18" customHeight="1">
      <c r="A40" s="234" t="s">
        <v>264</v>
      </c>
      <c r="B40" s="187">
        <f>SUM(C40:P40)</f>
        <v>332</v>
      </c>
      <c r="C40" s="222" t="s">
        <v>253</v>
      </c>
      <c r="D40" s="222" t="s">
        <v>253</v>
      </c>
      <c r="E40" s="195">
        <v>332</v>
      </c>
      <c r="F40" s="222" t="s">
        <v>253</v>
      </c>
      <c r="G40" s="224" t="s">
        <v>253</v>
      </c>
      <c r="H40" s="222" t="s">
        <v>253</v>
      </c>
      <c r="I40" s="222" t="s">
        <v>253</v>
      </c>
      <c r="J40" s="222" t="s">
        <v>253</v>
      </c>
      <c r="K40" s="222" t="s">
        <v>253</v>
      </c>
      <c r="L40" s="222" t="s">
        <v>253</v>
      </c>
      <c r="M40" s="222" t="s">
        <v>253</v>
      </c>
      <c r="N40" s="222" t="s">
        <v>253</v>
      </c>
      <c r="O40" s="222" t="s">
        <v>253</v>
      </c>
      <c r="P40" s="235" t="s">
        <v>253</v>
      </c>
    </row>
    <row r="41" spans="1:16" s="199" customFormat="1" ht="11.25" customHeight="1">
      <c r="A41" s="234" t="s">
        <v>265</v>
      </c>
      <c r="B41" s="187">
        <f t="shared" si="1"/>
        <v>108</v>
      </c>
      <c r="C41" s="222" t="s">
        <v>253</v>
      </c>
      <c r="D41" s="222" t="s">
        <v>253</v>
      </c>
      <c r="E41" s="195">
        <v>42</v>
      </c>
      <c r="F41" s="222" t="s">
        <v>253</v>
      </c>
      <c r="G41" s="224" t="s">
        <v>253</v>
      </c>
      <c r="H41" s="222" t="s">
        <v>253</v>
      </c>
      <c r="I41" s="195">
        <v>2</v>
      </c>
      <c r="J41" s="195">
        <v>13</v>
      </c>
      <c r="K41" s="222" t="s">
        <v>253</v>
      </c>
      <c r="L41" s="195">
        <v>27</v>
      </c>
      <c r="M41" s="222" t="s">
        <v>253</v>
      </c>
      <c r="N41" s="195">
        <v>13</v>
      </c>
      <c r="O41" s="222" t="s">
        <v>253</v>
      </c>
      <c r="P41" s="196">
        <v>11</v>
      </c>
    </row>
    <row r="42" spans="1:16" s="199" customFormat="1" ht="18" customHeight="1">
      <c r="A42" s="234" t="s">
        <v>266</v>
      </c>
      <c r="B42" s="222" t="s">
        <v>253</v>
      </c>
      <c r="C42" s="222" t="s">
        <v>253</v>
      </c>
      <c r="D42" s="222" t="s">
        <v>253</v>
      </c>
      <c r="E42" s="222" t="s">
        <v>253</v>
      </c>
      <c r="F42" s="222" t="s">
        <v>253</v>
      </c>
      <c r="G42" s="224" t="s">
        <v>253</v>
      </c>
      <c r="H42" s="222" t="s">
        <v>253</v>
      </c>
      <c r="I42" s="222" t="s">
        <v>253</v>
      </c>
      <c r="J42" s="222" t="s">
        <v>253</v>
      </c>
      <c r="K42" s="222" t="s">
        <v>253</v>
      </c>
      <c r="L42" s="222" t="s">
        <v>253</v>
      </c>
      <c r="M42" s="222" t="s">
        <v>253</v>
      </c>
      <c r="N42" s="222" t="s">
        <v>253</v>
      </c>
      <c r="O42" s="222" t="s">
        <v>253</v>
      </c>
      <c r="P42" s="235" t="s">
        <v>253</v>
      </c>
    </row>
    <row r="43" spans="1:16" s="199" customFormat="1" ht="11.25" customHeight="1">
      <c r="A43" s="234" t="s">
        <v>267</v>
      </c>
      <c r="B43" s="187">
        <f t="shared" si="1"/>
        <v>887</v>
      </c>
      <c r="C43" s="222" t="s">
        <v>253</v>
      </c>
      <c r="D43" s="222" t="s">
        <v>253</v>
      </c>
      <c r="E43" s="195">
        <v>858</v>
      </c>
      <c r="F43" s="222" t="s">
        <v>253</v>
      </c>
      <c r="G43" s="224" t="s">
        <v>253</v>
      </c>
      <c r="H43" s="222" t="s">
        <v>253</v>
      </c>
      <c r="I43" s="195">
        <v>7</v>
      </c>
      <c r="J43" s="195">
        <v>22</v>
      </c>
      <c r="K43" s="222" t="s">
        <v>253</v>
      </c>
      <c r="L43" s="222" t="s">
        <v>253</v>
      </c>
      <c r="M43" s="222" t="s">
        <v>253</v>
      </c>
      <c r="N43" s="222" t="s">
        <v>253</v>
      </c>
      <c r="O43" s="222" t="s">
        <v>253</v>
      </c>
      <c r="P43" s="235" t="s">
        <v>253</v>
      </c>
    </row>
    <row r="44" spans="1:16" s="199" customFormat="1" ht="18" customHeight="1">
      <c r="A44" s="234" t="s">
        <v>268</v>
      </c>
      <c r="B44" s="187">
        <f t="shared" si="1"/>
        <v>504</v>
      </c>
      <c r="C44" s="222" t="s">
        <v>253</v>
      </c>
      <c r="D44" s="222" t="s">
        <v>253</v>
      </c>
      <c r="E44" s="195">
        <v>54</v>
      </c>
      <c r="F44" s="195">
        <v>433</v>
      </c>
      <c r="G44" s="224" t="s">
        <v>253</v>
      </c>
      <c r="H44" s="222" t="s">
        <v>253</v>
      </c>
      <c r="I44" s="195">
        <v>1</v>
      </c>
      <c r="J44" s="195">
        <v>15</v>
      </c>
      <c r="K44" s="222" t="s">
        <v>253</v>
      </c>
      <c r="L44" s="222" t="s">
        <v>253</v>
      </c>
      <c r="M44" s="222" t="s">
        <v>253</v>
      </c>
      <c r="N44" s="187">
        <v>1</v>
      </c>
      <c r="O44" s="222" t="s">
        <v>253</v>
      </c>
      <c r="P44" s="235" t="s">
        <v>253</v>
      </c>
    </row>
    <row r="45" spans="1:16" s="199" customFormat="1" ht="11.25" customHeight="1">
      <c r="A45" s="234" t="s">
        <v>269</v>
      </c>
      <c r="B45" s="193">
        <f t="shared" si="1"/>
        <v>5608</v>
      </c>
      <c r="C45" s="222" t="s">
        <v>253</v>
      </c>
      <c r="D45" s="222" t="s">
        <v>253</v>
      </c>
      <c r="E45" s="195">
        <v>507</v>
      </c>
      <c r="F45" s="195">
        <v>4841</v>
      </c>
      <c r="G45" s="224" t="s">
        <v>253</v>
      </c>
      <c r="H45" s="222" t="s">
        <v>253</v>
      </c>
      <c r="I45" s="195">
        <v>11</v>
      </c>
      <c r="J45" s="195">
        <v>171</v>
      </c>
      <c r="K45" s="222" t="s">
        <v>253</v>
      </c>
      <c r="L45" s="222" t="s">
        <v>253</v>
      </c>
      <c r="M45" s="187">
        <v>2</v>
      </c>
      <c r="N45" s="195">
        <v>14</v>
      </c>
      <c r="O45" s="187">
        <v>3</v>
      </c>
      <c r="P45" s="196">
        <v>59</v>
      </c>
    </row>
    <row r="46" spans="1:16" s="199" customFormat="1" ht="11.25" customHeight="1" thickBot="1">
      <c r="A46" s="236" t="s">
        <v>270</v>
      </c>
      <c r="B46" s="194">
        <f t="shared" si="1"/>
        <v>9512</v>
      </c>
      <c r="C46" s="226" t="s">
        <v>253</v>
      </c>
      <c r="D46" s="226" t="s">
        <v>253</v>
      </c>
      <c r="E46" s="197">
        <v>468</v>
      </c>
      <c r="F46" s="197">
        <v>8392</v>
      </c>
      <c r="G46" s="228" t="s">
        <v>253</v>
      </c>
      <c r="H46" s="226" t="s">
        <v>253</v>
      </c>
      <c r="I46" s="197">
        <v>13</v>
      </c>
      <c r="J46" s="197">
        <v>438</v>
      </c>
      <c r="K46" s="228" t="s">
        <v>253</v>
      </c>
      <c r="L46" s="226" t="s">
        <v>253</v>
      </c>
      <c r="M46" s="226" t="s">
        <v>253</v>
      </c>
      <c r="N46" s="203">
        <v>21</v>
      </c>
      <c r="O46" s="203">
        <v>12</v>
      </c>
      <c r="P46" s="198">
        <v>168</v>
      </c>
    </row>
    <row r="47" spans="1:16" s="45" customFormat="1" ht="9" customHeight="1">
      <c r="A47" s="385" t="s">
        <v>718</v>
      </c>
      <c r="G47" s="46"/>
      <c r="H47" s="152" t="s">
        <v>273</v>
      </c>
      <c r="P47" s="46"/>
    </row>
    <row r="48" spans="1:16" s="45" customFormat="1" ht="9" customHeight="1">
      <c r="A48" s="385" t="s">
        <v>274</v>
      </c>
      <c r="G48" s="46"/>
      <c r="H48" s="152" t="s">
        <v>275</v>
      </c>
      <c r="P48" s="46"/>
    </row>
    <row r="49" spans="1:16" s="45" customFormat="1" ht="9" customHeight="1">
      <c r="A49" s="385" t="s">
        <v>276</v>
      </c>
      <c r="G49" s="46"/>
      <c r="H49" s="152" t="s">
        <v>277</v>
      </c>
      <c r="P49" s="46"/>
    </row>
    <row r="50" spans="1:16" s="45" customFormat="1" ht="9" customHeight="1">
      <c r="A50" s="385" t="s">
        <v>278</v>
      </c>
      <c r="G50" s="46"/>
      <c r="H50" s="152" t="s">
        <v>279</v>
      </c>
      <c r="P50" s="46"/>
    </row>
    <row r="51" spans="1:16" s="45" customFormat="1" ht="9" customHeight="1">
      <c r="A51" s="385" t="s">
        <v>280</v>
      </c>
      <c r="G51" s="46"/>
      <c r="H51" s="152" t="s">
        <v>281</v>
      </c>
      <c r="P51" s="46"/>
    </row>
    <row r="52" spans="1:16" s="45" customFormat="1" ht="9" customHeight="1">
      <c r="A52" s="385" t="s">
        <v>282</v>
      </c>
      <c r="G52" s="46"/>
      <c r="H52" s="152" t="s">
        <v>283</v>
      </c>
      <c r="P52" s="46"/>
    </row>
    <row r="53" spans="1:16" s="45" customFormat="1" ht="9" customHeight="1">
      <c r="A53" s="385" t="s">
        <v>284</v>
      </c>
      <c r="G53" s="46"/>
      <c r="H53" s="152" t="s">
        <v>285</v>
      </c>
      <c r="P53" s="46"/>
    </row>
    <row r="54" spans="1:16" s="45" customFormat="1" ht="9" customHeight="1">
      <c r="A54" s="386" t="s">
        <v>286</v>
      </c>
      <c r="G54" s="46"/>
      <c r="H54" s="152" t="s">
        <v>287</v>
      </c>
      <c r="P54" s="46"/>
    </row>
    <row r="55" spans="7:16" s="45" customFormat="1" ht="9" customHeight="1">
      <c r="G55" s="46"/>
      <c r="H55" s="152" t="s">
        <v>288</v>
      </c>
      <c r="P55" s="46"/>
    </row>
    <row r="56" spans="7:16" s="4" customFormat="1" ht="19.5" customHeight="1">
      <c r="G56" s="5"/>
      <c r="P56" s="5"/>
    </row>
  </sheetData>
  <mergeCells count="11">
    <mergeCell ref="A2:G2"/>
    <mergeCell ref="H2:P2"/>
    <mergeCell ref="L19:L20"/>
    <mergeCell ref="M19:M20"/>
    <mergeCell ref="N19:N20"/>
    <mergeCell ref="O19:O20"/>
    <mergeCell ref="A19:A20"/>
    <mergeCell ref="B19:B20"/>
    <mergeCell ref="C19:F19"/>
    <mergeCell ref="H19:K19"/>
    <mergeCell ref="P19:P20"/>
  </mergeCells>
  <printOptions horizontalCentered="1"/>
  <pageMargins left="1.1811023622047245" right="1.141732283464567" top="1.535433070866142" bottom="1.4960629921259843" header="0.5118110236220472" footer="0.9055118110236221"/>
  <pageSetup firstPageNumber="8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29.875" style="1" customWidth="1"/>
    <col min="2" max="2" width="7.625" style="1" customWidth="1"/>
    <col min="3" max="4" width="7.125" style="1" customWidth="1"/>
    <col min="5" max="5" width="9.125" style="47" customWidth="1"/>
    <col min="6" max="7" width="7.125" style="1" customWidth="1"/>
    <col min="8" max="8" width="8.125" style="2" customWidth="1"/>
    <col min="9" max="12" width="8.125" style="1" customWidth="1"/>
    <col min="13" max="13" width="8.125" style="48" customWidth="1"/>
    <col min="14" max="15" width="8.125" style="1" customWidth="1"/>
    <col min="16" max="16" width="10.125" style="2" customWidth="1"/>
    <col min="17" max="16384" width="12.625" style="1" customWidth="1"/>
  </cols>
  <sheetData>
    <row r="1" spans="1:16" s="4" customFormat="1" ht="18" customHeight="1">
      <c r="A1" s="396" t="s">
        <v>310</v>
      </c>
      <c r="E1" s="52"/>
      <c r="H1" s="5"/>
      <c r="M1" s="53"/>
      <c r="P1" s="91" t="s">
        <v>715</v>
      </c>
    </row>
    <row r="2" spans="1:16" s="70" customFormat="1" ht="34.5" customHeight="1">
      <c r="A2" s="422" t="s">
        <v>291</v>
      </c>
      <c r="B2" s="423"/>
      <c r="C2" s="423"/>
      <c r="D2" s="423"/>
      <c r="E2" s="423"/>
      <c r="F2" s="423"/>
      <c r="G2" s="423"/>
      <c r="H2" s="423" t="s">
        <v>292</v>
      </c>
      <c r="I2" s="423"/>
      <c r="J2" s="423"/>
      <c r="K2" s="423"/>
      <c r="L2" s="423"/>
      <c r="M2" s="423"/>
      <c r="N2" s="423"/>
      <c r="O2" s="423"/>
      <c r="P2" s="423"/>
    </row>
    <row r="3" spans="1:16" s="8" customFormat="1" ht="13.5" customHeight="1" thickBot="1">
      <c r="A3" s="11"/>
      <c r="B3" s="11"/>
      <c r="C3" s="11"/>
      <c r="D3" s="11"/>
      <c r="E3" s="54"/>
      <c r="F3" s="11"/>
      <c r="G3" s="395" t="s">
        <v>308</v>
      </c>
      <c r="I3" s="11"/>
      <c r="J3" s="11"/>
      <c r="K3" s="11"/>
      <c r="L3" s="11"/>
      <c r="M3" s="55"/>
      <c r="N3" s="11"/>
      <c r="O3" s="11"/>
      <c r="P3" s="14" t="s">
        <v>309</v>
      </c>
    </row>
    <row r="4" spans="1:16" s="10" customFormat="1" ht="16.5" customHeight="1">
      <c r="A4" s="424" t="s">
        <v>780</v>
      </c>
      <c r="B4" s="409" t="s">
        <v>781</v>
      </c>
      <c r="C4" s="473" t="s">
        <v>782</v>
      </c>
      <c r="D4" s="474"/>
      <c r="E4" s="56"/>
      <c r="F4" s="475" t="s">
        <v>783</v>
      </c>
      <c r="G4" s="476"/>
      <c r="H4" s="24"/>
      <c r="I4" s="24"/>
      <c r="J4" s="24"/>
      <c r="K4" s="24"/>
      <c r="L4" s="237" t="s">
        <v>784</v>
      </c>
      <c r="M4" s="57"/>
      <c r="N4" s="25"/>
      <c r="O4" s="24" t="s">
        <v>785</v>
      </c>
      <c r="P4" s="24"/>
    </row>
    <row r="5" spans="1:16" s="8" customFormat="1" ht="36" customHeight="1" thickBot="1">
      <c r="A5" s="408"/>
      <c r="B5" s="410"/>
      <c r="C5" s="238" t="s">
        <v>786</v>
      </c>
      <c r="D5" s="238" t="s">
        <v>787</v>
      </c>
      <c r="E5" s="239" t="s">
        <v>788</v>
      </c>
      <c r="F5" s="71" t="s">
        <v>789</v>
      </c>
      <c r="G5" s="71" t="s">
        <v>790</v>
      </c>
      <c r="H5" s="9" t="s">
        <v>791</v>
      </c>
      <c r="I5" s="58" t="s">
        <v>792</v>
      </c>
      <c r="J5" s="9" t="s">
        <v>793</v>
      </c>
      <c r="K5" s="9" t="s">
        <v>794</v>
      </c>
      <c r="L5" s="9" t="s">
        <v>795</v>
      </c>
      <c r="M5" s="59" t="s">
        <v>796</v>
      </c>
      <c r="N5" s="9" t="s">
        <v>797</v>
      </c>
      <c r="O5" s="9" t="s">
        <v>798</v>
      </c>
      <c r="P5" s="60" t="s">
        <v>799</v>
      </c>
    </row>
    <row r="6" spans="1:16" s="8" customFormat="1" ht="13.5" customHeight="1">
      <c r="A6" s="240" t="s">
        <v>800</v>
      </c>
      <c r="B6" s="37">
        <v>16474</v>
      </c>
      <c r="C6" s="37">
        <v>7415</v>
      </c>
      <c r="D6" s="37">
        <v>9059</v>
      </c>
      <c r="E6" s="37">
        <v>38.93</v>
      </c>
      <c r="F6" s="242" t="s">
        <v>801</v>
      </c>
      <c r="G6" s="16">
        <v>496</v>
      </c>
      <c r="H6" s="37">
        <v>2702</v>
      </c>
      <c r="I6" s="37">
        <v>3485</v>
      </c>
      <c r="J6" s="37">
        <v>2949</v>
      </c>
      <c r="K6" s="37">
        <v>2459</v>
      </c>
      <c r="L6" s="37">
        <v>2071</v>
      </c>
      <c r="M6" s="37">
        <v>1172</v>
      </c>
      <c r="N6" s="38">
        <v>739</v>
      </c>
      <c r="O6" s="37">
        <v>380</v>
      </c>
      <c r="P6" s="61">
        <v>21</v>
      </c>
    </row>
    <row r="7" spans="1:16" s="8" customFormat="1" ht="13.5" customHeight="1">
      <c r="A7" s="240" t="s">
        <v>802</v>
      </c>
      <c r="B7" s="37">
        <v>17936</v>
      </c>
      <c r="C7" s="37">
        <v>8252</v>
      </c>
      <c r="D7" s="37">
        <v>9684</v>
      </c>
      <c r="E7" s="37">
        <v>38.4</v>
      </c>
      <c r="F7" s="242" t="s">
        <v>801</v>
      </c>
      <c r="G7" s="16">
        <v>624</v>
      </c>
      <c r="H7" s="37">
        <v>3228</v>
      </c>
      <c r="I7" s="37">
        <v>3781</v>
      </c>
      <c r="J7" s="37">
        <v>3136</v>
      </c>
      <c r="K7" s="37">
        <v>2728</v>
      </c>
      <c r="L7" s="37">
        <v>2174</v>
      </c>
      <c r="M7" s="37">
        <v>1231</v>
      </c>
      <c r="N7" s="38">
        <v>632</v>
      </c>
      <c r="O7" s="37">
        <v>373</v>
      </c>
      <c r="P7" s="61">
        <v>29</v>
      </c>
    </row>
    <row r="8" spans="1:16" s="8" customFormat="1" ht="13.5" customHeight="1">
      <c r="A8" s="240" t="s">
        <v>803</v>
      </c>
      <c r="B8" s="37">
        <v>19300</v>
      </c>
      <c r="C8" s="37">
        <v>8923</v>
      </c>
      <c r="D8" s="37">
        <v>10377</v>
      </c>
      <c r="E8" s="37">
        <v>38.08</v>
      </c>
      <c r="F8" s="242" t="s">
        <v>801</v>
      </c>
      <c r="G8" s="16">
        <v>690</v>
      </c>
      <c r="H8" s="37">
        <v>3596</v>
      </c>
      <c r="I8" s="37">
        <v>4112</v>
      </c>
      <c r="J8" s="37">
        <v>3487</v>
      </c>
      <c r="K8" s="37">
        <v>2822</v>
      </c>
      <c r="L8" s="37">
        <v>2340</v>
      </c>
      <c r="M8" s="37">
        <v>1296</v>
      </c>
      <c r="N8" s="38">
        <v>589</v>
      </c>
      <c r="O8" s="37">
        <v>321</v>
      </c>
      <c r="P8" s="61">
        <v>47</v>
      </c>
    </row>
    <row r="9" spans="1:16" s="8" customFormat="1" ht="3.75" customHeight="1">
      <c r="A9" s="62"/>
      <c r="B9" s="37"/>
      <c r="C9" s="37"/>
      <c r="D9" s="37"/>
      <c r="E9" s="37"/>
      <c r="F9" s="16"/>
      <c r="G9" s="16"/>
      <c r="H9" s="37"/>
      <c r="I9" s="37"/>
      <c r="J9" s="37"/>
      <c r="K9" s="37"/>
      <c r="L9" s="37"/>
      <c r="M9" s="37"/>
      <c r="N9" s="37"/>
      <c r="O9" s="37"/>
      <c r="P9" s="61"/>
    </row>
    <row r="10" spans="1:16" s="8" customFormat="1" ht="13.5" customHeight="1">
      <c r="A10" s="240" t="s">
        <v>804</v>
      </c>
      <c r="B10" s="37">
        <v>20533</v>
      </c>
      <c r="C10" s="37">
        <v>9157</v>
      </c>
      <c r="D10" s="37">
        <v>11376</v>
      </c>
      <c r="E10" s="38">
        <v>37.58</v>
      </c>
      <c r="F10" s="241" t="s">
        <v>801</v>
      </c>
      <c r="G10" s="16">
        <v>1068</v>
      </c>
      <c r="H10" s="37">
        <v>3896</v>
      </c>
      <c r="I10" s="37">
        <v>4331</v>
      </c>
      <c r="J10" s="37">
        <v>3742</v>
      </c>
      <c r="K10" s="37">
        <v>2936</v>
      </c>
      <c r="L10" s="37">
        <v>2368</v>
      </c>
      <c r="M10" s="37">
        <v>1403</v>
      </c>
      <c r="N10" s="37">
        <v>527</v>
      </c>
      <c r="O10" s="37">
        <v>241</v>
      </c>
      <c r="P10" s="61">
        <v>21</v>
      </c>
    </row>
    <row r="11" spans="1:16" s="8" customFormat="1" ht="13.5" customHeight="1">
      <c r="A11" s="240" t="s">
        <v>805</v>
      </c>
      <c r="B11" s="37">
        <v>21426</v>
      </c>
      <c r="C11" s="37">
        <v>9495</v>
      </c>
      <c r="D11" s="37">
        <v>11931</v>
      </c>
      <c r="E11" s="38">
        <v>37.58</v>
      </c>
      <c r="F11" s="242" t="s">
        <v>801</v>
      </c>
      <c r="G11" s="16">
        <v>876</v>
      </c>
      <c r="H11" s="37">
        <v>4097</v>
      </c>
      <c r="I11" s="37">
        <v>4731</v>
      </c>
      <c r="J11" s="37">
        <v>3892</v>
      </c>
      <c r="K11" s="37">
        <v>3025</v>
      </c>
      <c r="L11" s="37">
        <v>2497</v>
      </c>
      <c r="M11" s="37">
        <v>1622</v>
      </c>
      <c r="N11" s="37">
        <v>428</v>
      </c>
      <c r="O11" s="37">
        <v>237</v>
      </c>
      <c r="P11" s="61">
        <v>21</v>
      </c>
    </row>
    <row r="12" spans="1:16" s="8" customFormat="1" ht="13.5" customHeight="1">
      <c r="A12" s="240" t="s">
        <v>806</v>
      </c>
      <c r="B12" s="37">
        <v>21333</v>
      </c>
      <c r="C12" s="37">
        <v>9363</v>
      </c>
      <c r="D12" s="37">
        <v>11970</v>
      </c>
      <c r="E12" s="38">
        <v>37.84</v>
      </c>
      <c r="F12" s="241" t="s">
        <v>801</v>
      </c>
      <c r="G12" s="16">
        <v>677</v>
      </c>
      <c r="H12" s="37">
        <v>3753</v>
      </c>
      <c r="I12" s="37">
        <v>4835</v>
      </c>
      <c r="J12" s="37">
        <v>4108</v>
      </c>
      <c r="K12" s="37">
        <v>3186</v>
      </c>
      <c r="L12" s="37">
        <v>2525</v>
      </c>
      <c r="M12" s="37">
        <v>1644</v>
      </c>
      <c r="N12" s="37">
        <v>391</v>
      </c>
      <c r="O12" s="37">
        <v>198</v>
      </c>
      <c r="P12" s="61">
        <v>16</v>
      </c>
    </row>
    <row r="13" spans="1:16" s="8" customFormat="1" ht="3.75" customHeight="1">
      <c r="A13" s="62"/>
      <c r="B13" s="37"/>
      <c r="C13" s="37"/>
      <c r="D13" s="37"/>
      <c r="E13" s="37"/>
      <c r="F13" s="16"/>
      <c r="G13" s="16"/>
      <c r="H13" s="37"/>
      <c r="I13" s="37"/>
      <c r="J13" s="37"/>
      <c r="K13" s="37"/>
      <c r="L13" s="37"/>
      <c r="M13" s="37"/>
      <c r="N13" s="37"/>
      <c r="O13" s="37"/>
      <c r="P13" s="61"/>
    </row>
    <row r="14" spans="1:16" s="8" customFormat="1" ht="13.5" customHeight="1">
      <c r="A14" s="240" t="s">
        <v>807</v>
      </c>
      <c r="B14" s="37">
        <f>SUM(G14:P14)</f>
        <v>21487</v>
      </c>
      <c r="C14" s="16">
        <v>9358</v>
      </c>
      <c r="D14" s="16">
        <v>12129</v>
      </c>
      <c r="E14" s="16">
        <v>37.77</v>
      </c>
      <c r="F14" s="241" t="s">
        <v>801</v>
      </c>
      <c r="G14" s="16">
        <v>663</v>
      </c>
      <c r="H14" s="37">
        <v>3583</v>
      </c>
      <c r="I14" s="16">
        <v>4825</v>
      </c>
      <c r="J14" s="16">
        <v>4526</v>
      </c>
      <c r="K14" s="16">
        <v>3320</v>
      </c>
      <c r="L14" s="16">
        <v>2618</v>
      </c>
      <c r="M14" s="16">
        <v>1418</v>
      </c>
      <c r="N14" s="16">
        <v>364</v>
      </c>
      <c r="O14" s="16">
        <v>155</v>
      </c>
      <c r="P14" s="61">
        <v>15</v>
      </c>
    </row>
    <row r="15" spans="1:16" s="8" customFormat="1" ht="13.5" customHeight="1">
      <c r="A15" s="240" t="s">
        <v>808</v>
      </c>
      <c r="B15" s="37">
        <f>SUM(G15:P15)</f>
        <v>21557</v>
      </c>
      <c r="C15" s="16">
        <v>9311</v>
      </c>
      <c r="D15" s="16">
        <v>12246</v>
      </c>
      <c r="E15" s="397">
        <f>(G15*22.5+H15*27.5+I15*32.5+J15*37.5+K15*42.5+L15*47.5+M15*52.5+N15*57.5+O15*62.5+P15*65)/B15</f>
        <v>38.032541633808044</v>
      </c>
      <c r="F15" s="241" t="s">
        <v>801</v>
      </c>
      <c r="G15" s="16">
        <v>573</v>
      </c>
      <c r="H15" s="37">
        <v>3208</v>
      </c>
      <c r="I15" s="16">
        <v>4805</v>
      </c>
      <c r="J15" s="16">
        <v>4805</v>
      </c>
      <c r="K15" s="16">
        <v>3548</v>
      </c>
      <c r="L15" s="16">
        <v>2748</v>
      </c>
      <c r="M15" s="16">
        <v>1420</v>
      </c>
      <c r="N15" s="16">
        <v>325</v>
      </c>
      <c r="O15" s="16">
        <v>111</v>
      </c>
      <c r="P15" s="61">
        <v>14</v>
      </c>
    </row>
    <row r="16" spans="1:16" s="8" customFormat="1" ht="13.5" customHeight="1">
      <c r="A16" s="240" t="s">
        <v>809</v>
      </c>
      <c r="B16" s="37">
        <v>22277</v>
      </c>
      <c r="C16" s="37">
        <v>9815</v>
      </c>
      <c r="D16" s="37">
        <v>12462</v>
      </c>
      <c r="E16" s="397">
        <v>38.115432957759126</v>
      </c>
      <c r="F16" s="241" t="s">
        <v>758</v>
      </c>
      <c r="G16" s="16">
        <v>774</v>
      </c>
      <c r="H16" s="37">
        <v>3006</v>
      </c>
      <c r="I16" s="37">
        <v>4908</v>
      </c>
      <c r="J16" s="37">
        <v>4987</v>
      </c>
      <c r="K16" s="37">
        <v>3801</v>
      </c>
      <c r="L16" s="37">
        <v>2831</v>
      </c>
      <c r="M16" s="37">
        <v>1477</v>
      </c>
      <c r="N16" s="37">
        <v>378</v>
      </c>
      <c r="O16" s="37">
        <v>109</v>
      </c>
      <c r="P16" s="61">
        <v>6</v>
      </c>
    </row>
    <row r="17" spans="1:16" s="8" customFormat="1" ht="3.75" customHeight="1">
      <c r="A17" s="62"/>
      <c r="B17" s="37"/>
      <c r="C17" s="37"/>
      <c r="D17" s="37"/>
      <c r="E17" s="37"/>
      <c r="F17" s="16"/>
      <c r="G17" s="16"/>
      <c r="H17" s="37"/>
      <c r="I17" s="37"/>
      <c r="J17" s="37"/>
      <c r="K17" s="37"/>
      <c r="L17" s="37"/>
      <c r="M17" s="37"/>
      <c r="N17" s="37"/>
      <c r="O17" s="37"/>
      <c r="P17" s="61"/>
    </row>
    <row r="18" spans="1:16" s="8" customFormat="1" ht="13.5" customHeight="1">
      <c r="A18" s="240" t="s">
        <v>810</v>
      </c>
      <c r="B18" s="37">
        <f>SUM(B20:B42)</f>
        <v>22456</v>
      </c>
      <c r="C18" s="16">
        <f>SUM(C20:C42)</f>
        <v>9828</v>
      </c>
      <c r="D18" s="16">
        <f>SUM(D20:D42)</f>
        <v>12628</v>
      </c>
      <c r="E18" s="397">
        <f>(G18*22.5+H18*27.5+I18*32.5+J18*37.5+K18*42.5+L18*47.5+M18*52.5+N18*57.5+O18*62.5+P18*65)/B18</f>
        <v>38.36558158175988</v>
      </c>
      <c r="F18" s="241" t="s">
        <v>801</v>
      </c>
      <c r="G18" s="16">
        <f>SUM(G20:G42)</f>
        <v>802</v>
      </c>
      <c r="H18" s="37">
        <f aca="true" t="shared" si="0" ref="H18:O18">SUM(H20:H42)</f>
        <v>2914</v>
      </c>
      <c r="I18" s="16">
        <f t="shared" si="0"/>
        <v>4698</v>
      </c>
      <c r="J18" s="16">
        <f t="shared" si="0"/>
        <v>5007</v>
      </c>
      <c r="K18" s="16">
        <f t="shared" si="0"/>
        <v>3984</v>
      </c>
      <c r="L18" s="16">
        <f t="shared" si="0"/>
        <v>2985</v>
      </c>
      <c r="M18" s="16">
        <f t="shared" si="0"/>
        <v>1520</v>
      </c>
      <c r="N18" s="16">
        <f t="shared" si="0"/>
        <v>430</v>
      </c>
      <c r="O18" s="16">
        <f t="shared" si="0"/>
        <v>105</v>
      </c>
      <c r="P18" s="61">
        <f>SUM(P20:P42)</f>
        <v>11</v>
      </c>
    </row>
    <row r="19" spans="1:16" s="8" customFormat="1" ht="3.75" customHeight="1">
      <c r="A19" s="62"/>
      <c r="B19" s="37"/>
      <c r="C19" s="16"/>
      <c r="D19" s="16"/>
      <c r="E19" s="397"/>
      <c r="F19" s="16"/>
      <c r="G19" s="16"/>
      <c r="H19" s="37"/>
      <c r="I19" s="37"/>
      <c r="J19" s="37"/>
      <c r="K19" s="37"/>
      <c r="L19" s="37"/>
      <c r="M19" s="37"/>
      <c r="N19" s="37"/>
      <c r="O19" s="37"/>
      <c r="P19" s="61"/>
    </row>
    <row r="20" spans="1:16" s="8" customFormat="1" ht="13.5" customHeight="1">
      <c r="A20" s="240" t="s">
        <v>811</v>
      </c>
      <c r="B20" s="327">
        <f>SUM(G20:P20)</f>
        <v>577</v>
      </c>
      <c r="C20" s="328">
        <v>265</v>
      </c>
      <c r="D20" s="328">
        <v>312</v>
      </c>
      <c r="E20" s="397">
        <f>(G20*22.5+H20*27.5+I20*32.5+J20*37.5+K20*42.5+L20*47.5+M20*52.5+N20*57.5+O20*62.5)/B20</f>
        <v>40.47227036395147</v>
      </c>
      <c r="F20" s="241" t="s">
        <v>801</v>
      </c>
      <c r="G20" s="315">
        <v>7</v>
      </c>
      <c r="H20" s="316">
        <v>57</v>
      </c>
      <c r="I20" s="318">
        <v>98</v>
      </c>
      <c r="J20" s="318">
        <v>133</v>
      </c>
      <c r="K20" s="318">
        <v>104</v>
      </c>
      <c r="L20" s="318">
        <v>99</v>
      </c>
      <c r="M20" s="318">
        <v>52</v>
      </c>
      <c r="N20" s="318">
        <v>17</v>
      </c>
      <c r="O20" s="318">
        <v>10</v>
      </c>
      <c r="P20" s="319" t="s">
        <v>812</v>
      </c>
    </row>
    <row r="21" spans="1:16" s="8" customFormat="1" ht="13.5" customHeight="1">
      <c r="A21" s="240" t="s">
        <v>813</v>
      </c>
      <c r="B21" s="327">
        <f aca="true" t="shared" si="1" ref="B21:B42">SUM(G21:P21)</f>
        <v>34</v>
      </c>
      <c r="C21" s="328">
        <v>17</v>
      </c>
      <c r="D21" s="328">
        <v>17</v>
      </c>
      <c r="E21" s="397">
        <f>(I21*32.5+J21*37.5+K21*42.5+L21*47.5+M21*52.5+N21*57.5)/B21</f>
        <v>47.205882352941174</v>
      </c>
      <c r="F21" s="241" t="s">
        <v>801</v>
      </c>
      <c r="G21" s="241" t="s">
        <v>812</v>
      </c>
      <c r="H21" s="389" t="s">
        <v>812</v>
      </c>
      <c r="I21" s="318">
        <v>3</v>
      </c>
      <c r="J21" s="318">
        <v>3</v>
      </c>
      <c r="K21" s="318">
        <v>5</v>
      </c>
      <c r="L21" s="318">
        <v>10</v>
      </c>
      <c r="M21" s="318">
        <v>8</v>
      </c>
      <c r="N21" s="318">
        <v>5</v>
      </c>
      <c r="O21" s="321" t="s">
        <v>812</v>
      </c>
      <c r="P21" s="404" t="s">
        <v>812</v>
      </c>
    </row>
    <row r="22" spans="1:16" s="8" customFormat="1" ht="13.5" customHeight="1">
      <c r="A22" s="240" t="s">
        <v>814</v>
      </c>
      <c r="B22" s="327">
        <f t="shared" si="1"/>
        <v>236</v>
      </c>
      <c r="C22" s="328">
        <v>53</v>
      </c>
      <c r="D22" s="328">
        <v>183</v>
      </c>
      <c r="E22" s="397">
        <f>(H22*27.5+I22*32.5+J22*37.5+K22*42.5+L22*47.5+M22*52.5+N22*57.5+O22*62.5)/B22</f>
        <v>42.45762711864407</v>
      </c>
      <c r="F22" s="241" t="s">
        <v>801</v>
      </c>
      <c r="G22" s="390" t="s">
        <v>812</v>
      </c>
      <c r="H22" s="316">
        <v>13</v>
      </c>
      <c r="I22" s="318">
        <v>18</v>
      </c>
      <c r="J22" s="318">
        <v>63</v>
      </c>
      <c r="K22" s="318">
        <v>58</v>
      </c>
      <c r="L22" s="318">
        <v>47</v>
      </c>
      <c r="M22" s="318">
        <v>23</v>
      </c>
      <c r="N22" s="318">
        <v>13</v>
      </c>
      <c r="O22" s="318">
        <v>1</v>
      </c>
      <c r="P22" s="319" t="s">
        <v>812</v>
      </c>
    </row>
    <row r="23" spans="1:16" s="8" customFormat="1" ht="3.75" customHeight="1">
      <c r="A23" s="62"/>
      <c r="B23" s="327"/>
      <c r="C23" s="16"/>
      <c r="D23" s="16"/>
      <c r="E23" s="37"/>
      <c r="F23" s="16"/>
      <c r="G23" s="16"/>
      <c r="H23" s="37"/>
      <c r="I23" s="16"/>
      <c r="J23" s="16"/>
      <c r="K23" s="16"/>
      <c r="L23" s="16"/>
      <c r="M23" s="16"/>
      <c r="N23" s="16"/>
      <c r="O23" s="16"/>
      <c r="P23" s="61"/>
    </row>
    <row r="24" spans="1:16" s="8" customFormat="1" ht="13.5" customHeight="1">
      <c r="A24" s="240" t="s">
        <v>815</v>
      </c>
      <c r="B24" s="327">
        <f t="shared" si="1"/>
        <v>3617</v>
      </c>
      <c r="C24" s="328">
        <v>3402</v>
      </c>
      <c r="D24" s="328">
        <v>215</v>
      </c>
      <c r="E24" s="397">
        <f>(G24*22.5+H24*27.5+I24*32.5+J24*37.5+K24*42.5+L24*47.5+M24*52.5+N24*57.5+O24*62.5)/B24</f>
        <v>36.72311307713575</v>
      </c>
      <c r="F24" s="241" t="s">
        <v>801</v>
      </c>
      <c r="G24" s="318">
        <v>295</v>
      </c>
      <c r="H24" s="316">
        <v>369</v>
      </c>
      <c r="I24" s="318">
        <v>846</v>
      </c>
      <c r="J24" s="318">
        <v>994</v>
      </c>
      <c r="K24" s="318">
        <v>529</v>
      </c>
      <c r="L24" s="318">
        <v>414</v>
      </c>
      <c r="M24" s="318">
        <v>135</v>
      </c>
      <c r="N24" s="318">
        <v>30</v>
      </c>
      <c r="O24" s="318">
        <v>5</v>
      </c>
      <c r="P24" s="319" t="s">
        <v>812</v>
      </c>
    </row>
    <row r="25" spans="1:16" s="8" customFormat="1" ht="13.5" customHeight="1">
      <c r="A25" s="240" t="s">
        <v>816</v>
      </c>
      <c r="B25" s="327">
        <f t="shared" si="1"/>
        <v>79</v>
      </c>
      <c r="C25" s="328">
        <v>17</v>
      </c>
      <c r="D25" s="328">
        <v>62</v>
      </c>
      <c r="E25" s="397">
        <f>(H25*27.5+I25*32.5+J25*37.5+K25*42.5+L25*47.5+M25*52.5+N25*57.5)/B25</f>
        <v>37.879746835443036</v>
      </c>
      <c r="F25" s="241" t="s">
        <v>801</v>
      </c>
      <c r="G25" s="16">
        <v>1</v>
      </c>
      <c r="H25" s="316">
        <v>10</v>
      </c>
      <c r="I25" s="318">
        <v>15</v>
      </c>
      <c r="J25" s="318">
        <v>22</v>
      </c>
      <c r="K25" s="318">
        <v>10</v>
      </c>
      <c r="L25" s="318">
        <v>15</v>
      </c>
      <c r="M25" s="318">
        <v>4</v>
      </c>
      <c r="N25" s="318">
        <v>1</v>
      </c>
      <c r="O25" s="405" t="s">
        <v>812</v>
      </c>
      <c r="P25" s="320">
        <v>1</v>
      </c>
    </row>
    <row r="26" spans="1:16" s="8" customFormat="1" ht="13.5" customHeight="1">
      <c r="A26" s="240" t="s">
        <v>817</v>
      </c>
      <c r="B26" s="327">
        <f t="shared" si="1"/>
        <v>86</v>
      </c>
      <c r="C26" s="328">
        <v>57</v>
      </c>
      <c r="D26" s="328">
        <v>29</v>
      </c>
      <c r="E26" s="397">
        <f>(H26*27.5+I26*32.5+J26*37.5+K26*42.5+L26*47.5+M26*52.5+N26*57.5)/B26</f>
        <v>41.77325581395349</v>
      </c>
      <c r="F26" s="241" t="s">
        <v>801</v>
      </c>
      <c r="G26" s="321" t="s">
        <v>812</v>
      </c>
      <c r="H26" s="316">
        <v>5</v>
      </c>
      <c r="I26" s="318">
        <v>14</v>
      </c>
      <c r="J26" s="318">
        <v>18</v>
      </c>
      <c r="K26" s="318">
        <v>14</v>
      </c>
      <c r="L26" s="318">
        <v>15</v>
      </c>
      <c r="M26" s="318">
        <v>15</v>
      </c>
      <c r="N26" s="318">
        <v>4</v>
      </c>
      <c r="O26" s="318">
        <v>1</v>
      </c>
      <c r="P26" s="319" t="s">
        <v>812</v>
      </c>
    </row>
    <row r="27" spans="1:16" s="8" customFormat="1" ht="3.75" customHeight="1">
      <c r="A27" s="62"/>
      <c r="B27" s="327"/>
      <c r="C27" s="16"/>
      <c r="D27" s="16"/>
      <c r="E27" s="37"/>
      <c r="F27" s="16"/>
      <c r="G27" s="16"/>
      <c r="H27" s="37"/>
      <c r="I27" s="16"/>
      <c r="J27" s="16"/>
      <c r="K27" s="16"/>
      <c r="L27" s="16"/>
      <c r="M27" s="16"/>
      <c r="N27" s="16"/>
      <c r="O27" s="16"/>
      <c r="P27" s="61"/>
    </row>
    <row r="28" spans="1:16" s="8" customFormat="1" ht="13.5" customHeight="1">
      <c r="A28" s="240" t="s">
        <v>818</v>
      </c>
      <c r="B28" s="327">
        <f t="shared" si="1"/>
        <v>257</v>
      </c>
      <c r="C28" s="328">
        <v>150</v>
      </c>
      <c r="D28" s="328">
        <v>107</v>
      </c>
      <c r="E28" s="397">
        <f>(G28*22.5+H28*27.5+I28*32.5+J28*37.5+K28*42.5+L28*47.5+M28*52.5+N28*57.5+O28*62.5)/B28</f>
        <v>41.66342412451362</v>
      </c>
      <c r="F28" s="241" t="s">
        <v>801</v>
      </c>
      <c r="G28" s="318">
        <v>2</v>
      </c>
      <c r="H28" s="316">
        <v>21</v>
      </c>
      <c r="I28" s="318">
        <v>38</v>
      </c>
      <c r="J28" s="318">
        <v>49</v>
      </c>
      <c r="K28" s="318">
        <v>50</v>
      </c>
      <c r="L28" s="318">
        <v>42</v>
      </c>
      <c r="M28" s="318">
        <v>34</v>
      </c>
      <c r="N28" s="318">
        <v>16</v>
      </c>
      <c r="O28" s="318">
        <v>3</v>
      </c>
      <c r="P28" s="320">
        <v>2</v>
      </c>
    </row>
    <row r="29" spans="1:16" s="8" customFormat="1" ht="13.5" customHeight="1">
      <c r="A29" s="240" t="s">
        <v>0</v>
      </c>
      <c r="B29" s="327">
        <f t="shared" si="1"/>
        <v>113</v>
      </c>
      <c r="C29" s="328">
        <v>55</v>
      </c>
      <c r="D29" s="328">
        <v>58</v>
      </c>
      <c r="E29" s="397">
        <f>(H29*27.5+I29*32.5+J29*37.5+K29*42.5+L29*47.5+M29*52.5+N29*57.5+O29*62.5)/B29</f>
        <v>39.57964601769911</v>
      </c>
      <c r="F29" s="241" t="s">
        <v>801</v>
      </c>
      <c r="G29" s="241" t="s">
        <v>812</v>
      </c>
      <c r="H29" s="316">
        <v>17</v>
      </c>
      <c r="I29" s="318">
        <v>27</v>
      </c>
      <c r="J29" s="318">
        <v>18</v>
      </c>
      <c r="K29" s="318">
        <v>16</v>
      </c>
      <c r="L29" s="318">
        <v>20</v>
      </c>
      <c r="M29" s="318">
        <v>10</v>
      </c>
      <c r="N29" s="318">
        <v>3</v>
      </c>
      <c r="O29" s="318">
        <v>2</v>
      </c>
      <c r="P29" s="319" t="s">
        <v>812</v>
      </c>
    </row>
    <row r="30" spans="1:16" s="8" customFormat="1" ht="13.5" customHeight="1">
      <c r="A30" s="240" t="s">
        <v>1</v>
      </c>
      <c r="B30" s="327">
        <f t="shared" si="1"/>
        <v>993</v>
      </c>
      <c r="C30" s="328">
        <v>497</v>
      </c>
      <c r="D30" s="328">
        <v>496</v>
      </c>
      <c r="E30" s="397">
        <f>(G30*22.5+H30*27.5+I30*32.5+J30*37.5+K30*42.5+L30*47.5+M30*52.5+N30*57.5+O30*62.5)/B30</f>
        <v>43.829305135951664</v>
      </c>
      <c r="F30" s="241" t="s">
        <v>801</v>
      </c>
      <c r="G30" s="318">
        <v>1</v>
      </c>
      <c r="H30" s="316">
        <v>59</v>
      </c>
      <c r="I30" s="318">
        <v>104</v>
      </c>
      <c r="J30" s="318">
        <v>160</v>
      </c>
      <c r="K30" s="318">
        <v>195</v>
      </c>
      <c r="L30" s="318">
        <v>228</v>
      </c>
      <c r="M30" s="318">
        <v>170</v>
      </c>
      <c r="N30" s="318">
        <v>59</v>
      </c>
      <c r="O30" s="318">
        <v>17</v>
      </c>
      <c r="P30" s="319" t="s">
        <v>812</v>
      </c>
    </row>
    <row r="31" spans="1:16" s="8" customFormat="1" ht="3.75" customHeight="1">
      <c r="A31" s="62"/>
      <c r="B31" s="327"/>
      <c r="C31" s="16"/>
      <c r="D31" s="16"/>
      <c r="E31" s="37"/>
      <c r="F31" s="16"/>
      <c r="G31" s="16"/>
      <c r="H31" s="37"/>
      <c r="I31" s="16"/>
      <c r="J31" s="16"/>
      <c r="K31" s="16"/>
      <c r="L31" s="16"/>
      <c r="M31" s="16"/>
      <c r="N31" s="16"/>
      <c r="O31" s="16"/>
      <c r="P31" s="61"/>
    </row>
    <row r="32" spans="1:16" s="8" customFormat="1" ht="13.5" customHeight="1">
      <c r="A32" s="240" t="s">
        <v>2</v>
      </c>
      <c r="B32" s="327">
        <f t="shared" si="1"/>
        <v>213</v>
      </c>
      <c r="C32" s="328">
        <v>35</v>
      </c>
      <c r="D32" s="328">
        <v>178</v>
      </c>
      <c r="E32" s="397">
        <f>(G32*22.5+H32*27.5+I32*32.5+J32*37.5+K32*42.5+L32*47.5+M32*52.5+N32*57.5)/B32</f>
        <v>40.66901408450704</v>
      </c>
      <c r="F32" s="241" t="s">
        <v>801</v>
      </c>
      <c r="G32" s="318">
        <v>1</v>
      </c>
      <c r="H32" s="316">
        <v>19</v>
      </c>
      <c r="I32" s="318">
        <v>30</v>
      </c>
      <c r="J32" s="318">
        <v>52</v>
      </c>
      <c r="K32" s="318">
        <v>45</v>
      </c>
      <c r="L32" s="318">
        <v>41</v>
      </c>
      <c r="M32" s="318">
        <v>21</v>
      </c>
      <c r="N32" s="318">
        <v>4</v>
      </c>
      <c r="O32" s="321" t="s">
        <v>812</v>
      </c>
      <c r="P32" s="319" t="s">
        <v>812</v>
      </c>
    </row>
    <row r="33" spans="1:16" s="8" customFormat="1" ht="13.5" customHeight="1">
      <c r="A33" s="240" t="s">
        <v>3</v>
      </c>
      <c r="B33" s="327">
        <f t="shared" si="1"/>
        <v>324</v>
      </c>
      <c r="C33" s="328">
        <v>69</v>
      </c>
      <c r="D33" s="328">
        <v>255</v>
      </c>
      <c r="E33" s="397">
        <f>(H33*27.5+I33*32.5+J33*37.5+K33*42.5+L33*47.5+M33*52.5+N33*57.5)/B33</f>
        <v>41.242283950617285</v>
      </c>
      <c r="F33" s="241" t="s">
        <v>801</v>
      </c>
      <c r="G33" s="241" t="s">
        <v>812</v>
      </c>
      <c r="H33" s="316">
        <v>15</v>
      </c>
      <c r="I33" s="318">
        <v>44</v>
      </c>
      <c r="J33" s="318">
        <v>99</v>
      </c>
      <c r="K33" s="318">
        <v>61</v>
      </c>
      <c r="L33" s="318">
        <v>61</v>
      </c>
      <c r="M33" s="318">
        <v>31</v>
      </c>
      <c r="N33" s="318">
        <v>12</v>
      </c>
      <c r="O33" s="318">
        <v>1</v>
      </c>
      <c r="P33" s="319" t="s">
        <v>812</v>
      </c>
    </row>
    <row r="34" spans="1:16" s="8" customFormat="1" ht="13.5" customHeight="1">
      <c r="A34" s="243" t="s">
        <v>4</v>
      </c>
      <c r="B34" s="327">
        <f t="shared" si="1"/>
        <v>332</v>
      </c>
      <c r="C34" s="328">
        <v>86</v>
      </c>
      <c r="D34" s="328">
        <v>246</v>
      </c>
      <c r="E34" s="397">
        <f>(H34*27.5+I34*32.5+J34*37.5+K34*42.5+L34*47.5+M34*52.5+N34*57.5+O34*62.5+P34*65)/B34</f>
        <v>45.21084337349398</v>
      </c>
      <c r="F34" s="241" t="s">
        <v>801</v>
      </c>
      <c r="G34" s="241" t="s">
        <v>812</v>
      </c>
      <c r="H34" s="316">
        <v>16</v>
      </c>
      <c r="I34" s="318">
        <v>31</v>
      </c>
      <c r="J34" s="318">
        <v>56</v>
      </c>
      <c r="K34" s="318">
        <v>55</v>
      </c>
      <c r="L34" s="318">
        <v>69</v>
      </c>
      <c r="M34" s="318">
        <v>57</v>
      </c>
      <c r="N34" s="318">
        <v>31</v>
      </c>
      <c r="O34" s="318">
        <v>13</v>
      </c>
      <c r="P34" s="320">
        <v>4</v>
      </c>
    </row>
    <row r="35" spans="1:16" s="8" customFormat="1" ht="3.75" customHeight="1">
      <c r="A35" s="62"/>
      <c r="B35" s="327"/>
      <c r="C35" s="16"/>
      <c r="D35" s="16"/>
      <c r="E35" s="37"/>
      <c r="F35" s="16"/>
      <c r="G35" s="16"/>
      <c r="H35" s="37"/>
      <c r="I35" s="16"/>
      <c r="J35" s="16"/>
      <c r="K35" s="16"/>
      <c r="L35" s="16"/>
      <c r="M35" s="16"/>
      <c r="N35" s="16"/>
      <c r="O35" s="16"/>
      <c r="P35" s="61"/>
    </row>
    <row r="36" spans="1:16" s="8" customFormat="1" ht="13.5" customHeight="1">
      <c r="A36" s="240" t="s">
        <v>5</v>
      </c>
      <c r="B36" s="327">
        <f t="shared" si="1"/>
        <v>42</v>
      </c>
      <c r="C36" s="328">
        <v>22</v>
      </c>
      <c r="D36" s="328">
        <v>20</v>
      </c>
      <c r="E36" s="397">
        <f>(H36*27.5+I36*32.5+J36*37.5+K36*42.5+L36*47.5+M36*52.5+N36*57.5+P36*65)/B36</f>
        <v>45.05952380952381</v>
      </c>
      <c r="F36" s="241" t="s">
        <v>6</v>
      </c>
      <c r="G36" s="241" t="s">
        <v>7</v>
      </c>
      <c r="H36" s="316">
        <v>2</v>
      </c>
      <c r="I36" s="318">
        <v>3</v>
      </c>
      <c r="J36" s="318">
        <v>9</v>
      </c>
      <c r="K36" s="318">
        <v>7</v>
      </c>
      <c r="L36" s="318">
        <v>6</v>
      </c>
      <c r="M36" s="318">
        <v>10</v>
      </c>
      <c r="N36" s="318">
        <v>4</v>
      </c>
      <c r="O36" s="405" t="s">
        <v>7</v>
      </c>
      <c r="P36" s="320">
        <v>1</v>
      </c>
    </row>
    <row r="37" spans="1:16" s="8" customFormat="1" ht="13.5" customHeight="1">
      <c r="A37" s="240" t="s">
        <v>8</v>
      </c>
      <c r="B37" s="322" t="s">
        <v>7</v>
      </c>
      <c r="C37" s="322" t="s">
        <v>7</v>
      </c>
      <c r="D37" s="329" t="s">
        <v>7</v>
      </c>
      <c r="E37" s="322" t="s">
        <v>7</v>
      </c>
      <c r="F37" s="241" t="s">
        <v>6</v>
      </c>
      <c r="G37" s="241" t="s">
        <v>6</v>
      </c>
      <c r="H37" s="322" t="s">
        <v>7</v>
      </c>
      <c r="I37" s="321" t="s">
        <v>7</v>
      </c>
      <c r="J37" s="321" t="s">
        <v>7</v>
      </c>
      <c r="K37" s="321" t="s">
        <v>7</v>
      </c>
      <c r="L37" s="321" t="s">
        <v>7</v>
      </c>
      <c r="M37" s="321" t="s">
        <v>7</v>
      </c>
      <c r="N37" s="321" t="s">
        <v>7</v>
      </c>
      <c r="O37" s="321" t="s">
        <v>7</v>
      </c>
      <c r="P37" s="319" t="s">
        <v>7</v>
      </c>
    </row>
    <row r="38" spans="1:16" s="8" customFormat="1" ht="13.5" customHeight="1">
      <c r="A38" s="240" t="s">
        <v>9</v>
      </c>
      <c r="B38" s="327">
        <f t="shared" si="1"/>
        <v>858</v>
      </c>
      <c r="C38" s="328">
        <v>805</v>
      </c>
      <c r="D38" s="328">
        <v>53</v>
      </c>
      <c r="E38" s="397">
        <f>(G38*22.5+H38*27.5+I38*32.5+J38*37.5+K38*42.5+L38*47.5+M38*52.5+N38*57.5)/B38</f>
        <v>30.50990675990676</v>
      </c>
      <c r="F38" s="241" t="s">
        <v>6</v>
      </c>
      <c r="G38" s="318">
        <v>305</v>
      </c>
      <c r="H38" s="316">
        <v>227</v>
      </c>
      <c r="I38" s="318">
        <v>93</v>
      </c>
      <c r="J38" s="318">
        <v>76</v>
      </c>
      <c r="K38" s="318">
        <v>72</v>
      </c>
      <c r="L38" s="318">
        <v>60</v>
      </c>
      <c r="M38" s="318">
        <v>18</v>
      </c>
      <c r="N38" s="318">
        <v>6</v>
      </c>
      <c r="O38" s="318">
        <v>1</v>
      </c>
      <c r="P38" s="319" t="s">
        <v>7</v>
      </c>
    </row>
    <row r="39" spans="1:16" s="8" customFormat="1" ht="3.75" customHeight="1">
      <c r="A39" s="62"/>
      <c r="B39" s="327"/>
      <c r="C39" s="16"/>
      <c r="D39" s="16"/>
      <c r="E39" s="37"/>
      <c r="F39" s="16"/>
      <c r="G39" s="16"/>
      <c r="H39" s="38"/>
      <c r="I39" s="39"/>
      <c r="J39" s="39"/>
      <c r="K39" s="39"/>
      <c r="L39" s="16"/>
      <c r="M39" s="16"/>
      <c r="N39" s="16"/>
      <c r="O39" s="16"/>
      <c r="P39" s="323"/>
    </row>
    <row r="40" spans="1:16" s="8" customFormat="1" ht="13.5" customHeight="1">
      <c r="A40" s="240" t="s">
        <v>10</v>
      </c>
      <c r="B40" s="327">
        <f t="shared" si="1"/>
        <v>487</v>
      </c>
      <c r="C40" s="328">
        <v>155</v>
      </c>
      <c r="D40" s="328">
        <v>332</v>
      </c>
      <c r="E40" s="397">
        <f>(G40*22.5+H40*27.5+I40*32.5+J40*37.5+K40*42.5+L40*47.5+M40*52.5+N40*57.5)/B40</f>
        <v>37.68480492813142</v>
      </c>
      <c r="F40" s="241" t="s">
        <v>6</v>
      </c>
      <c r="G40" s="318">
        <v>5</v>
      </c>
      <c r="H40" s="316">
        <v>33</v>
      </c>
      <c r="I40" s="318">
        <v>126</v>
      </c>
      <c r="J40" s="318">
        <v>169</v>
      </c>
      <c r="K40" s="318">
        <v>94</v>
      </c>
      <c r="L40" s="318">
        <v>36</v>
      </c>
      <c r="M40" s="318">
        <v>14</v>
      </c>
      <c r="N40" s="318">
        <v>8</v>
      </c>
      <c r="O40" s="405" t="s">
        <v>7</v>
      </c>
      <c r="P40" s="320">
        <v>2</v>
      </c>
    </row>
    <row r="41" spans="1:16" s="8" customFormat="1" ht="13.5" customHeight="1">
      <c r="A41" s="240" t="s">
        <v>11</v>
      </c>
      <c r="B41" s="327">
        <f t="shared" si="1"/>
        <v>5348</v>
      </c>
      <c r="C41" s="328">
        <v>1543</v>
      </c>
      <c r="D41" s="328">
        <v>3805</v>
      </c>
      <c r="E41" s="397">
        <f>(G41*22.5+H41*27.5+I41*32.5+J41*37.5+K41*42.5+L41*47.5+M41*52.5+N41*57.5+O41*62.5)/B41</f>
        <v>38.35218773373224</v>
      </c>
      <c r="F41" s="241" t="s">
        <v>6</v>
      </c>
      <c r="G41" s="318">
        <v>139</v>
      </c>
      <c r="H41" s="316">
        <v>920</v>
      </c>
      <c r="I41" s="318">
        <v>1084</v>
      </c>
      <c r="J41" s="318">
        <v>982</v>
      </c>
      <c r="K41" s="318">
        <v>889</v>
      </c>
      <c r="L41" s="318">
        <v>770</v>
      </c>
      <c r="M41" s="318">
        <v>447</v>
      </c>
      <c r="N41" s="318">
        <v>90</v>
      </c>
      <c r="O41" s="318">
        <v>26</v>
      </c>
      <c r="P41" s="320">
        <v>1</v>
      </c>
    </row>
    <row r="42" spans="1:16" s="8" customFormat="1" ht="13.5" customHeight="1" thickBot="1">
      <c r="A42" s="244" t="s">
        <v>12</v>
      </c>
      <c r="B42" s="330">
        <f t="shared" si="1"/>
        <v>8860</v>
      </c>
      <c r="C42" s="331">
        <v>2600</v>
      </c>
      <c r="D42" s="331">
        <v>6260</v>
      </c>
      <c r="E42" s="398">
        <f>(G42*22.5+H42*27.5+I42*32.5+J42*37.5+K42*42.5+L42*47.5+M42*52.5+N42*57.5+O42*62.5)/B42</f>
        <v>38.293453724604966</v>
      </c>
      <c r="F42" s="324" t="s">
        <v>6</v>
      </c>
      <c r="G42" s="325">
        <v>46</v>
      </c>
      <c r="H42" s="326">
        <v>1131</v>
      </c>
      <c r="I42" s="325">
        <v>2124</v>
      </c>
      <c r="J42" s="325">
        <v>2104</v>
      </c>
      <c r="K42" s="325">
        <v>1780</v>
      </c>
      <c r="L42" s="325">
        <v>1052</v>
      </c>
      <c r="M42" s="325">
        <v>471</v>
      </c>
      <c r="N42" s="325">
        <v>127</v>
      </c>
      <c r="O42" s="325">
        <v>25</v>
      </c>
      <c r="P42" s="406" t="s">
        <v>7</v>
      </c>
    </row>
    <row r="43" spans="1:16" s="8" customFormat="1" ht="11.25" customHeight="1">
      <c r="A43" s="391" t="s">
        <v>720</v>
      </c>
      <c r="E43" s="63"/>
      <c r="H43" s="21" t="s">
        <v>293</v>
      </c>
      <c r="J43" s="21"/>
      <c r="K43" s="21"/>
      <c r="L43" s="21"/>
      <c r="M43" s="64"/>
      <c r="N43" s="21"/>
      <c r="O43" s="21"/>
      <c r="P43" s="22"/>
    </row>
    <row r="44" spans="1:16" s="8" customFormat="1" ht="24" customHeight="1">
      <c r="A44" s="391" t="s">
        <v>295</v>
      </c>
      <c r="E44" s="63"/>
      <c r="H44" s="21" t="s">
        <v>294</v>
      </c>
      <c r="J44" s="21"/>
      <c r="K44" s="21"/>
      <c r="L44" s="21"/>
      <c r="M44" s="64"/>
      <c r="N44" s="21"/>
      <c r="O44" s="21"/>
      <c r="P44" s="22"/>
    </row>
    <row r="45" spans="1:16" s="65" customFormat="1" ht="11.25" customHeight="1">
      <c r="A45" s="393" t="s">
        <v>296</v>
      </c>
      <c r="E45" s="66"/>
      <c r="H45" s="394" t="s">
        <v>297</v>
      </c>
      <c r="J45" s="67"/>
      <c r="K45" s="67"/>
      <c r="L45" s="67"/>
      <c r="M45" s="68"/>
      <c r="N45" s="67"/>
      <c r="O45" s="67"/>
      <c r="P45" s="69"/>
    </row>
    <row r="46" spans="1:16" s="8" customFormat="1" ht="24" customHeight="1">
      <c r="A46" s="8" t="s">
        <v>298</v>
      </c>
      <c r="E46" s="63"/>
      <c r="H46" s="21" t="s">
        <v>299</v>
      </c>
      <c r="J46" s="21"/>
      <c r="K46" s="21"/>
      <c r="L46" s="21"/>
      <c r="M46" s="64"/>
      <c r="N46" s="21"/>
      <c r="O46" s="21"/>
      <c r="P46" s="22"/>
    </row>
    <row r="47" spans="1:16" s="8" customFormat="1" ht="11.25" customHeight="1">
      <c r="A47" s="8" t="s">
        <v>300</v>
      </c>
      <c r="E47" s="63"/>
      <c r="H47" s="21" t="s">
        <v>301</v>
      </c>
      <c r="J47" s="21"/>
      <c r="K47" s="21"/>
      <c r="L47" s="21"/>
      <c r="M47" s="64"/>
      <c r="N47" s="21"/>
      <c r="O47" s="21"/>
      <c r="P47" s="22"/>
    </row>
    <row r="48" spans="1:16" s="8" customFormat="1" ht="11.25" customHeight="1">
      <c r="A48" s="391" t="s">
        <v>302</v>
      </c>
      <c r="E48" s="63"/>
      <c r="H48" s="392" t="s">
        <v>303</v>
      </c>
      <c r="J48" s="21"/>
      <c r="K48" s="21"/>
      <c r="L48" s="21"/>
      <c r="M48" s="64"/>
      <c r="N48" s="21"/>
      <c r="O48" s="21"/>
      <c r="P48" s="22"/>
    </row>
    <row r="49" spans="1:16" s="8" customFormat="1" ht="11.25" customHeight="1">
      <c r="A49" s="391" t="s">
        <v>304</v>
      </c>
      <c r="E49" s="63"/>
      <c r="H49" s="392" t="s">
        <v>305</v>
      </c>
      <c r="J49" s="21"/>
      <c r="K49" s="21"/>
      <c r="L49" s="21"/>
      <c r="M49" s="64"/>
      <c r="N49" s="21"/>
      <c r="O49" s="21"/>
      <c r="P49" s="22"/>
    </row>
    <row r="50" spans="1:16" s="8" customFormat="1" ht="11.25" customHeight="1">
      <c r="A50" s="391" t="s">
        <v>306</v>
      </c>
      <c r="E50" s="63"/>
      <c r="H50" s="392" t="s">
        <v>307</v>
      </c>
      <c r="J50" s="21"/>
      <c r="K50" s="21"/>
      <c r="L50" s="21"/>
      <c r="M50" s="64"/>
      <c r="N50" s="21"/>
      <c r="O50" s="21"/>
      <c r="P50" s="22"/>
    </row>
  </sheetData>
  <mergeCells count="6">
    <mergeCell ref="A2:G2"/>
    <mergeCell ref="H2:P2"/>
    <mergeCell ref="A4:A5"/>
    <mergeCell ref="B4:B5"/>
    <mergeCell ref="C4:D4"/>
    <mergeCell ref="F4:G4"/>
  </mergeCells>
  <printOptions horizontalCentered="1"/>
  <pageMargins left="1.1811023622047245" right="1.1811023622047245" top="1.5748031496062993" bottom="1.5748031496062993" header="0.5118110236220472" footer="0.9055118110236221"/>
  <pageSetup firstPageNumber="86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37.125" style="1" customWidth="1"/>
    <col min="2" max="4" width="12.625" style="1" customWidth="1"/>
    <col min="5" max="6" width="10.125" style="1" customWidth="1"/>
    <col min="7" max="7" width="10.625" style="1" customWidth="1"/>
    <col min="8" max="9" width="8.625" style="1" customWidth="1"/>
    <col min="10" max="11" width="6.625" style="1" customWidth="1"/>
    <col min="12" max="12" width="13.125" style="2" customWidth="1"/>
    <col min="13" max="16384" width="12.625" style="1" customWidth="1"/>
  </cols>
  <sheetData>
    <row r="1" spans="1:12" s="4" customFormat="1" ht="18" customHeight="1">
      <c r="A1" s="382" t="s">
        <v>717</v>
      </c>
      <c r="L1" s="91" t="s">
        <v>715</v>
      </c>
    </row>
    <row r="2" spans="1:12" s="7" customFormat="1" ht="34.5" customHeight="1">
      <c r="A2" s="460" t="s">
        <v>349</v>
      </c>
      <c r="B2" s="461"/>
      <c r="C2" s="461"/>
      <c r="D2" s="461"/>
      <c r="E2" s="423" t="s">
        <v>819</v>
      </c>
      <c r="F2" s="423"/>
      <c r="G2" s="423"/>
      <c r="H2" s="423"/>
      <c r="I2" s="423"/>
      <c r="J2" s="423"/>
      <c r="K2" s="423"/>
      <c r="L2" s="423"/>
    </row>
    <row r="3" spans="1:12" s="135" customFormat="1" ht="13.5" customHeight="1" thickBot="1">
      <c r="A3" s="134"/>
      <c r="B3" s="134"/>
      <c r="C3" s="134"/>
      <c r="D3" s="399" t="s">
        <v>716</v>
      </c>
      <c r="F3" s="134"/>
      <c r="G3" s="134"/>
      <c r="H3" s="134"/>
      <c r="I3" s="134"/>
      <c r="J3" s="134"/>
      <c r="K3" s="134"/>
      <c r="L3" s="136" t="s">
        <v>355</v>
      </c>
    </row>
    <row r="4" spans="1:12" s="6" customFormat="1" ht="19.5" customHeight="1">
      <c r="A4" s="524" t="s">
        <v>315</v>
      </c>
      <c r="B4" s="483" t="s">
        <v>316</v>
      </c>
      <c r="C4" s="500" t="s">
        <v>317</v>
      </c>
      <c r="D4" s="501"/>
      <c r="E4" s="489" t="s">
        <v>318</v>
      </c>
      <c r="F4" s="490"/>
      <c r="G4" s="486" t="s">
        <v>312</v>
      </c>
      <c r="H4" s="495" t="s">
        <v>313</v>
      </c>
      <c r="I4" s="490"/>
      <c r="J4" s="495" t="s">
        <v>319</v>
      </c>
      <c r="K4" s="490"/>
      <c r="L4" s="495" t="s">
        <v>311</v>
      </c>
    </row>
    <row r="5" spans="1:12" s="6" customFormat="1" ht="19.5" customHeight="1">
      <c r="A5" s="525"/>
      <c r="B5" s="484"/>
      <c r="C5" s="498" t="s">
        <v>314</v>
      </c>
      <c r="D5" s="499"/>
      <c r="E5" s="491"/>
      <c r="F5" s="492"/>
      <c r="G5" s="487"/>
      <c r="H5" s="496"/>
      <c r="I5" s="492"/>
      <c r="J5" s="496"/>
      <c r="K5" s="492"/>
      <c r="L5" s="496"/>
    </row>
    <row r="6" spans="1:12" s="135" customFormat="1" ht="19.5" customHeight="1" thickBot="1">
      <c r="A6" s="526"/>
      <c r="B6" s="485"/>
      <c r="C6" s="260" t="s">
        <v>320</v>
      </c>
      <c r="D6" s="261" t="s">
        <v>321</v>
      </c>
      <c r="E6" s="493"/>
      <c r="F6" s="494"/>
      <c r="G6" s="488"/>
      <c r="H6" s="497"/>
      <c r="I6" s="494"/>
      <c r="J6" s="497"/>
      <c r="K6" s="494"/>
      <c r="L6" s="497"/>
    </row>
    <row r="7" spans="1:12" s="135" customFormat="1" ht="15" customHeight="1">
      <c r="A7" s="262" t="s">
        <v>322</v>
      </c>
      <c r="B7" s="19">
        <v>16474</v>
      </c>
      <c r="C7" s="18">
        <v>5</v>
      </c>
      <c r="D7" s="19">
        <v>285</v>
      </c>
      <c r="E7" s="502">
        <v>9494</v>
      </c>
      <c r="F7" s="503"/>
      <c r="G7" s="19">
        <v>3676</v>
      </c>
      <c r="H7" s="504">
        <v>1754</v>
      </c>
      <c r="I7" s="503"/>
      <c r="J7" s="504">
        <v>1130</v>
      </c>
      <c r="K7" s="503"/>
      <c r="L7" s="245">
        <v>130</v>
      </c>
    </row>
    <row r="8" spans="1:12" s="135" customFormat="1" ht="15" customHeight="1">
      <c r="A8" s="262" t="s">
        <v>323</v>
      </c>
      <c r="B8" s="19">
        <v>17936</v>
      </c>
      <c r="C8" s="18">
        <v>7</v>
      </c>
      <c r="D8" s="19">
        <v>472</v>
      </c>
      <c r="E8" s="505">
        <v>10290</v>
      </c>
      <c r="F8" s="506"/>
      <c r="G8" s="19">
        <v>3907</v>
      </c>
      <c r="H8" s="507">
        <v>2059</v>
      </c>
      <c r="I8" s="506"/>
      <c r="J8" s="507">
        <v>1113</v>
      </c>
      <c r="K8" s="506"/>
      <c r="L8" s="17">
        <v>88</v>
      </c>
    </row>
    <row r="9" spans="1:12" s="135" customFormat="1" ht="15" customHeight="1">
      <c r="A9" s="262" t="s">
        <v>324</v>
      </c>
      <c r="B9" s="19">
        <v>19300</v>
      </c>
      <c r="C9" s="18">
        <v>5</v>
      </c>
      <c r="D9" s="19">
        <v>540</v>
      </c>
      <c r="E9" s="505">
        <v>11399</v>
      </c>
      <c r="F9" s="506"/>
      <c r="G9" s="19">
        <v>4260</v>
      </c>
      <c r="H9" s="508" t="s">
        <v>708</v>
      </c>
      <c r="I9" s="509"/>
      <c r="J9" s="507">
        <v>3025</v>
      </c>
      <c r="K9" s="506"/>
      <c r="L9" s="17">
        <v>71</v>
      </c>
    </row>
    <row r="10" spans="1:12" s="135" customFormat="1" ht="4.5" customHeight="1">
      <c r="A10" s="138"/>
      <c r="B10" s="19"/>
      <c r="C10" s="18"/>
      <c r="D10" s="19"/>
      <c r="E10" s="505"/>
      <c r="F10" s="506"/>
      <c r="G10" s="19"/>
      <c r="H10" s="507"/>
      <c r="I10" s="506"/>
      <c r="J10" s="507"/>
      <c r="K10" s="506"/>
      <c r="L10" s="17"/>
    </row>
    <row r="11" spans="1:12" s="135" customFormat="1" ht="15" customHeight="1">
      <c r="A11" s="262" t="s">
        <v>325</v>
      </c>
      <c r="B11" s="19">
        <v>20533</v>
      </c>
      <c r="C11" s="18">
        <v>8</v>
      </c>
      <c r="D11" s="19">
        <v>806</v>
      </c>
      <c r="E11" s="505">
        <v>12418</v>
      </c>
      <c r="F11" s="506"/>
      <c r="G11" s="19">
        <v>4304</v>
      </c>
      <c r="H11" s="508" t="s">
        <v>708</v>
      </c>
      <c r="I11" s="509"/>
      <c r="J11" s="507">
        <v>2934</v>
      </c>
      <c r="K11" s="506"/>
      <c r="L11" s="17">
        <v>63</v>
      </c>
    </row>
    <row r="12" spans="1:12" s="135" customFormat="1" ht="15" customHeight="1">
      <c r="A12" s="262" t="s">
        <v>326</v>
      </c>
      <c r="B12" s="19">
        <v>21426</v>
      </c>
      <c r="C12" s="18">
        <v>10</v>
      </c>
      <c r="D12" s="19">
        <v>1063</v>
      </c>
      <c r="E12" s="505">
        <v>13081</v>
      </c>
      <c r="F12" s="506"/>
      <c r="G12" s="19">
        <v>4241</v>
      </c>
      <c r="H12" s="508" t="s">
        <v>708</v>
      </c>
      <c r="I12" s="509"/>
      <c r="J12" s="507">
        <v>2969</v>
      </c>
      <c r="K12" s="506"/>
      <c r="L12" s="17">
        <v>62</v>
      </c>
    </row>
    <row r="13" spans="1:12" s="135" customFormat="1" ht="15" customHeight="1">
      <c r="A13" s="262" t="s">
        <v>327</v>
      </c>
      <c r="B13" s="246">
        <v>21333</v>
      </c>
      <c r="C13" s="247">
        <v>13</v>
      </c>
      <c r="D13" s="247">
        <v>1320</v>
      </c>
      <c r="E13" s="512">
        <v>13151</v>
      </c>
      <c r="F13" s="513"/>
      <c r="G13" s="247">
        <v>4224</v>
      </c>
      <c r="H13" s="479" t="s">
        <v>709</v>
      </c>
      <c r="I13" s="514"/>
      <c r="J13" s="515">
        <v>2573</v>
      </c>
      <c r="K13" s="513"/>
      <c r="L13" s="248">
        <v>52</v>
      </c>
    </row>
    <row r="14" spans="1:12" s="135" customFormat="1" ht="4.5" customHeight="1">
      <c r="A14" s="138"/>
      <c r="B14" s="249"/>
      <c r="C14" s="250"/>
      <c r="D14" s="250"/>
      <c r="E14" s="510"/>
      <c r="F14" s="511"/>
      <c r="G14" s="250"/>
      <c r="H14" s="251"/>
      <c r="I14" s="165"/>
      <c r="J14" s="251"/>
      <c r="K14" s="165"/>
      <c r="L14" s="251"/>
    </row>
    <row r="15" spans="1:12" s="135" customFormat="1" ht="15" customHeight="1">
      <c r="A15" s="262" t="s">
        <v>328</v>
      </c>
      <c r="B15" s="252">
        <f>SUM(C15:L15)</f>
        <v>21487</v>
      </c>
      <c r="C15" s="252">
        <v>16</v>
      </c>
      <c r="D15" s="253">
        <v>1635</v>
      </c>
      <c r="E15" s="516">
        <v>13269</v>
      </c>
      <c r="F15" s="517"/>
      <c r="G15" s="252">
        <v>4069</v>
      </c>
      <c r="H15" s="479" t="s">
        <v>709</v>
      </c>
      <c r="I15" s="480"/>
      <c r="J15" s="252"/>
      <c r="K15" s="167">
        <v>2455</v>
      </c>
      <c r="L15" s="166">
        <v>43</v>
      </c>
    </row>
    <row r="16" spans="1:12" s="135" customFormat="1" ht="15" customHeight="1">
      <c r="A16" s="262" t="s">
        <v>329</v>
      </c>
      <c r="B16" s="252">
        <f>SUM(C16:L16)</f>
        <v>21557</v>
      </c>
      <c r="C16" s="252">
        <v>17</v>
      </c>
      <c r="D16" s="253">
        <v>1981</v>
      </c>
      <c r="E16" s="516">
        <v>13257</v>
      </c>
      <c r="F16" s="517"/>
      <c r="G16" s="252">
        <v>3991</v>
      </c>
      <c r="H16" s="479" t="s">
        <v>709</v>
      </c>
      <c r="I16" s="514"/>
      <c r="J16" s="252"/>
      <c r="K16" s="167">
        <v>2283</v>
      </c>
      <c r="L16" s="252">
        <v>28</v>
      </c>
    </row>
    <row r="17" spans="1:12" s="135" customFormat="1" ht="15" customHeight="1">
      <c r="A17" s="262" t="s">
        <v>330</v>
      </c>
      <c r="B17" s="166">
        <v>22277</v>
      </c>
      <c r="C17" s="252">
        <v>24</v>
      </c>
      <c r="D17" s="253">
        <v>2360</v>
      </c>
      <c r="E17" s="166"/>
      <c r="F17" s="167">
        <v>13396</v>
      </c>
      <c r="G17" s="252">
        <v>4242</v>
      </c>
      <c r="H17" s="332"/>
      <c r="I17" s="407" t="s">
        <v>758</v>
      </c>
      <c r="J17" s="252"/>
      <c r="K17" s="167">
        <v>2236</v>
      </c>
      <c r="L17" s="252">
        <v>19</v>
      </c>
    </row>
    <row r="18" spans="1:12" s="135" customFormat="1" ht="4.5" customHeight="1">
      <c r="A18" s="138"/>
      <c r="B18" s="166"/>
      <c r="C18" s="252"/>
      <c r="D18" s="253"/>
      <c r="E18" s="166"/>
      <c r="F18" s="167"/>
      <c r="G18" s="252"/>
      <c r="H18" s="332"/>
      <c r="I18" s="402"/>
      <c r="J18" s="252"/>
      <c r="K18" s="167"/>
      <c r="L18" s="252"/>
    </row>
    <row r="19" spans="1:12" s="135" customFormat="1" ht="15" customHeight="1">
      <c r="A19" s="262" t="s">
        <v>759</v>
      </c>
      <c r="B19" s="249">
        <f>SUM(B21:B44)</f>
        <v>22456</v>
      </c>
      <c r="C19" s="252">
        <f>SUM(C21:C44)</f>
        <v>27</v>
      </c>
      <c r="D19" s="253">
        <f>SUM(D21:D44)</f>
        <v>2782</v>
      </c>
      <c r="E19" s="516">
        <f>SUM(E21:F44)</f>
        <v>13363</v>
      </c>
      <c r="F19" s="517"/>
      <c r="G19" s="252">
        <f>SUM(G21:G44)</f>
        <v>4252</v>
      </c>
      <c r="H19" s="479" t="s">
        <v>709</v>
      </c>
      <c r="I19" s="514"/>
      <c r="J19" s="252"/>
      <c r="K19" s="167">
        <f>SUM(J21:K44)</f>
        <v>2015</v>
      </c>
      <c r="L19" s="252">
        <f>SUM(L21:L44)</f>
        <v>17</v>
      </c>
    </row>
    <row r="20" spans="1:12" s="135" customFormat="1" ht="4.5" customHeight="1">
      <c r="A20" s="138"/>
      <c r="B20" s="249"/>
      <c r="C20" s="252"/>
      <c r="D20" s="253"/>
      <c r="E20" s="166"/>
      <c r="F20" s="167"/>
      <c r="G20" s="252"/>
      <c r="H20" s="332"/>
      <c r="I20" s="303"/>
      <c r="J20" s="252"/>
      <c r="K20" s="166"/>
      <c r="L20" s="252"/>
    </row>
    <row r="21" spans="1:12" s="135" customFormat="1" ht="15" customHeight="1">
      <c r="A21" s="262" t="s">
        <v>331</v>
      </c>
      <c r="B21" s="249">
        <f>SUM(C21:L21)</f>
        <v>577</v>
      </c>
      <c r="C21" s="254">
        <v>6</v>
      </c>
      <c r="D21" s="254">
        <v>119</v>
      </c>
      <c r="E21" s="256"/>
      <c r="F21" s="171">
        <v>267</v>
      </c>
      <c r="G21" s="254">
        <v>138</v>
      </c>
      <c r="H21" s="479" t="s">
        <v>709</v>
      </c>
      <c r="I21" s="480"/>
      <c r="J21" s="255"/>
      <c r="K21" s="256">
        <v>45</v>
      </c>
      <c r="L21" s="255">
        <v>2</v>
      </c>
    </row>
    <row r="22" spans="1:12" s="135" customFormat="1" ht="15" customHeight="1">
      <c r="A22" s="262" t="s">
        <v>332</v>
      </c>
      <c r="B22" s="249">
        <f>SUM(C22:L22)</f>
        <v>34</v>
      </c>
      <c r="C22" s="254">
        <v>1</v>
      </c>
      <c r="D22" s="254">
        <v>4</v>
      </c>
      <c r="E22" s="256"/>
      <c r="F22" s="171">
        <v>8</v>
      </c>
      <c r="G22" s="254">
        <v>15</v>
      </c>
      <c r="H22" s="479" t="s">
        <v>709</v>
      </c>
      <c r="I22" s="480"/>
      <c r="J22" s="255"/>
      <c r="K22" s="256">
        <v>5</v>
      </c>
      <c r="L22" s="255">
        <v>1</v>
      </c>
    </row>
    <row r="23" spans="1:12" s="135" customFormat="1" ht="15" customHeight="1">
      <c r="A23" s="262" t="s">
        <v>333</v>
      </c>
      <c r="B23" s="249">
        <f aca="true" t="shared" si="0" ref="B23:B43">SUM(C23:L23)</f>
        <v>236</v>
      </c>
      <c r="C23" s="263" t="s">
        <v>709</v>
      </c>
      <c r="D23" s="254">
        <v>8</v>
      </c>
      <c r="E23" s="256"/>
      <c r="F23" s="171">
        <v>129</v>
      </c>
      <c r="G23" s="254">
        <v>87</v>
      </c>
      <c r="H23" s="479" t="s">
        <v>709</v>
      </c>
      <c r="I23" s="480"/>
      <c r="J23" s="255"/>
      <c r="K23" s="256">
        <v>10</v>
      </c>
      <c r="L23" s="255">
        <v>2</v>
      </c>
    </row>
    <row r="24" spans="1:12" s="135" customFormat="1" ht="4.5" customHeight="1">
      <c r="A24" s="138"/>
      <c r="B24" s="249"/>
      <c r="C24" s="263" t="s">
        <v>709</v>
      </c>
      <c r="D24" s="257"/>
      <c r="E24" s="510"/>
      <c r="F24" s="511"/>
      <c r="G24" s="257"/>
      <c r="H24" s="479" t="s">
        <v>709</v>
      </c>
      <c r="I24" s="480"/>
      <c r="J24" s="164"/>
      <c r="K24" s="174"/>
      <c r="L24" s="164"/>
    </row>
    <row r="25" spans="1:12" s="135" customFormat="1" ht="15" customHeight="1">
      <c r="A25" s="262" t="s">
        <v>334</v>
      </c>
      <c r="B25" s="249">
        <f t="shared" si="0"/>
        <v>3617</v>
      </c>
      <c r="C25" s="263" t="s">
        <v>709</v>
      </c>
      <c r="D25" s="257">
        <v>69</v>
      </c>
      <c r="E25" s="518">
        <v>539</v>
      </c>
      <c r="F25" s="482"/>
      <c r="G25" s="257">
        <v>1739</v>
      </c>
      <c r="H25" s="479" t="s">
        <v>709</v>
      </c>
      <c r="I25" s="480"/>
      <c r="J25" s="481">
        <v>1265</v>
      </c>
      <c r="K25" s="482"/>
      <c r="L25" s="164">
        <v>5</v>
      </c>
    </row>
    <row r="26" spans="1:12" s="135" customFormat="1" ht="15" customHeight="1">
      <c r="A26" s="262" t="s">
        <v>335</v>
      </c>
      <c r="B26" s="249">
        <f t="shared" si="0"/>
        <v>79</v>
      </c>
      <c r="C26" s="263" t="s">
        <v>709</v>
      </c>
      <c r="D26" s="257">
        <v>15</v>
      </c>
      <c r="E26" s="518">
        <v>35</v>
      </c>
      <c r="F26" s="482"/>
      <c r="G26" s="257">
        <v>27</v>
      </c>
      <c r="H26" s="479" t="s">
        <v>709</v>
      </c>
      <c r="I26" s="480"/>
      <c r="J26" s="164"/>
      <c r="K26" s="174">
        <v>2</v>
      </c>
      <c r="L26" s="264" t="s">
        <v>709</v>
      </c>
    </row>
    <row r="27" spans="1:12" s="135" customFormat="1" ht="15" customHeight="1">
      <c r="A27" s="262" t="s">
        <v>336</v>
      </c>
      <c r="B27" s="249">
        <f t="shared" si="0"/>
        <v>86</v>
      </c>
      <c r="C27" s="263" t="s">
        <v>709</v>
      </c>
      <c r="D27" s="257">
        <v>32</v>
      </c>
      <c r="E27" s="518">
        <v>34</v>
      </c>
      <c r="F27" s="482"/>
      <c r="G27" s="257">
        <v>17</v>
      </c>
      <c r="H27" s="479" t="s">
        <v>709</v>
      </c>
      <c r="I27" s="480"/>
      <c r="J27" s="164"/>
      <c r="K27" s="174">
        <v>3</v>
      </c>
      <c r="L27" s="264" t="s">
        <v>709</v>
      </c>
    </row>
    <row r="28" spans="1:12" s="135" customFormat="1" ht="4.5" customHeight="1">
      <c r="A28" s="138"/>
      <c r="B28" s="249"/>
      <c r="C28" s="257"/>
      <c r="D28" s="257"/>
      <c r="E28" s="510"/>
      <c r="F28" s="511"/>
      <c r="G28" s="257"/>
      <c r="H28" s="479" t="s">
        <v>709</v>
      </c>
      <c r="I28" s="480"/>
      <c r="J28" s="164"/>
      <c r="K28" s="174"/>
      <c r="L28" s="164"/>
    </row>
    <row r="29" spans="1:12" s="135" customFormat="1" ht="15" customHeight="1">
      <c r="A29" s="262" t="s">
        <v>337</v>
      </c>
      <c r="B29" s="249">
        <f t="shared" si="0"/>
        <v>257</v>
      </c>
      <c r="C29" s="263" t="s">
        <v>709</v>
      </c>
      <c r="D29" s="257">
        <v>17</v>
      </c>
      <c r="E29" s="518">
        <v>103</v>
      </c>
      <c r="F29" s="482"/>
      <c r="G29" s="257">
        <v>96</v>
      </c>
      <c r="H29" s="479" t="s">
        <v>709</v>
      </c>
      <c r="I29" s="480"/>
      <c r="J29" s="164"/>
      <c r="K29" s="174">
        <v>41</v>
      </c>
      <c r="L29" s="264" t="s">
        <v>709</v>
      </c>
    </row>
    <row r="30" spans="1:12" s="135" customFormat="1" ht="15" customHeight="1">
      <c r="A30" s="262" t="s">
        <v>338</v>
      </c>
      <c r="B30" s="249">
        <f t="shared" si="0"/>
        <v>113</v>
      </c>
      <c r="C30" s="263" t="s">
        <v>709</v>
      </c>
      <c r="D30" s="257">
        <v>26</v>
      </c>
      <c r="E30" s="518">
        <v>55</v>
      </c>
      <c r="F30" s="482"/>
      <c r="G30" s="257">
        <v>25</v>
      </c>
      <c r="H30" s="479" t="s">
        <v>709</v>
      </c>
      <c r="I30" s="480"/>
      <c r="J30" s="164"/>
      <c r="K30" s="174">
        <v>7</v>
      </c>
      <c r="L30" s="264" t="s">
        <v>709</v>
      </c>
    </row>
    <row r="31" spans="1:12" s="135" customFormat="1" ht="15" customHeight="1">
      <c r="A31" s="262" t="s">
        <v>339</v>
      </c>
      <c r="B31" s="249">
        <f t="shared" si="0"/>
        <v>993</v>
      </c>
      <c r="C31" s="254">
        <v>2</v>
      </c>
      <c r="D31" s="257">
        <v>82</v>
      </c>
      <c r="E31" s="518">
        <v>324</v>
      </c>
      <c r="F31" s="482"/>
      <c r="G31" s="257">
        <v>391</v>
      </c>
      <c r="H31" s="479" t="s">
        <v>709</v>
      </c>
      <c r="I31" s="480"/>
      <c r="J31" s="481">
        <v>191</v>
      </c>
      <c r="K31" s="482"/>
      <c r="L31" s="164">
        <v>3</v>
      </c>
    </row>
    <row r="32" spans="1:12" s="135" customFormat="1" ht="4.5" customHeight="1">
      <c r="A32" s="139"/>
      <c r="B32" s="249"/>
      <c r="C32" s="257"/>
      <c r="D32" s="257"/>
      <c r="E32" s="174"/>
      <c r="F32" s="170"/>
      <c r="G32" s="257"/>
      <c r="H32" s="479" t="s">
        <v>709</v>
      </c>
      <c r="I32" s="480"/>
      <c r="J32" s="164"/>
      <c r="K32" s="174"/>
      <c r="L32" s="164"/>
    </row>
    <row r="33" spans="1:12" s="135" customFormat="1" ht="15" customHeight="1">
      <c r="A33" s="262" t="s">
        <v>340</v>
      </c>
      <c r="B33" s="249">
        <f t="shared" si="0"/>
        <v>213</v>
      </c>
      <c r="C33" s="263" t="s">
        <v>709</v>
      </c>
      <c r="D33" s="257">
        <v>8</v>
      </c>
      <c r="E33" s="518">
        <v>79</v>
      </c>
      <c r="F33" s="482"/>
      <c r="G33" s="257">
        <v>104</v>
      </c>
      <c r="H33" s="479" t="s">
        <v>709</v>
      </c>
      <c r="I33" s="480"/>
      <c r="J33" s="164"/>
      <c r="K33" s="174">
        <v>22</v>
      </c>
      <c r="L33" s="264" t="s">
        <v>709</v>
      </c>
    </row>
    <row r="34" spans="1:12" s="135" customFormat="1" ht="15" customHeight="1">
      <c r="A34" s="262" t="s">
        <v>341</v>
      </c>
      <c r="B34" s="249">
        <f t="shared" si="0"/>
        <v>324</v>
      </c>
      <c r="C34" s="263" t="s">
        <v>709</v>
      </c>
      <c r="D34" s="257">
        <v>5</v>
      </c>
      <c r="E34" s="518">
        <v>122</v>
      </c>
      <c r="F34" s="482"/>
      <c r="G34" s="257">
        <v>129</v>
      </c>
      <c r="H34" s="479" t="s">
        <v>709</v>
      </c>
      <c r="I34" s="480"/>
      <c r="J34" s="164"/>
      <c r="K34" s="174">
        <v>67</v>
      </c>
      <c r="L34" s="164">
        <v>1</v>
      </c>
    </row>
    <row r="35" spans="1:12" s="135" customFormat="1" ht="15" customHeight="1">
      <c r="A35" s="262" t="s">
        <v>342</v>
      </c>
      <c r="B35" s="249">
        <f t="shared" si="0"/>
        <v>332</v>
      </c>
      <c r="C35" s="263" t="s">
        <v>709</v>
      </c>
      <c r="D35" s="257">
        <v>8</v>
      </c>
      <c r="E35" s="518">
        <v>81</v>
      </c>
      <c r="F35" s="482"/>
      <c r="G35" s="257">
        <v>155</v>
      </c>
      <c r="H35" s="479" t="s">
        <v>709</v>
      </c>
      <c r="I35" s="480"/>
      <c r="J35" s="481">
        <v>86</v>
      </c>
      <c r="K35" s="482"/>
      <c r="L35" s="164">
        <v>2</v>
      </c>
    </row>
    <row r="36" spans="1:12" s="135" customFormat="1" ht="4.5" customHeight="1">
      <c r="A36" s="139"/>
      <c r="B36" s="249"/>
      <c r="C36" s="254"/>
      <c r="D36" s="257"/>
      <c r="E36" s="174"/>
      <c r="F36" s="170"/>
      <c r="G36" s="257"/>
      <c r="H36" s="251"/>
      <c r="I36" s="165"/>
      <c r="J36" s="164"/>
      <c r="K36" s="174"/>
      <c r="L36" s="164"/>
    </row>
    <row r="37" spans="1:12" s="135" customFormat="1" ht="15" customHeight="1">
      <c r="A37" s="262" t="s">
        <v>343</v>
      </c>
      <c r="B37" s="249">
        <f t="shared" si="0"/>
        <v>42</v>
      </c>
      <c r="C37" s="263" t="s">
        <v>709</v>
      </c>
      <c r="D37" s="257">
        <v>3</v>
      </c>
      <c r="E37" s="518">
        <v>15</v>
      </c>
      <c r="F37" s="482"/>
      <c r="G37" s="257">
        <v>14</v>
      </c>
      <c r="H37" s="479" t="s">
        <v>709</v>
      </c>
      <c r="I37" s="480"/>
      <c r="J37" s="164"/>
      <c r="K37" s="174">
        <v>10</v>
      </c>
      <c r="L37" s="264" t="s">
        <v>709</v>
      </c>
    </row>
    <row r="38" spans="1:12" s="135" customFormat="1" ht="15" customHeight="1">
      <c r="A38" s="262" t="s">
        <v>344</v>
      </c>
      <c r="B38" s="263" t="s">
        <v>709</v>
      </c>
      <c r="C38" s="263" t="s">
        <v>709</v>
      </c>
      <c r="D38" s="263" t="s">
        <v>709</v>
      </c>
      <c r="E38" s="527" t="s">
        <v>709</v>
      </c>
      <c r="F38" s="478"/>
      <c r="G38" s="263" t="s">
        <v>709</v>
      </c>
      <c r="H38" s="479" t="s">
        <v>709</v>
      </c>
      <c r="I38" s="480"/>
      <c r="J38" s="477" t="s">
        <v>709</v>
      </c>
      <c r="K38" s="478"/>
      <c r="L38" s="264" t="s">
        <v>709</v>
      </c>
    </row>
    <row r="39" spans="1:12" s="135" customFormat="1" ht="15" customHeight="1">
      <c r="A39" s="262" t="s">
        <v>345</v>
      </c>
      <c r="B39" s="249">
        <f t="shared" si="0"/>
        <v>858</v>
      </c>
      <c r="C39" s="263" t="s">
        <v>709</v>
      </c>
      <c r="D39" s="257">
        <v>26</v>
      </c>
      <c r="E39" s="518">
        <v>54</v>
      </c>
      <c r="F39" s="482"/>
      <c r="G39" s="257">
        <v>700</v>
      </c>
      <c r="H39" s="479" t="s">
        <v>709</v>
      </c>
      <c r="I39" s="480"/>
      <c r="J39" s="481">
        <v>78</v>
      </c>
      <c r="K39" s="482"/>
      <c r="L39" s="264" t="s">
        <v>709</v>
      </c>
    </row>
    <row r="40" spans="1:12" s="135" customFormat="1" ht="4.5" customHeight="1">
      <c r="A40" s="139"/>
      <c r="B40" s="249"/>
      <c r="C40" s="257"/>
      <c r="D40" s="257"/>
      <c r="E40" s="174"/>
      <c r="F40" s="170"/>
      <c r="G40" s="257"/>
      <c r="H40" s="251"/>
      <c r="I40" s="165"/>
      <c r="J40" s="164"/>
      <c r="K40" s="174"/>
      <c r="L40" s="255"/>
    </row>
    <row r="41" spans="1:12" s="135" customFormat="1" ht="15" customHeight="1">
      <c r="A41" s="262" t="s">
        <v>346</v>
      </c>
      <c r="B41" s="249">
        <f t="shared" si="0"/>
        <v>487</v>
      </c>
      <c r="C41" s="257">
        <v>1</v>
      </c>
      <c r="D41" s="257">
        <v>173</v>
      </c>
      <c r="E41" s="518">
        <v>287</v>
      </c>
      <c r="F41" s="482"/>
      <c r="G41" s="257">
        <v>22</v>
      </c>
      <c r="H41" s="479" t="s">
        <v>709</v>
      </c>
      <c r="I41" s="480"/>
      <c r="J41" s="164"/>
      <c r="K41" s="174">
        <v>4</v>
      </c>
      <c r="L41" s="264" t="s">
        <v>709</v>
      </c>
    </row>
    <row r="42" spans="1:12" s="135" customFormat="1" ht="15" customHeight="1">
      <c r="A42" s="262" t="s">
        <v>347</v>
      </c>
      <c r="B42" s="249">
        <f t="shared" si="0"/>
        <v>5348</v>
      </c>
      <c r="C42" s="257">
        <v>6</v>
      </c>
      <c r="D42" s="257">
        <v>949</v>
      </c>
      <c r="E42" s="518">
        <v>4090</v>
      </c>
      <c r="F42" s="482"/>
      <c r="G42" s="257">
        <v>236</v>
      </c>
      <c r="H42" s="479" t="s">
        <v>709</v>
      </c>
      <c r="I42" s="480"/>
      <c r="J42" s="481">
        <v>66</v>
      </c>
      <c r="K42" s="482"/>
      <c r="L42" s="164">
        <v>1</v>
      </c>
    </row>
    <row r="43" spans="1:12" s="135" customFormat="1" ht="15" customHeight="1" thickBot="1">
      <c r="A43" s="265" t="s">
        <v>348</v>
      </c>
      <c r="B43" s="258">
        <f t="shared" si="0"/>
        <v>8860</v>
      </c>
      <c r="C43" s="259">
        <v>11</v>
      </c>
      <c r="D43" s="259">
        <v>1238</v>
      </c>
      <c r="E43" s="519">
        <v>7141</v>
      </c>
      <c r="F43" s="520"/>
      <c r="G43" s="259">
        <v>357</v>
      </c>
      <c r="H43" s="521" t="s">
        <v>709</v>
      </c>
      <c r="I43" s="522"/>
      <c r="J43" s="523">
        <v>113</v>
      </c>
      <c r="K43" s="520"/>
      <c r="L43" s="403" t="s">
        <v>709</v>
      </c>
    </row>
    <row r="44" spans="1:12" s="135" customFormat="1" ht="13.5" customHeight="1">
      <c r="A44" s="383" t="s">
        <v>720</v>
      </c>
      <c r="E44" s="135" t="s">
        <v>350</v>
      </c>
      <c r="L44" s="6"/>
    </row>
    <row r="45" spans="1:12" s="135" customFormat="1" ht="13.5" customHeight="1">
      <c r="A45" s="383" t="s">
        <v>352</v>
      </c>
      <c r="E45" s="36" t="s">
        <v>351</v>
      </c>
      <c r="L45" s="6"/>
    </row>
    <row r="46" spans="1:12" s="135" customFormat="1" ht="13.5" customHeight="1">
      <c r="A46" s="383" t="s">
        <v>353</v>
      </c>
      <c r="E46" s="381" t="s">
        <v>354</v>
      </c>
      <c r="L46" s="6"/>
    </row>
  </sheetData>
  <mergeCells count="84">
    <mergeCell ref="A4:A6"/>
    <mergeCell ref="E41:F41"/>
    <mergeCell ref="H41:I41"/>
    <mergeCell ref="E42:F42"/>
    <mergeCell ref="H42:I42"/>
    <mergeCell ref="E38:F38"/>
    <mergeCell ref="H38:I38"/>
    <mergeCell ref="E35:F35"/>
    <mergeCell ref="H35:I35"/>
    <mergeCell ref="E31:F31"/>
    <mergeCell ref="J39:K39"/>
    <mergeCell ref="E43:F43"/>
    <mergeCell ref="H43:I43"/>
    <mergeCell ref="J43:K43"/>
    <mergeCell ref="J42:K42"/>
    <mergeCell ref="E39:F39"/>
    <mergeCell ref="H39:I39"/>
    <mergeCell ref="E37:F37"/>
    <mergeCell ref="H37:I37"/>
    <mergeCell ref="E33:F33"/>
    <mergeCell ref="H33:I33"/>
    <mergeCell ref="E34:F34"/>
    <mergeCell ref="H34:I34"/>
    <mergeCell ref="E29:F29"/>
    <mergeCell ref="H29:I29"/>
    <mergeCell ref="E30:F30"/>
    <mergeCell ref="H30:I30"/>
    <mergeCell ref="E27:F27"/>
    <mergeCell ref="H27:I27"/>
    <mergeCell ref="E28:F28"/>
    <mergeCell ref="H28:I28"/>
    <mergeCell ref="E25:F25"/>
    <mergeCell ref="H25:I25"/>
    <mergeCell ref="J25:K25"/>
    <mergeCell ref="E26:F26"/>
    <mergeCell ref="H26:I26"/>
    <mergeCell ref="E15:F15"/>
    <mergeCell ref="H15:I15"/>
    <mergeCell ref="H23:I23"/>
    <mergeCell ref="E24:F24"/>
    <mergeCell ref="H24:I24"/>
    <mergeCell ref="H16:I16"/>
    <mergeCell ref="E16:F16"/>
    <mergeCell ref="E19:F19"/>
    <mergeCell ref="H19:I19"/>
    <mergeCell ref="E12:F12"/>
    <mergeCell ref="H12:I12"/>
    <mergeCell ref="J12:K12"/>
    <mergeCell ref="E14:F14"/>
    <mergeCell ref="E13:F13"/>
    <mergeCell ref="H13:I13"/>
    <mergeCell ref="J13:K13"/>
    <mergeCell ref="E9:F9"/>
    <mergeCell ref="H9:I9"/>
    <mergeCell ref="J9:K9"/>
    <mergeCell ref="E11:F11"/>
    <mergeCell ref="H11:I11"/>
    <mergeCell ref="J11:K11"/>
    <mergeCell ref="E10:F10"/>
    <mergeCell ref="H10:I10"/>
    <mergeCell ref="J10:K10"/>
    <mergeCell ref="E7:F7"/>
    <mergeCell ref="H7:I7"/>
    <mergeCell ref="J7:K7"/>
    <mergeCell ref="E8:F8"/>
    <mergeCell ref="H8:I8"/>
    <mergeCell ref="J8:K8"/>
    <mergeCell ref="A2:D2"/>
    <mergeCell ref="E2:L2"/>
    <mergeCell ref="B4:B6"/>
    <mergeCell ref="G4:G6"/>
    <mergeCell ref="E4:F6"/>
    <mergeCell ref="L4:L6"/>
    <mergeCell ref="C5:D5"/>
    <mergeCell ref="C4:D4"/>
    <mergeCell ref="H4:I6"/>
    <mergeCell ref="J4:K6"/>
    <mergeCell ref="J38:K38"/>
    <mergeCell ref="H21:I21"/>
    <mergeCell ref="H22:I22"/>
    <mergeCell ref="H31:I31"/>
    <mergeCell ref="J31:K31"/>
    <mergeCell ref="H32:I32"/>
    <mergeCell ref="J35:K35"/>
  </mergeCells>
  <printOptions horizontalCentered="1"/>
  <pageMargins left="1.1811023622047245" right="1.1811023622047245" top="1.5748031496062993" bottom="1.5748031496062993" header="0.5118110236220472" footer="0.9055118110236221"/>
  <pageSetup firstPageNumber="8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="115" zoomScaleNormal="115" workbookViewId="0" topLeftCell="A1">
      <selection activeCell="A1" sqref="A1"/>
    </sheetView>
  </sheetViews>
  <sheetFormatPr defaultColWidth="9.00390625" defaultRowHeight="19.5" customHeight="1"/>
  <cols>
    <col min="1" max="1" width="34.125" style="1" customWidth="1"/>
    <col min="2" max="3" width="10.125" style="1" customWidth="1"/>
    <col min="4" max="5" width="10.375" style="1" customWidth="1"/>
    <col min="6" max="12" width="9.375" style="1" customWidth="1"/>
    <col min="13" max="13" width="9.375" style="2" customWidth="1"/>
    <col min="14" max="16384" width="12.625" style="1" customWidth="1"/>
  </cols>
  <sheetData>
    <row r="1" spans="1:13" s="4" customFormat="1" ht="18" customHeight="1">
      <c r="A1" s="382" t="s">
        <v>713</v>
      </c>
      <c r="M1" s="91" t="s">
        <v>715</v>
      </c>
    </row>
    <row r="2" spans="1:13" s="70" customFormat="1" ht="30" customHeight="1">
      <c r="A2" s="422" t="s">
        <v>580</v>
      </c>
      <c r="B2" s="423"/>
      <c r="C2" s="423"/>
      <c r="D2" s="423"/>
      <c r="E2" s="423"/>
      <c r="F2" s="423" t="s">
        <v>581</v>
      </c>
      <c r="G2" s="423"/>
      <c r="H2" s="423"/>
      <c r="I2" s="423"/>
      <c r="J2" s="423"/>
      <c r="K2" s="423"/>
      <c r="L2" s="423"/>
      <c r="M2" s="423"/>
    </row>
    <row r="3" spans="1:13" s="135" customFormat="1" ht="15" customHeight="1" thickBot="1">
      <c r="A3" s="140"/>
      <c r="B3" s="140"/>
      <c r="C3" s="140"/>
      <c r="D3" s="140"/>
      <c r="E3" s="399" t="s">
        <v>714</v>
      </c>
      <c r="F3" s="140"/>
      <c r="G3" s="140"/>
      <c r="H3" s="140"/>
      <c r="I3" s="140"/>
      <c r="J3" s="140"/>
      <c r="K3" s="140"/>
      <c r="L3" s="140"/>
      <c r="M3" s="136" t="s">
        <v>590</v>
      </c>
    </row>
    <row r="4" spans="1:13" s="145" customFormat="1" ht="15.75" customHeight="1">
      <c r="A4" s="524" t="s">
        <v>573</v>
      </c>
      <c r="B4" s="483" t="s">
        <v>574</v>
      </c>
      <c r="C4" s="528" t="s">
        <v>575</v>
      </c>
      <c r="D4" s="529"/>
      <c r="E4" s="529"/>
      <c r="F4" s="529" t="s">
        <v>576</v>
      </c>
      <c r="G4" s="530"/>
      <c r="H4" s="486" t="s">
        <v>577</v>
      </c>
      <c r="I4" s="528" t="s">
        <v>578</v>
      </c>
      <c r="J4" s="529"/>
      <c r="K4" s="529"/>
      <c r="L4" s="530"/>
      <c r="M4" s="495" t="s">
        <v>579</v>
      </c>
    </row>
    <row r="5" spans="1:13" s="145" customFormat="1" ht="39.75" customHeight="1">
      <c r="A5" s="525"/>
      <c r="B5" s="484"/>
      <c r="C5" s="267" t="s">
        <v>356</v>
      </c>
      <c r="D5" s="268" t="s">
        <v>357</v>
      </c>
      <c r="E5" s="267" t="s">
        <v>358</v>
      </c>
      <c r="F5" s="269" t="s">
        <v>359</v>
      </c>
      <c r="G5" s="267" t="s">
        <v>360</v>
      </c>
      <c r="H5" s="487"/>
      <c r="I5" s="267" t="s">
        <v>361</v>
      </c>
      <c r="J5" s="267" t="s">
        <v>362</v>
      </c>
      <c r="K5" s="267" t="s">
        <v>363</v>
      </c>
      <c r="L5" s="267" t="s">
        <v>364</v>
      </c>
      <c r="M5" s="496"/>
    </row>
    <row r="6" spans="1:13" s="146" customFormat="1" ht="25.5" customHeight="1" thickBot="1">
      <c r="A6" s="137" t="s">
        <v>365</v>
      </c>
      <c r="B6" s="141" t="s">
        <v>366</v>
      </c>
      <c r="C6" s="144" t="s">
        <v>367</v>
      </c>
      <c r="D6" s="143" t="s">
        <v>368</v>
      </c>
      <c r="E6" s="144" t="s">
        <v>369</v>
      </c>
      <c r="F6" s="143" t="s">
        <v>370</v>
      </c>
      <c r="G6" s="144" t="s">
        <v>371</v>
      </c>
      <c r="H6" s="144" t="s">
        <v>372</v>
      </c>
      <c r="I6" s="144" t="s">
        <v>367</v>
      </c>
      <c r="J6" s="144" t="s">
        <v>373</v>
      </c>
      <c r="K6" s="144" t="s">
        <v>374</v>
      </c>
      <c r="L6" s="144" t="s">
        <v>375</v>
      </c>
      <c r="M6" s="142" t="s">
        <v>376</v>
      </c>
    </row>
    <row r="7" spans="1:13" s="135" customFormat="1" ht="15" customHeight="1">
      <c r="A7" s="262" t="s">
        <v>377</v>
      </c>
      <c r="B7" s="19">
        <v>16474</v>
      </c>
      <c r="C7" s="19">
        <v>4018</v>
      </c>
      <c r="D7" s="49">
        <v>33</v>
      </c>
      <c r="E7" s="51">
        <v>1441</v>
      </c>
      <c r="F7" s="49">
        <v>2292</v>
      </c>
      <c r="G7" s="49">
        <v>252</v>
      </c>
      <c r="H7" s="49">
        <v>10111</v>
      </c>
      <c r="I7" s="51">
        <v>2345</v>
      </c>
      <c r="J7" s="49">
        <v>1</v>
      </c>
      <c r="K7" s="49">
        <v>688</v>
      </c>
      <c r="L7" s="49">
        <v>1656</v>
      </c>
      <c r="M7" s="168" t="s">
        <v>378</v>
      </c>
    </row>
    <row r="8" spans="1:13" s="135" customFormat="1" ht="15" customHeight="1">
      <c r="A8" s="262" t="s">
        <v>379</v>
      </c>
      <c r="B8" s="19">
        <v>17936</v>
      </c>
      <c r="C8" s="19">
        <v>4070</v>
      </c>
      <c r="D8" s="49">
        <v>31</v>
      </c>
      <c r="E8" s="51">
        <v>1628</v>
      </c>
      <c r="F8" s="49">
        <v>2169</v>
      </c>
      <c r="G8" s="49">
        <v>242</v>
      </c>
      <c r="H8" s="49">
        <v>10866</v>
      </c>
      <c r="I8" s="51">
        <v>3000</v>
      </c>
      <c r="J8" s="49">
        <v>2</v>
      </c>
      <c r="K8" s="49">
        <v>787</v>
      </c>
      <c r="L8" s="49">
        <v>2211</v>
      </c>
      <c r="M8" s="168" t="s">
        <v>378</v>
      </c>
    </row>
    <row r="9" spans="1:13" s="135" customFormat="1" ht="15" customHeight="1">
      <c r="A9" s="262" t="s">
        <v>380</v>
      </c>
      <c r="B9" s="19">
        <v>19300</v>
      </c>
      <c r="C9" s="19">
        <v>4188</v>
      </c>
      <c r="D9" s="49">
        <v>35</v>
      </c>
      <c r="E9" s="51">
        <v>1816</v>
      </c>
      <c r="F9" s="49">
        <v>2222</v>
      </c>
      <c r="G9" s="49">
        <v>115</v>
      </c>
      <c r="H9" s="49">
        <v>11641</v>
      </c>
      <c r="I9" s="51">
        <v>3471</v>
      </c>
      <c r="J9" s="49">
        <v>2</v>
      </c>
      <c r="K9" s="49">
        <v>982</v>
      </c>
      <c r="L9" s="49">
        <v>2487</v>
      </c>
      <c r="M9" s="168" t="s">
        <v>378</v>
      </c>
    </row>
    <row r="10" spans="1:13" s="135" customFormat="1" ht="5.25" customHeight="1">
      <c r="A10" s="138"/>
      <c r="B10" s="19"/>
      <c r="C10" s="19"/>
      <c r="D10" s="49"/>
      <c r="E10" s="51"/>
      <c r="F10" s="49"/>
      <c r="G10" s="49"/>
      <c r="H10" s="49"/>
      <c r="I10" s="51"/>
      <c r="J10" s="49"/>
      <c r="K10" s="49"/>
      <c r="L10" s="49"/>
      <c r="M10" s="266"/>
    </row>
    <row r="11" spans="1:13" s="135" customFormat="1" ht="15" customHeight="1">
      <c r="A11" s="262" t="s">
        <v>381</v>
      </c>
      <c r="B11" s="19">
        <v>20533</v>
      </c>
      <c r="C11" s="19">
        <v>4267</v>
      </c>
      <c r="D11" s="19">
        <v>49</v>
      </c>
      <c r="E11" s="18">
        <v>1918</v>
      </c>
      <c r="F11" s="19">
        <v>2193</v>
      </c>
      <c r="G11" s="19">
        <v>107</v>
      </c>
      <c r="H11" s="19">
        <v>12703</v>
      </c>
      <c r="I11" s="18">
        <v>3563</v>
      </c>
      <c r="J11" s="19">
        <v>2</v>
      </c>
      <c r="K11" s="19">
        <v>1163</v>
      </c>
      <c r="L11" s="18">
        <v>2398</v>
      </c>
      <c r="M11" s="168" t="s">
        <v>378</v>
      </c>
    </row>
    <row r="12" spans="1:13" s="135" customFormat="1" ht="15" customHeight="1">
      <c r="A12" s="262" t="s">
        <v>382</v>
      </c>
      <c r="B12" s="19">
        <v>21426</v>
      </c>
      <c r="C12" s="19">
        <v>3896</v>
      </c>
      <c r="D12" s="19">
        <v>53</v>
      </c>
      <c r="E12" s="18">
        <v>1768</v>
      </c>
      <c r="F12" s="19">
        <v>1973</v>
      </c>
      <c r="G12" s="19">
        <v>102</v>
      </c>
      <c r="H12" s="19">
        <v>13429</v>
      </c>
      <c r="I12" s="18">
        <v>3732</v>
      </c>
      <c r="J12" s="19">
        <v>2</v>
      </c>
      <c r="K12" s="19">
        <v>1536</v>
      </c>
      <c r="L12" s="18">
        <v>2194</v>
      </c>
      <c r="M12" s="168">
        <v>369</v>
      </c>
    </row>
    <row r="13" spans="1:13" s="135" customFormat="1" ht="15" customHeight="1">
      <c r="A13" s="262" t="s">
        <v>383</v>
      </c>
      <c r="B13" s="19">
        <v>21333</v>
      </c>
      <c r="C13" s="19">
        <v>3886</v>
      </c>
      <c r="D13" s="19">
        <v>53</v>
      </c>
      <c r="E13" s="18">
        <v>1872</v>
      </c>
      <c r="F13" s="19">
        <v>1876</v>
      </c>
      <c r="G13" s="19">
        <v>85</v>
      </c>
      <c r="H13" s="19">
        <v>13426</v>
      </c>
      <c r="I13" s="18">
        <v>3626</v>
      </c>
      <c r="J13" s="19">
        <v>2</v>
      </c>
      <c r="K13" s="19">
        <v>1628</v>
      </c>
      <c r="L13" s="18">
        <v>1996</v>
      </c>
      <c r="M13" s="168">
        <v>395</v>
      </c>
    </row>
    <row r="14" spans="1:13" s="135" customFormat="1" ht="5.25" customHeight="1">
      <c r="A14" s="138"/>
      <c r="B14" s="19"/>
      <c r="C14" s="19"/>
      <c r="D14" s="49"/>
      <c r="E14" s="51"/>
      <c r="F14" s="49"/>
      <c r="G14" s="49"/>
      <c r="H14" s="49"/>
      <c r="I14" s="51"/>
      <c r="J14" s="49"/>
      <c r="K14" s="49"/>
      <c r="L14" s="49"/>
      <c r="M14" s="266"/>
    </row>
    <row r="15" spans="1:13" s="135" customFormat="1" ht="15" customHeight="1">
      <c r="A15" s="262" t="s">
        <v>384</v>
      </c>
      <c r="B15" s="305">
        <f>C15+H15+I15+M15</f>
        <v>21487</v>
      </c>
      <c r="C15" s="306">
        <f>SUM(D15:G15)</f>
        <v>3948</v>
      </c>
      <c r="D15" s="306">
        <v>57</v>
      </c>
      <c r="E15" s="306">
        <v>1902</v>
      </c>
      <c r="F15" s="97">
        <v>1915</v>
      </c>
      <c r="G15" s="306">
        <v>74</v>
      </c>
      <c r="H15" s="306">
        <v>13476</v>
      </c>
      <c r="I15" s="306">
        <f>SUM(J15:L15)</f>
        <v>3663</v>
      </c>
      <c r="J15" s="306">
        <v>2</v>
      </c>
      <c r="K15" s="306">
        <v>1773</v>
      </c>
      <c r="L15" s="306">
        <v>1888</v>
      </c>
      <c r="M15" s="307">
        <v>400</v>
      </c>
    </row>
    <row r="16" spans="1:13" s="135" customFormat="1" ht="15" customHeight="1">
      <c r="A16" s="262" t="s">
        <v>385</v>
      </c>
      <c r="B16" s="305">
        <f>C16+H16+I16+M16</f>
        <v>21557</v>
      </c>
      <c r="C16" s="18">
        <v>3926</v>
      </c>
      <c r="D16" s="19">
        <v>62</v>
      </c>
      <c r="E16" s="18">
        <v>1915</v>
      </c>
      <c r="F16" s="19">
        <v>1886</v>
      </c>
      <c r="G16" s="19">
        <v>63</v>
      </c>
      <c r="H16" s="19">
        <v>13506</v>
      </c>
      <c r="I16" s="19">
        <v>3709</v>
      </c>
      <c r="J16" s="19">
        <v>2</v>
      </c>
      <c r="K16" s="19">
        <v>2009</v>
      </c>
      <c r="L16" s="19">
        <v>1698</v>
      </c>
      <c r="M16" s="17">
        <v>416</v>
      </c>
    </row>
    <row r="17" spans="1:13" s="135" customFormat="1" ht="15" customHeight="1">
      <c r="A17" s="262" t="s">
        <v>386</v>
      </c>
      <c r="B17" s="97">
        <v>22277</v>
      </c>
      <c r="C17" s="19">
        <v>3995</v>
      </c>
      <c r="D17" s="19">
        <v>62</v>
      </c>
      <c r="E17" s="18">
        <v>2056</v>
      </c>
      <c r="F17" s="19">
        <v>1827</v>
      </c>
      <c r="G17" s="19">
        <v>50</v>
      </c>
      <c r="H17" s="19">
        <v>13595</v>
      </c>
      <c r="I17" s="19">
        <v>4264</v>
      </c>
      <c r="J17" s="19">
        <v>2</v>
      </c>
      <c r="K17" s="19">
        <v>2124</v>
      </c>
      <c r="L17" s="19">
        <v>2138</v>
      </c>
      <c r="M17" s="168">
        <v>423</v>
      </c>
    </row>
    <row r="18" spans="1:13" s="135" customFormat="1" ht="5.25" customHeight="1">
      <c r="A18" s="138"/>
      <c r="B18" s="19"/>
      <c r="C18" s="19"/>
      <c r="D18" s="49"/>
      <c r="E18" s="51"/>
      <c r="F18" s="49"/>
      <c r="G18" s="49"/>
      <c r="H18" s="49"/>
      <c r="I18" s="51"/>
      <c r="J18" s="49"/>
      <c r="K18" s="49"/>
      <c r="L18" s="49"/>
      <c r="M18" s="266"/>
    </row>
    <row r="19" spans="1:13" s="135" customFormat="1" ht="15" customHeight="1">
      <c r="A19" s="262" t="s">
        <v>387</v>
      </c>
      <c r="B19" s="19">
        <f>SUM(B21:B38)</f>
        <v>22456</v>
      </c>
      <c r="C19" s="18">
        <f>SUM(D19:G19)</f>
        <v>4020</v>
      </c>
      <c r="D19" s="19">
        <f aca="true" t="shared" si="0" ref="D19:M19">SUM(D21:D38)</f>
        <v>71</v>
      </c>
      <c r="E19" s="18">
        <f t="shared" si="0"/>
        <v>2085</v>
      </c>
      <c r="F19" s="19">
        <f t="shared" si="0"/>
        <v>1817</v>
      </c>
      <c r="G19" s="19">
        <f t="shared" si="0"/>
        <v>47</v>
      </c>
      <c r="H19" s="19">
        <f t="shared" si="0"/>
        <v>13666</v>
      </c>
      <c r="I19" s="19">
        <f t="shared" si="0"/>
        <v>4339</v>
      </c>
      <c r="J19" s="19">
        <f t="shared" si="0"/>
        <v>2</v>
      </c>
      <c r="K19" s="19">
        <f t="shared" si="0"/>
        <v>2129</v>
      </c>
      <c r="L19" s="19">
        <f t="shared" si="0"/>
        <v>2208</v>
      </c>
      <c r="M19" s="17">
        <f t="shared" si="0"/>
        <v>431</v>
      </c>
    </row>
    <row r="20" spans="1:13" s="135" customFormat="1" ht="5.25" customHeight="1">
      <c r="A20" s="147"/>
      <c r="B20" s="19"/>
      <c r="C20" s="18"/>
      <c r="D20" s="49"/>
      <c r="E20" s="51"/>
      <c r="F20" s="49"/>
      <c r="G20" s="49"/>
      <c r="H20" s="49"/>
      <c r="I20" s="51"/>
      <c r="J20" s="49"/>
      <c r="K20" s="49"/>
      <c r="L20" s="49"/>
      <c r="M20" s="266"/>
    </row>
    <row r="21" spans="1:15" s="135" customFormat="1" ht="15" customHeight="1">
      <c r="A21" s="262" t="s">
        <v>388</v>
      </c>
      <c r="B21" s="19">
        <f>C21</f>
        <v>577</v>
      </c>
      <c r="C21" s="18">
        <f>D21+E21+F21+G21</f>
        <v>577</v>
      </c>
      <c r="D21" s="275">
        <v>32</v>
      </c>
      <c r="E21" s="275">
        <v>307</v>
      </c>
      <c r="F21" s="279">
        <v>237</v>
      </c>
      <c r="G21" s="275">
        <v>1</v>
      </c>
      <c r="H21" s="272" t="s">
        <v>389</v>
      </c>
      <c r="I21" s="272" t="s">
        <v>389</v>
      </c>
      <c r="J21" s="272" t="s">
        <v>389</v>
      </c>
      <c r="K21" s="272" t="s">
        <v>389</v>
      </c>
      <c r="L21" s="272" t="s">
        <v>389</v>
      </c>
      <c r="M21" s="273" t="s">
        <v>389</v>
      </c>
      <c r="N21" s="276"/>
      <c r="O21" s="276"/>
    </row>
    <row r="22" spans="1:15" s="135" customFormat="1" ht="15" customHeight="1">
      <c r="A22" s="262" t="s">
        <v>390</v>
      </c>
      <c r="B22" s="19">
        <f>C22</f>
        <v>34</v>
      </c>
      <c r="C22" s="18">
        <f>D22+E22+F22+G22</f>
        <v>34</v>
      </c>
      <c r="D22" s="275">
        <v>9</v>
      </c>
      <c r="E22" s="275">
        <v>9</v>
      </c>
      <c r="F22" s="279">
        <v>15</v>
      </c>
      <c r="G22" s="275">
        <v>1</v>
      </c>
      <c r="H22" s="272" t="s">
        <v>389</v>
      </c>
      <c r="I22" s="272" t="s">
        <v>389</v>
      </c>
      <c r="J22" s="272" t="s">
        <v>389</v>
      </c>
      <c r="K22" s="272" t="s">
        <v>389</v>
      </c>
      <c r="L22" s="272" t="s">
        <v>389</v>
      </c>
      <c r="M22" s="273" t="s">
        <v>389</v>
      </c>
      <c r="N22" s="276"/>
      <c r="O22" s="276"/>
    </row>
    <row r="23" spans="1:15" s="135" customFormat="1" ht="15" customHeight="1">
      <c r="A23" s="262" t="s">
        <v>391</v>
      </c>
      <c r="B23" s="19">
        <f>C23</f>
        <v>236</v>
      </c>
      <c r="C23" s="18">
        <f>D23+E23+F23+G23</f>
        <v>236</v>
      </c>
      <c r="D23" s="275">
        <v>1</v>
      </c>
      <c r="E23" s="275">
        <v>131</v>
      </c>
      <c r="F23" s="279">
        <v>103</v>
      </c>
      <c r="G23" s="275">
        <v>1</v>
      </c>
      <c r="H23" s="272" t="s">
        <v>389</v>
      </c>
      <c r="I23" s="272" t="s">
        <v>389</v>
      </c>
      <c r="J23" s="272" t="s">
        <v>389</v>
      </c>
      <c r="K23" s="272" t="s">
        <v>389</v>
      </c>
      <c r="L23" s="272" t="s">
        <v>389</v>
      </c>
      <c r="M23" s="273" t="s">
        <v>389</v>
      </c>
      <c r="N23" s="276"/>
      <c r="O23" s="276"/>
    </row>
    <row r="24" spans="1:15" s="135" customFormat="1" ht="15" customHeight="1">
      <c r="A24" s="262" t="s">
        <v>392</v>
      </c>
      <c r="B24" s="19">
        <f>C24+I24</f>
        <v>3617</v>
      </c>
      <c r="C24" s="18">
        <f>SUM(D24:G24)</f>
        <v>88</v>
      </c>
      <c r="D24" s="272" t="s">
        <v>389</v>
      </c>
      <c r="E24" s="275">
        <v>37</v>
      </c>
      <c r="F24" s="279">
        <v>51</v>
      </c>
      <c r="G24" s="272" t="s">
        <v>389</v>
      </c>
      <c r="H24" s="272" t="s">
        <v>389</v>
      </c>
      <c r="I24" s="275">
        <f>SUM(J24:L24)</f>
        <v>3529</v>
      </c>
      <c r="J24" s="275">
        <v>1</v>
      </c>
      <c r="K24" s="275">
        <v>1873</v>
      </c>
      <c r="L24" s="275">
        <v>1655</v>
      </c>
      <c r="M24" s="273" t="s">
        <v>389</v>
      </c>
      <c r="N24" s="276"/>
      <c r="O24" s="276"/>
    </row>
    <row r="25" spans="1:15" s="135" customFormat="1" ht="15" customHeight="1">
      <c r="A25" s="262" t="s">
        <v>393</v>
      </c>
      <c r="B25" s="19">
        <f>C25+M25</f>
        <v>79</v>
      </c>
      <c r="C25" s="18">
        <f aca="true" t="shared" si="1" ref="C25:C38">SUM(D25:G25)</f>
        <v>78</v>
      </c>
      <c r="D25" s="275">
        <v>1</v>
      </c>
      <c r="E25" s="275">
        <v>58</v>
      </c>
      <c r="F25" s="279">
        <v>19</v>
      </c>
      <c r="G25" s="272" t="s">
        <v>389</v>
      </c>
      <c r="H25" s="272" t="s">
        <v>389</v>
      </c>
      <c r="I25" s="272" t="s">
        <v>389</v>
      </c>
      <c r="J25" s="272" t="s">
        <v>389</v>
      </c>
      <c r="K25" s="272" t="s">
        <v>389</v>
      </c>
      <c r="L25" s="272" t="s">
        <v>389</v>
      </c>
      <c r="M25" s="277">
        <v>1</v>
      </c>
      <c r="N25" s="276"/>
      <c r="O25" s="276"/>
    </row>
    <row r="26" spans="1:15" s="135" customFormat="1" ht="15" customHeight="1">
      <c r="A26" s="262" t="s">
        <v>394</v>
      </c>
      <c r="B26" s="19">
        <f aca="true" t="shared" si="2" ref="B26:B33">C26</f>
        <v>86</v>
      </c>
      <c r="C26" s="18">
        <f t="shared" si="1"/>
        <v>86</v>
      </c>
      <c r="D26" s="275">
        <v>1</v>
      </c>
      <c r="E26" s="275">
        <v>47</v>
      </c>
      <c r="F26" s="279">
        <v>38</v>
      </c>
      <c r="G26" s="272" t="s">
        <v>389</v>
      </c>
      <c r="H26" s="272" t="s">
        <v>389</v>
      </c>
      <c r="I26" s="272" t="s">
        <v>389</v>
      </c>
      <c r="J26" s="272" t="s">
        <v>389</v>
      </c>
      <c r="K26" s="272" t="s">
        <v>389</v>
      </c>
      <c r="L26" s="272" t="s">
        <v>389</v>
      </c>
      <c r="M26" s="273" t="s">
        <v>389</v>
      </c>
      <c r="N26" s="276"/>
      <c r="O26" s="276"/>
    </row>
    <row r="27" spans="1:15" s="135" customFormat="1" ht="15" customHeight="1">
      <c r="A27" s="262" t="s">
        <v>395</v>
      </c>
      <c r="B27" s="19">
        <f t="shared" si="2"/>
        <v>257</v>
      </c>
      <c r="C27" s="18">
        <f t="shared" si="1"/>
        <v>257</v>
      </c>
      <c r="D27" s="272" t="s">
        <v>389</v>
      </c>
      <c r="E27" s="275">
        <v>160</v>
      </c>
      <c r="F27" s="279">
        <v>97</v>
      </c>
      <c r="G27" s="272" t="s">
        <v>389</v>
      </c>
      <c r="H27" s="272" t="s">
        <v>389</v>
      </c>
      <c r="I27" s="272" t="s">
        <v>389</v>
      </c>
      <c r="J27" s="272" t="s">
        <v>389</v>
      </c>
      <c r="K27" s="272" t="s">
        <v>389</v>
      </c>
      <c r="L27" s="272" t="s">
        <v>389</v>
      </c>
      <c r="M27" s="273" t="s">
        <v>389</v>
      </c>
      <c r="N27" s="276"/>
      <c r="O27" s="276"/>
    </row>
    <row r="28" spans="1:15" s="135" customFormat="1" ht="15" customHeight="1">
      <c r="A28" s="262" t="s">
        <v>396</v>
      </c>
      <c r="B28" s="19">
        <f t="shared" si="2"/>
        <v>113</v>
      </c>
      <c r="C28" s="18">
        <f t="shared" si="1"/>
        <v>113</v>
      </c>
      <c r="D28" s="275">
        <v>2</v>
      </c>
      <c r="E28" s="275">
        <v>71</v>
      </c>
      <c r="F28" s="279">
        <v>40</v>
      </c>
      <c r="G28" s="272" t="s">
        <v>389</v>
      </c>
      <c r="H28" s="272" t="s">
        <v>389</v>
      </c>
      <c r="I28" s="272" t="s">
        <v>389</v>
      </c>
      <c r="J28" s="272" t="s">
        <v>389</v>
      </c>
      <c r="K28" s="272" t="s">
        <v>389</v>
      </c>
      <c r="L28" s="272" t="s">
        <v>389</v>
      </c>
      <c r="M28" s="273" t="s">
        <v>389</v>
      </c>
      <c r="N28" s="276"/>
      <c r="O28" s="276"/>
    </row>
    <row r="29" spans="1:15" s="135" customFormat="1" ht="15" customHeight="1">
      <c r="A29" s="262" t="s">
        <v>397</v>
      </c>
      <c r="B29" s="19">
        <f t="shared" si="2"/>
        <v>993</v>
      </c>
      <c r="C29" s="18">
        <f t="shared" si="1"/>
        <v>993</v>
      </c>
      <c r="D29" s="275">
        <v>15</v>
      </c>
      <c r="E29" s="275">
        <v>488</v>
      </c>
      <c r="F29" s="279">
        <v>490</v>
      </c>
      <c r="G29" s="272" t="s">
        <v>389</v>
      </c>
      <c r="H29" s="272" t="s">
        <v>389</v>
      </c>
      <c r="I29" s="272" t="s">
        <v>389</v>
      </c>
      <c r="J29" s="272" t="s">
        <v>389</v>
      </c>
      <c r="K29" s="272" t="s">
        <v>389</v>
      </c>
      <c r="L29" s="272" t="s">
        <v>389</v>
      </c>
      <c r="M29" s="273" t="s">
        <v>389</v>
      </c>
      <c r="N29" s="276"/>
      <c r="O29" s="276"/>
    </row>
    <row r="30" spans="1:15" s="135" customFormat="1" ht="15" customHeight="1">
      <c r="A30" s="262" t="s">
        <v>398</v>
      </c>
      <c r="B30" s="19">
        <f>C30+M30</f>
        <v>213</v>
      </c>
      <c r="C30" s="18">
        <f t="shared" si="1"/>
        <v>32</v>
      </c>
      <c r="D30" s="272" t="s">
        <v>389</v>
      </c>
      <c r="E30" s="275">
        <v>27</v>
      </c>
      <c r="F30" s="279">
        <v>5</v>
      </c>
      <c r="G30" s="272" t="s">
        <v>389</v>
      </c>
      <c r="H30" s="272" t="s">
        <v>389</v>
      </c>
      <c r="I30" s="272" t="s">
        <v>389</v>
      </c>
      <c r="J30" s="272" t="s">
        <v>389</v>
      </c>
      <c r="K30" s="272" t="s">
        <v>389</v>
      </c>
      <c r="L30" s="272" t="s">
        <v>389</v>
      </c>
      <c r="M30" s="277">
        <v>181</v>
      </c>
      <c r="N30" s="276"/>
      <c r="O30" s="276"/>
    </row>
    <row r="31" spans="1:15" s="135" customFormat="1" ht="15" customHeight="1">
      <c r="A31" s="262" t="s">
        <v>399</v>
      </c>
      <c r="B31" s="19">
        <f t="shared" si="2"/>
        <v>324</v>
      </c>
      <c r="C31" s="18">
        <f t="shared" si="1"/>
        <v>324</v>
      </c>
      <c r="D31" s="272" t="s">
        <v>389</v>
      </c>
      <c r="E31" s="275">
        <v>102</v>
      </c>
      <c r="F31" s="279">
        <v>218</v>
      </c>
      <c r="G31" s="275">
        <v>4</v>
      </c>
      <c r="H31" s="272" t="s">
        <v>389</v>
      </c>
      <c r="I31" s="272" t="s">
        <v>389</v>
      </c>
      <c r="J31" s="272" t="s">
        <v>389</v>
      </c>
      <c r="K31" s="272" t="s">
        <v>389</v>
      </c>
      <c r="L31" s="272" t="s">
        <v>389</v>
      </c>
      <c r="M31" s="273" t="s">
        <v>389</v>
      </c>
      <c r="N31" s="276"/>
      <c r="O31" s="276"/>
    </row>
    <row r="32" spans="1:15" s="135" customFormat="1" ht="15" customHeight="1">
      <c r="A32" s="262" t="s">
        <v>400</v>
      </c>
      <c r="B32" s="19">
        <f>C32+M32</f>
        <v>332</v>
      </c>
      <c r="C32" s="18">
        <f t="shared" si="1"/>
        <v>320</v>
      </c>
      <c r="D32" s="272" t="s">
        <v>389</v>
      </c>
      <c r="E32" s="275">
        <v>67</v>
      </c>
      <c r="F32" s="279">
        <v>214</v>
      </c>
      <c r="G32" s="275">
        <v>39</v>
      </c>
      <c r="H32" s="272" t="s">
        <v>389</v>
      </c>
      <c r="I32" s="272" t="s">
        <v>389</v>
      </c>
      <c r="J32" s="272" t="s">
        <v>389</v>
      </c>
      <c r="K32" s="272" t="s">
        <v>389</v>
      </c>
      <c r="L32" s="272" t="s">
        <v>389</v>
      </c>
      <c r="M32" s="277">
        <v>12</v>
      </c>
      <c r="N32" s="276"/>
      <c r="O32" s="276"/>
    </row>
    <row r="33" spans="1:15" s="135" customFormat="1" ht="15" customHeight="1">
      <c r="A33" s="262" t="s">
        <v>401</v>
      </c>
      <c r="B33" s="19">
        <f t="shared" si="2"/>
        <v>42</v>
      </c>
      <c r="C33" s="18">
        <f t="shared" si="1"/>
        <v>42</v>
      </c>
      <c r="D33" s="272" t="s">
        <v>389</v>
      </c>
      <c r="E33" s="275">
        <v>21</v>
      </c>
      <c r="F33" s="279">
        <v>20</v>
      </c>
      <c r="G33" s="275">
        <v>1</v>
      </c>
      <c r="H33" s="272" t="s">
        <v>389</v>
      </c>
      <c r="I33" s="272" t="s">
        <v>389</v>
      </c>
      <c r="J33" s="272" t="s">
        <v>389</v>
      </c>
      <c r="K33" s="272" t="s">
        <v>389</v>
      </c>
      <c r="L33" s="272" t="s">
        <v>389</v>
      </c>
      <c r="M33" s="273" t="s">
        <v>389</v>
      </c>
      <c r="N33" s="276"/>
      <c r="O33" s="276"/>
    </row>
    <row r="34" spans="1:15" s="135" customFormat="1" ht="15" customHeight="1">
      <c r="A34" s="262" t="s">
        <v>402</v>
      </c>
      <c r="B34" s="179" t="s">
        <v>389</v>
      </c>
      <c r="C34" s="179" t="s">
        <v>389</v>
      </c>
      <c r="D34" s="272" t="s">
        <v>389</v>
      </c>
      <c r="E34" s="272" t="s">
        <v>389</v>
      </c>
      <c r="F34" s="280" t="s">
        <v>389</v>
      </c>
      <c r="G34" s="272" t="s">
        <v>389</v>
      </c>
      <c r="H34" s="272" t="s">
        <v>389</v>
      </c>
      <c r="I34" s="272" t="s">
        <v>389</v>
      </c>
      <c r="J34" s="272" t="s">
        <v>389</v>
      </c>
      <c r="K34" s="272" t="s">
        <v>389</v>
      </c>
      <c r="L34" s="272" t="s">
        <v>389</v>
      </c>
      <c r="M34" s="273" t="s">
        <v>389</v>
      </c>
      <c r="N34" s="276"/>
      <c r="O34" s="276"/>
    </row>
    <row r="35" spans="1:15" s="135" customFormat="1" ht="15" customHeight="1">
      <c r="A35" s="262" t="s">
        <v>403</v>
      </c>
      <c r="B35" s="107">
        <f>C35+I35</f>
        <v>858</v>
      </c>
      <c r="C35" s="18">
        <f t="shared" si="1"/>
        <v>48</v>
      </c>
      <c r="D35" s="272" t="s">
        <v>389</v>
      </c>
      <c r="E35" s="275">
        <v>25</v>
      </c>
      <c r="F35" s="279">
        <v>23</v>
      </c>
      <c r="G35" s="272" t="s">
        <v>389</v>
      </c>
      <c r="H35" s="272" t="s">
        <v>389</v>
      </c>
      <c r="I35" s="275">
        <f>SUM(J35:L35)</f>
        <v>810</v>
      </c>
      <c r="J35" s="275">
        <v>1</v>
      </c>
      <c r="K35" s="275">
        <v>256</v>
      </c>
      <c r="L35" s="275">
        <v>553</v>
      </c>
      <c r="M35" s="273" t="s">
        <v>389</v>
      </c>
      <c r="N35" s="276"/>
      <c r="O35" s="276"/>
    </row>
    <row r="36" spans="1:13" s="6" customFormat="1" ht="15" customHeight="1">
      <c r="A36" s="262" t="s">
        <v>404</v>
      </c>
      <c r="B36" s="107">
        <f>C36+M36+H36</f>
        <v>487</v>
      </c>
      <c r="C36" s="18">
        <f t="shared" si="1"/>
        <v>50</v>
      </c>
      <c r="D36" s="275">
        <v>10</v>
      </c>
      <c r="E36" s="275">
        <v>28</v>
      </c>
      <c r="F36" s="279">
        <v>12</v>
      </c>
      <c r="G36" s="272" t="s">
        <v>389</v>
      </c>
      <c r="H36" s="275">
        <v>433</v>
      </c>
      <c r="I36" s="272" t="s">
        <v>389</v>
      </c>
      <c r="J36" s="272" t="s">
        <v>389</v>
      </c>
      <c r="K36" s="272" t="s">
        <v>389</v>
      </c>
      <c r="L36" s="272" t="s">
        <v>389</v>
      </c>
      <c r="M36" s="163">
        <v>4</v>
      </c>
    </row>
    <row r="37" spans="1:13" s="6" customFormat="1" ht="15" customHeight="1">
      <c r="A37" s="262" t="s">
        <v>405</v>
      </c>
      <c r="B37" s="107">
        <f>C37+M37+H37</f>
        <v>5348</v>
      </c>
      <c r="C37" s="18">
        <f t="shared" si="1"/>
        <v>450</v>
      </c>
      <c r="D37" s="272" t="s">
        <v>389</v>
      </c>
      <c r="E37" s="275">
        <v>306</v>
      </c>
      <c r="F37" s="279">
        <v>144</v>
      </c>
      <c r="G37" s="272" t="s">
        <v>389</v>
      </c>
      <c r="H37" s="275">
        <v>4841</v>
      </c>
      <c r="I37" s="272" t="s">
        <v>389</v>
      </c>
      <c r="J37" s="272" t="s">
        <v>389</v>
      </c>
      <c r="K37" s="272" t="s">
        <v>389</v>
      </c>
      <c r="L37" s="272" t="s">
        <v>389</v>
      </c>
      <c r="M37" s="163">
        <v>57</v>
      </c>
    </row>
    <row r="38" spans="1:15" s="135" customFormat="1" ht="15" customHeight="1" thickBot="1">
      <c r="A38" s="265" t="s">
        <v>406</v>
      </c>
      <c r="B38" s="72">
        <f>C38+M38+H38</f>
        <v>8860</v>
      </c>
      <c r="C38" s="34">
        <f t="shared" si="1"/>
        <v>292</v>
      </c>
      <c r="D38" s="274" t="s">
        <v>389</v>
      </c>
      <c r="E38" s="278">
        <v>201</v>
      </c>
      <c r="F38" s="281">
        <v>91</v>
      </c>
      <c r="G38" s="274" t="s">
        <v>389</v>
      </c>
      <c r="H38" s="278">
        <v>8392</v>
      </c>
      <c r="I38" s="274" t="s">
        <v>389</v>
      </c>
      <c r="J38" s="274" t="s">
        <v>389</v>
      </c>
      <c r="K38" s="274" t="s">
        <v>389</v>
      </c>
      <c r="L38" s="274" t="s">
        <v>389</v>
      </c>
      <c r="M38" s="35">
        <v>176</v>
      </c>
      <c r="N38" s="6"/>
      <c r="O38" s="6"/>
    </row>
    <row r="39" spans="1:13" s="135" customFormat="1" ht="12" customHeight="1">
      <c r="A39" s="383" t="s">
        <v>582</v>
      </c>
      <c r="F39" s="135" t="s">
        <v>583</v>
      </c>
      <c r="M39" s="6"/>
    </row>
    <row r="40" spans="1:13" s="135" customFormat="1" ht="12" customHeight="1">
      <c r="A40" s="383" t="s">
        <v>584</v>
      </c>
      <c r="F40" s="36" t="s">
        <v>585</v>
      </c>
      <c r="M40" s="6"/>
    </row>
    <row r="41" spans="1:13" s="135" customFormat="1" ht="12" customHeight="1">
      <c r="A41" s="383" t="s">
        <v>586</v>
      </c>
      <c r="F41" s="36" t="s">
        <v>587</v>
      </c>
      <c r="M41" s="6"/>
    </row>
    <row r="42" spans="1:13" s="135" customFormat="1" ht="12" customHeight="1">
      <c r="A42" s="383" t="s">
        <v>588</v>
      </c>
      <c r="F42" s="36" t="s">
        <v>589</v>
      </c>
      <c r="M42" s="6"/>
    </row>
  </sheetData>
  <mergeCells count="9">
    <mergeCell ref="I4:L4"/>
    <mergeCell ref="B4:B5"/>
    <mergeCell ref="M4:M5"/>
    <mergeCell ref="A2:E2"/>
    <mergeCell ref="F2:M2"/>
    <mergeCell ref="F4:G4"/>
    <mergeCell ref="C4:E4"/>
    <mergeCell ref="A4:A5"/>
    <mergeCell ref="H4:H5"/>
  </mergeCells>
  <printOptions horizontalCentered="1"/>
  <pageMargins left="1.1811023622047245" right="1.1811023622047245" top="1.5748031496062993" bottom="1.5748031496062993" header="0.5118110236220472" footer="0.9055118110236221"/>
  <pageSetup firstPageNumber="9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7.125" style="1" customWidth="1"/>
    <col min="2" max="2" width="15.625" style="1" customWidth="1"/>
    <col min="3" max="5" width="6.125" style="1" customWidth="1"/>
    <col min="6" max="6" width="11.125" style="1" customWidth="1"/>
    <col min="7" max="9" width="7.625" style="1" customWidth="1"/>
    <col min="10" max="12" width="7.375" style="1" customWidth="1"/>
    <col min="13" max="13" width="11.125" style="1" customWidth="1"/>
    <col min="14" max="16" width="6.625" style="1" customWidth="1"/>
    <col min="17" max="17" width="10.125" style="1" customWidth="1"/>
    <col min="18" max="18" width="11.625" style="2" customWidth="1"/>
    <col min="19" max="19" width="20.75390625" style="2" customWidth="1"/>
    <col min="20" max="20" width="23.50390625" style="1" customWidth="1"/>
    <col min="21" max="16384" width="12.625" style="1" customWidth="1"/>
  </cols>
  <sheetData>
    <row r="1" spans="1:19" s="4" customFormat="1" ht="18" customHeight="1">
      <c r="A1" s="382" t="s">
        <v>713</v>
      </c>
      <c r="B1" s="76"/>
      <c r="R1" s="91" t="s">
        <v>700</v>
      </c>
      <c r="S1" s="5"/>
    </row>
    <row r="2" spans="1:19" s="7" customFormat="1" ht="24.75" customHeight="1">
      <c r="A2" s="460" t="s">
        <v>650</v>
      </c>
      <c r="B2" s="461"/>
      <c r="C2" s="461"/>
      <c r="D2" s="461"/>
      <c r="E2" s="461"/>
      <c r="F2" s="461"/>
      <c r="G2" s="461"/>
      <c r="H2" s="461"/>
      <c r="I2" s="461"/>
      <c r="J2" s="461" t="s">
        <v>651</v>
      </c>
      <c r="K2" s="461"/>
      <c r="L2" s="461"/>
      <c r="M2" s="461"/>
      <c r="N2" s="461"/>
      <c r="O2" s="461"/>
      <c r="P2" s="461"/>
      <c r="Q2" s="461"/>
      <c r="R2" s="461"/>
      <c r="S2" s="74"/>
    </row>
    <row r="3" spans="1:19" s="4" customFormat="1" ht="15" customHeight="1" thickBot="1">
      <c r="A3" s="26"/>
      <c r="B3" s="26"/>
      <c r="C3" s="26"/>
      <c r="D3" s="26"/>
      <c r="E3" s="26"/>
      <c r="F3" s="26"/>
      <c r="G3" s="26"/>
      <c r="H3" s="26"/>
      <c r="I3" s="400" t="s">
        <v>570</v>
      </c>
      <c r="J3" s="26"/>
      <c r="K3" s="26"/>
      <c r="L3" s="26"/>
      <c r="M3" s="26"/>
      <c r="N3" s="26"/>
      <c r="O3" s="26"/>
      <c r="P3" s="26"/>
      <c r="Q3" s="26"/>
      <c r="R3" s="78" t="s">
        <v>411</v>
      </c>
      <c r="S3" s="91"/>
    </row>
    <row r="4" spans="1:19" s="79" customFormat="1" ht="13.5" customHeight="1">
      <c r="A4" s="90"/>
      <c r="B4" s="82"/>
      <c r="C4" s="555" t="s">
        <v>604</v>
      </c>
      <c r="D4" s="556"/>
      <c r="E4" s="557"/>
      <c r="F4" s="545" t="s">
        <v>605</v>
      </c>
      <c r="G4" s="561" t="s">
        <v>606</v>
      </c>
      <c r="H4" s="556"/>
      <c r="I4" s="557"/>
      <c r="J4" s="562" t="s">
        <v>607</v>
      </c>
      <c r="K4" s="556"/>
      <c r="L4" s="557"/>
      <c r="M4" s="545" t="s">
        <v>608</v>
      </c>
      <c r="N4" s="561" t="s">
        <v>609</v>
      </c>
      <c r="O4" s="556"/>
      <c r="P4" s="557"/>
      <c r="Q4" s="535" t="s">
        <v>610</v>
      </c>
      <c r="R4" s="537" t="s">
        <v>611</v>
      </c>
      <c r="S4" s="89"/>
    </row>
    <row r="5" spans="1:19" s="79" customFormat="1" ht="13.5" customHeight="1">
      <c r="A5" s="543" t="s">
        <v>612</v>
      </c>
      <c r="B5" s="544"/>
      <c r="C5" s="558"/>
      <c r="D5" s="559"/>
      <c r="E5" s="560"/>
      <c r="F5" s="546"/>
      <c r="G5" s="563" t="s">
        <v>613</v>
      </c>
      <c r="H5" s="559"/>
      <c r="I5" s="560"/>
      <c r="J5" s="559" t="s">
        <v>614</v>
      </c>
      <c r="K5" s="559"/>
      <c r="L5" s="560"/>
      <c r="M5" s="546"/>
      <c r="N5" s="563" t="s">
        <v>615</v>
      </c>
      <c r="O5" s="559"/>
      <c r="P5" s="560"/>
      <c r="Q5" s="536"/>
      <c r="R5" s="538"/>
      <c r="S5" s="89"/>
    </row>
    <row r="6" spans="1:19" s="79" customFormat="1" ht="13.5" customHeight="1">
      <c r="A6" s="531" t="s">
        <v>616</v>
      </c>
      <c r="B6" s="532"/>
      <c r="C6" s="549" t="s">
        <v>617</v>
      </c>
      <c r="D6" s="551" t="s">
        <v>618</v>
      </c>
      <c r="E6" s="553" t="s">
        <v>619</v>
      </c>
      <c r="F6" s="546" t="s">
        <v>620</v>
      </c>
      <c r="G6" s="551" t="s">
        <v>621</v>
      </c>
      <c r="H6" s="551" t="s">
        <v>622</v>
      </c>
      <c r="I6" s="551" t="s">
        <v>623</v>
      </c>
      <c r="J6" s="553" t="s">
        <v>621</v>
      </c>
      <c r="K6" s="548" t="s">
        <v>624</v>
      </c>
      <c r="L6" s="548" t="s">
        <v>625</v>
      </c>
      <c r="M6" s="546" t="s">
        <v>626</v>
      </c>
      <c r="N6" s="551" t="s">
        <v>621</v>
      </c>
      <c r="O6" s="551" t="s">
        <v>622</v>
      </c>
      <c r="P6" s="551" t="s">
        <v>623</v>
      </c>
      <c r="Q6" s="539" t="s">
        <v>627</v>
      </c>
      <c r="R6" s="541" t="s">
        <v>628</v>
      </c>
      <c r="S6" s="89"/>
    </row>
    <row r="7" spans="1:19" s="80" customFormat="1" ht="13.5" customHeight="1" thickBot="1">
      <c r="A7" s="533"/>
      <c r="B7" s="534"/>
      <c r="C7" s="550"/>
      <c r="D7" s="552"/>
      <c r="E7" s="554"/>
      <c r="F7" s="547"/>
      <c r="G7" s="552"/>
      <c r="H7" s="552"/>
      <c r="I7" s="552"/>
      <c r="J7" s="554"/>
      <c r="K7" s="547"/>
      <c r="L7" s="547"/>
      <c r="M7" s="547"/>
      <c r="N7" s="552"/>
      <c r="O7" s="552"/>
      <c r="P7" s="552"/>
      <c r="Q7" s="540"/>
      <c r="R7" s="542"/>
      <c r="S7" s="89"/>
    </row>
    <row r="8" spans="1:18" s="4" customFormat="1" ht="12" customHeight="1">
      <c r="A8" s="282" t="s">
        <v>629</v>
      </c>
      <c r="B8" s="92" t="s">
        <v>630</v>
      </c>
      <c r="C8" s="73">
        <v>69</v>
      </c>
      <c r="D8" s="73">
        <v>12</v>
      </c>
      <c r="E8" s="49">
        <v>6</v>
      </c>
      <c r="F8" s="49">
        <v>561927</v>
      </c>
      <c r="G8" s="51">
        <v>84</v>
      </c>
      <c r="H8" s="49">
        <v>81</v>
      </c>
      <c r="I8" s="49">
        <v>3</v>
      </c>
      <c r="J8" s="49">
        <v>65001</v>
      </c>
      <c r="K8" s="49">
        <v>62993</v>
      </c>
      <c r="L8" s="49">
        <v>2008</v>
      </c>
      <c r="M8" s="49">
        <v>16</v>
      </c>
      <c r="N8" s="49">
        <v>24</v>
      </c>
      <c r="O8" s="49">
        <v>22</v>
      </c>
      <c r="P8" s="49">
        <v>2</v>
      </c>
      <c r="Q8" s="83">
        <v>11.57</v>
      </c>
      <c r="R8" s="84">
        <v>28.57</v>
      </c>
    </row>
    <row r="9" spans="1:18" s="4" customFormat="1" ht="12" customHeight="1">
      <c r="A9" s="282" t="s">
        <v>631</v>
      </c>
      <c r="B9" s="92" t="s">
        <v>632</v>
      </c>
      <c r="C9" s="19">
        <v>69</v>
      </c>
      <c r="D9" s="19">
        <v>12</v>
      </c>
      <c r="E9" s="49">
        <v>6</v>
      </c>
      <c r="F9" s="49">
        <v>493477</v>
      </c>
      <c r="G9" s="51">
        <v>18</v>
      </c>
      <c r="H9" s="49">
        <v>15</v>
      </c>
      <c r="I9" s="49">
        <v>3</v>
      </c>
      <c r="J9" s="49">
        <v>59079</v>
      </c>
      <c r="K9" s="49">
        <v>57465</v>
      </c>
      <c r="L9" s="49">
        <v>1614</v>
      </c>
      <c r="M9" s="49">
        <v>14</v>
      </c>
      <c r="N9" s="49">
        <v>6</v>
      </c>
      <c r="O9" s="49">
        <v>4</v>
      </c>
      <c r="P9" s="49">
        <v>2</v>
      </c>
      <c r="Q9" s="83">
        <v>11.97</v>
      </c>
      <c r="R9" s="84">
        <v>33.33</v>
      </c>
    </row>
    <row r="10" spans="1:18" s="4" customFormat="1" ht="12" customHeight="1">
      <c r="A10" s="282" t="s">
        <v>633</v>
      </c>
      <c r="B10" s="92" t="s">
        <v>634</v>
      </c>
      <c r="C10" s="19">
        <v>69</v>
      </c>
      <c r="D10" s="19">
        <v>12</v>
      </c>
      <c r="E10" s="49">
        <v>6</v>
      </c>
      <c r="F10" s="49">
        <v>21060</v>
      </c>
      <c r="G10" s="51">
        <v>13</v>
      </c>
      <c r="H10" s="49">
        <v>13</v>
      </c>
      <c r="I10" s="270" t="s">
        <v>571</v>
      </c>
      <c r="J10" s="49">
        <v>1200</v>
      </c>
      <c r="K10" s="49">
        <v>1117</v>
      </c>
      <c r="L10" s="49">
        <v>83</v>
      </c>
      <c r="M10" s="49">
        <v>1</v>
      </c>
      <c r="N10" s="49">
        <v>4</v>
      </c>
      <c r="O10" s="49">
        <v>4</v>
      </c>
      <c r="P10" s="270" t="s">
        <v>571</v>
      </c>
      <c r="Q10" s="83">
        <v>5.7</v>
      </c>
      <c r="R10" s="84">
        <v>30.77</v>
      </c>
    </row>
    <row r="11" spans="1:18" s="4" customFormat="1" ht="12" customHeight="1">
      <c r="A11" s="282" t="s">
        <v>635</v>
      </c>
      <c r="B11" s="92" t="s">
        <v>636</v>
      </c>
      <c r="C11" s="19">
        <v>69</v>
      </c>
      <c r="D11" s="19">
        <v>12</v>
      </c>
      <c r="E11" s="49">
        <v>6</v>
      </c>
      <c r="F11" s="49">
        <v>1970</v>
      </c>
      <c r="G11" s="51">
        <v>6</v>
      </c>
      <c r="H11" s="49">
        <v>6</v>
      </c>
      <c r="I11" s="270" t="s">
        <v>571</v>
      </c>
      <c r="J11" s="49">
        <v>33</v>
      </c>
      <c r="K11" s="49">
        <v>32</v>
      </c>
      <c r="L11" s="49">
        <v>1</v>
      </c>
      <c r="M11" s="270" t="s">
        <v>571</v>
      </c>
      <c r="N11" s="49">
        <v>2</v>
      </c>
      <c r="O11" s="49">
        <v>2</v>
      </c>
      <c r="P11" s="270" t="s">
        <v>571</v>
      </c>
      <c r="Q11" s="83">
        <v>1.68</v>
      </c>
      <c r="R11" s="84">
        <v>33.3</v>
      </c>
    </row>
    <row r="12" spans="1:18" s="4" customFormat="1" ht="12" customHeight="1">
      <c r="A12" s="282" t="s">
        <v>637</v>
      </c>
      <c r="B12" s="92" t="s">
        <v>638</v>
      </c>
      <c r="C12" s="19">
        <v>69</v>
      </c>
      <c r="D12" s="19">
        <v>12</v>
      </c>
      <c r="E12" s="49">
        <v>6</v>
      </c>
      <c r="F12" s="49">
        <v>942</v>
      </c>
      <c r="G12" s="51">
        <v>5</v>
      </c>
      <c r="H12" s="49">
        <v>5</v>
      </c>
      <c r="I12" s="270" t="s">
        <v>571</v>
      </c>
      <c r="J12" s="49">
        <v>72</v>
      </c>
      <c r="K12" s="49">
        <v>68</v>
      </c>
      <c r="L12" s="49">
        <v>4</v>
      </c>
      <c r="M12" s="270" t="s">
        <v>571</v>
      </c>
      <c r="N12" s="49">
        <v>1</v>
      </c>
      <c r="O12" s="49">
        <v>1</v>
      </c>
      <c r="P12" s="270" t="s">
        <v>571</v>
      </c>
      <c r="Q12" s="83">
        <v>7.64</v>
      </c>
      <c r="R12" s="84">
        <v>20</v>
      </c>
    </row>
    <row r="13" spans="1:18" s="4" customFormat="1" ht="12" customHeight="1">
      <c r="A13" s="282" t="s">
        <v>639</v>
      </c>
      <c r="B13" s="92" t="s">
        <v>640</v>
      </c>
      <c r="C13" s="19">
        <v>69</v>
      </c>
      <c r="D13" s="19">
        <v>12</v>
      </c>
      <c r="E13" s="49">
        <v>6</v>
      </c>
      <c r="F13" s="49">
        <v>4283</v>
      </c>
      <c r="G13" s="51">
        <v>1</v>
      </c>
      <c r="H13" s="49">
        <v>1</v>
      </c>
      <c r="I13" s="270" t="s">
        <v>571</v>
      </c>
      <c r="J13" s="49">
        <v>10</v>
      </c>
      <c r="K13" s="49">
        <v>10</v>
      </c>
      <c r="L13" s="270" t="s">
        <v>571</v>
      </c>
      <c r="M13" s="270" t="s">
        <v>571</v>
      </c>
      <c r="N13" s="49">
        <v>1</v>
      </c>
      <c r="O13" s="49">
        <v>1</v>
      </c>
      <c r="P13" s="270" t="s">
        <v>571</v>
      </c>
      <c r="Q13" s="83">
        <v>0.23</v>
      </c>
      <c r="R13" s="84">
        <v>100</v>
      </c>
    </row>
    <row r="14" spans="1:18" s="4" customFormat="1" ht="12" customHeight="1">
      <c r="A14" s="282" t="s">
        <v>641</v>
      </c>
      <c r="B14" s="92" t="s">
        <v>642</v>
      </c>
      <c r="C14" s="19">
        <v>69</v>
      </c>
      <c r="D14" s="19">
        <v>12</v>
      </c>
      <c r="E14" s="49">
        <v>6</v>
      </c>
      <c r="F14" s="49">
        <v>32705</v>
      </c>
      <c r="G14" s="51">
        <v>22</v>
      </c>
      <c r="H14" s="49">
        <v>22</v>
      </c>
      <c r="I14" s="270" t="s">
        <v>571</v>
      </c>
      <c r="J14" s="49">
        <v>3220</v>
      </c>
      <c r="K14" s="49">
        <v>2977</v>
      </c>
      <c r="L14" s="49">
        <v>243</v>
      </c>
      <c r="M14" s="270" t="s">
        <v>571</v>
      </c>
      <c r="N14" s="49">
        <v>4</v>
      </c>
      <c r="O14" s="49">
        <v>4</v>
      </c>
      <c r="P14" s="270" t="s">
        <v>571</v>
      </c>
      <c r="Q14" s="83">
        <v>9.84</v>
      </c>
      <c r="R14" s="84">
        <v>18.18</v>
      </c>
    </row>
    <row r="15" spans="1:18" s="4" customFormat="1" ht="12" customHeight="1">
      <c r="A15" s="282" t="s">
        <v>643</v>
      </c>
      <c r="B15" s="92" t="s">
        <v>644</v>
      </c>
      <c r="C15" s="19">
        <v>69</v>
      </c>
      <c r="D15" s="19">
        <v>12</v>
      </c>
      <c r="E15" s="49">
        <v>6</v>
      </c>
      <c r="F15" s="49">
        <v>4195</v>
      </c>
      <c r="G15" s="51">
        <v>4</v>
      </c>
      <c r="H15" s="49">
        <v>4</v>
      </c>
      <c r="I15" s="270" t="s">
        <v>571</v>
      </c>
      <c r="J15" s="49">
        <v>778</v>
      </c>
      <c r="K15" s="49">
        <v>735</v>
      </c>
      <c r="L15" s="49">
        <v>43</v>
      </c>
      <c r="M15" s="49">
        <v>1</v>
      </c>
      <c r="N15" s="49">
        <v>2</v>
      </c>
      <c r="O15" s="49">
        <v>2</v>
      </c>
      <c r="P15" s="270" t="s">
        <v>571</v>
      </c>
      <c r="Q15" s="83">
        <v>18.55</v>
      </c>
      <c r="R15" s="84">
        <v>50</v>
      </c>
    </row>
    <row r="16" spans="1:18" s="4" customFormat="1" ht="12" customHeight="1">
      <c r="A16" s="282" t="s">
        <v>645</v>
      </c>
      <c r="B16" s="92" t="s">
        <v>646</v>
      </c>
      <c r="C16" s="19">
        <v>69</v>
      </c>
      <c r="D16" s="19">
        <v>12</v>
      </c>
      <c r="E16" s="49">
        <v>6</v>
      </c>
      <c r="F16" s="49">
        <v>1870</v>
      </c>
      <c r="G16" s="51">
        <v>12</v>
      </c>
      <c r="H16" s="49">
        <v>12</v>
      </c>
      <c r="I16" s="270" t="s">
        <v>571</v>
      </c>
      <c r="J16" s="49">
        <v>258</v>
      </c>
      <c r="K16" s="49">
        <v>253</v>
      </c>
      <c r="L16" s="49">
        <v>5</v>
      </c>
      <c r="M16" s="270" t="s">
        <v>571</v>
      </c>
      <c r="N16" s="49">
        <v>2</v>
      </c>
      <c r="O16" s="49">
        <v>2</v>
      </c>
      <c r="P16" s="270" t="s">
        <v>571</v>
      </c>
      <c r="Q16" s="83">
        <v>13.8</v>
      </c>
      <c r="R16" s="84">
        <v>16.67</v>
      </c>
    </row>
    <row r="17" spans="1:18" s="4" customFormat="1" ht="12" customHeight="1">
      <c r="A17" s="282" t="s">
        <v>647</v>
      </c>
      <c r="B17" s="92" t="s">
        <v>648</v>
      </c>
      <c r="C17" s="19">
        <v>69</v>
      </c>
      <c r="D17" s="19">
        <v>12</v>
      </c>
      <c r="E17" s="49">
        <v>6</v>
      </c>
      <c r="F17" s="49">
        <v>1425</v>
      </c>
      <c r="G17" s="51">
        <v>3</v>
      </c>
      <c r="H17" s="49">
        <v>3</v>
      </c>
      <c r="I17" s="270" t="s">
        <v>571</v>
      </c>
      <c r="J17" s="49">
        <v>351</v>
      </c>
      <c r="K17" s="49">
        <v>336</v>
      </c>
      <c r="L17" s="49">
        <v>15</v>
      </c>
      <c r="M17" s="270" t="s">
        <v>571</v>
      </c>
      <c r="N17" s="49">
        <v>2</v>
      </c>
      <c r="O17" s="49">
        <v>2</v>
      </c>
      <c r="P17" s="270" t="s">
        <v>571</v>
      </c>
      <c r="Q17" s="83">
        <v>24.63</v>
      </c>
      <c r="R17" s="84">
        <v>66.67</v>
      </c>
    </row>
    <row r="18" spans="1:18" s="5" customFormat="1" ht="3.75" customHeight="1">
      <c r="A18" s="77"/>
      <c r="B18" s="92"/>
      <c r="C18" s="19"/>
      <c r="D18" s="19"/>
      <c r="E18" s="49"/>
      <c r="F18" s="49"/>
      <c r="G18" s="51"/>
      <c r="H18" s="49"/>
      <c r="I18" s="49"/>
      <c r="J18" s="49"/>
      <c r="K18" s="49"/>
      <c r="L18" s="49"/>
      <c r="M18" s="49"/>
      <c r="N18" s="49"/>
      <c r="O18" s="49"/>
      <c r="P18" s="49"/>
      <c r="Q18" s="83"/>
      <c r="R18" s="84"/>
    </row>
    <row r="19" spans="1:18" s="5" customFormat="1" ht="12" customHeight="1">
      <c r="A19" s="282" t="s">
        <v>629</v>
      </c>
      <c r="B19" s="92" t="s">
        <v>630</v>
      </c>
      <c r="C19" s="19">
        <v>72</v>
      </c>
      <c r="D19" s="19">
        <v>12</v>
      </c>
      <c r="E19" s="49">
        <v>3</v>
      </c>
      <c r="F19" s="49">
        <v>646457</v>
      </c>
      <c r="G19" s="51">
        <v>55</v>
      </c>
      <c r="H19" s="49">
        <v>54</v>
      </c>
      <c r="I19" s="49">
        <v>1</v>
      </c>
      <c r="J19" s="49">
        <v>425827</v>
      </c>
      <c r="K19" s="49">
        <v>416530</v>
      </c>
      <c r="L19" s="49">
        <v>9297</v>
      </c>
      <c r="M19" s="49">
        <v>49</v>
      </c>
      <c r="N19" s="49">
        <v>23</v>
      </c>
      <c r="O19" s="49">
        <v>22</v>
      </c>
      <c r="P19" s="49">
        <v>1</v>
      </c>
      <c r="Q19" s="83">
        <v>65.87</v>
      </c>
      <c r="R19" s="84">
        <v>41.82</v>
      </c>
    </row>
    <row r="20" spans="1:18" s="4" customFormat="1" ht="12" customHeight="1">
      <c r="A20" s="282" t="s">
        <v>631</v>
      </c>
      <c r="B20" s="92" t="s">
        <v>632</v>
      </c>
      <c r="C20" s="19">
        <v>72</v>
      </c>
      <c r="D20" s="19">
        <v>12</v>
      </c>
      <c r="E20" s="49">
        <v>3</v>
      </c>
      <c r="F20" s="49">
        <v>584556</v>
      </c>
      <c r="G20" s="51">
        <v>16</v>
      </c>
      <c r="H20" s="49">
        <v>15</v>
      </c>
      <c r="I20" s="49">
        <v>1</v>
      </c>
      <c r="J20" s="49">
        <v>385082</v>
      </c>
      <c r="K20" s="49">
        <v>377433</v>
      </c>
      <c r="L20" s="49">
        <v>7649</v>
      </c>
      <c r="M20" s="49">
        <v>34</v>
      </c>
      <c r="N20" s="49">
        <v>6</v>
      </c>
      <c r="O20" s="49">
        <v>5</v>
      </c>
      <c r="P20" s="49">
        <v>1</v>
      </c>
      <c r="Q20" s="83">
        <v>65.88</v>
      </c>
      <c r="R20" s="84">
        <v>37.5</v>
      </c>
    </row>
    <row r="21" spans="1:18" s="4" customFormat="1" ht="12" customHeight="1">
      <c r="A21" s="282" t="s">
        <v>633</v>
      </c>
      <c r="B21" s="92" t="s">
        <v>634</v>
      </c>
      <c r="C21" s="19">
        <v>72</v>
      </c>
      <c r="D21" s="19">
        <v>12</v>
      </c>
      <c r="E21" s="49">
        <v>3</v>
      </c>
      <c r="F21" s="49">
        <v>18312</v>
      </c>
      <c r="G21" s="51">
        <v>10</v>
      </c>
      <c r="H21" s="49">
        <v>10</v>
      </c>
      <c r="I21" s="270" t="s">
        <v>571</v>
      </c>
      <c r="J21" s="49">
        <v>15186</v>
      </c>
      <c r="K21" s="49">
        <v>14888</v>
      </c>
      <c r="L21" s="49">
        <v>298</v>
      </c>
      <c r="M21" s="49">
        <v>2</v>
      </c>
      <c r="N21" s="49">
        <v>3</v>
      </c>
      <c r="O21" s="49">
        <v>3</v>
      </c>
      <c r="P21" s="270" t="s">
        <v>571</v>
      </c>
      <c r="Q21" s="83">
        <v>82.93</v>
      </c>
      <c r="R21" s="84">
        <v>30</v>
      </c>
    </row>
    <row r="22" spans="1:18" s="4" customFormat="1" ht="12" customHeight="1">
      <c r="A22" s="282" t="s">
        <v>635</v>
      </c>
      <c r="B22" s="92" t="s">
        <v>636</v>
      </c>
      <c r="C22" s="19">
        <v>72</v>
      </c>
      <c r="D22" s="19">
        <v>12</v>
      </c>
      <c r="E22" s="49">
        <v>3</v>
      </c>
      <c r="F22" s="49">
        <v>1873</v>
      </c>
      <c r="G22" s="51">
        <v>2</v>
      </c>
      <c r="H22" s="49">
        <v>2</v>
      </c>
      <c r="I22" s="270" t="s">
        <v>571</v>
      </c>
      <c r="J22" s="49">
        <v>1058</v>
      </c>
      <c r="K22" s="49">
        <v>1016</v>
      </c>
      <c r="L22" s="49">
        <v>42</v>
      </c>
      <c r="M22" s="49">
        <v>1</v>
      </c>
      <c r="N22" s="49">
        <v>2</v>
      </c>
      <c r="O22" s="49">
        <v>2</v>
      </c>
      <c r="P22" s="270" t="s">
        <v>571</v>
      </c>
      <c r="Q22" s="83">
        <v>56.49</v>
      </c>
      <c r="R22" s="84">
        <v>100</v>
      </c>
    </row>
    <row r="23" spans="1:18" s="4" customFormat="1" ht="12" customHeight="1">
      <c r="A23" s="282" t="s">
        <v>637</v>
      </c>
      <c r="B23" s="92" t="s">
        <v>638</v>
      </c>
      <c r="C23" s="19">
        <v>72</v>
      </c>
      <c r="D23" s="19">
        <v>12</v>
      </c>
      <c r="E23" s="49">
        <v>3</v>
      </c>
      <c r="F23" s="49">
        <v>1861</v>
      </c>
      <c r="G23" s="51">
        <v>4</v>
      </c>
      <c r="H23" s="49">
        <v>4</v>
      </c>
      <c r="I23" s="270" t="s">
        <v>571</v>
      </c>
      <c r="J23" s="49">
        <v>1006</v>
      </c>
      <c r="K23" s="49">
        <v>965</v>
      </c>
      <c r="L23" s="49">
        <v>41</v>
      </c>
      <c r="M23" s="49">
        <v>1</v>
      </c>
      <c r="N23" s="49">
        <v>1</v>
      </c>
      <c r="O23" s="49">
        <v>1</v>
      </c>
      <c r="P23" s="270" t="s">
        <v>571</v>
      </c>
      <c r="Q23" s="83">
        <v>54.06</v>
      </c>
      <c r="R23" s="84">
        <v>25</v>
      </c>
    </row>
    <row r="24" spans="1:18" s="4" customFormat="1" ht="12" customHeight="1">
      <c r="A24" s="282" t="s">
        <v>639</v>
      </c>
      <c r="B24" s="92" t="s">
        <v>640</v>
      </c>
      <c r="C24" s="19">
        <v>72</v>
      </c>
      <c r="D24" s="19">
        <v>12</v>
      </c>
      <c r="E24" s="49">
        <v>3</v>
      </c>
      <c r="F24" s="49">
        <v>4724</v>
      </c>
      <c r="G24" s="51">
        <v>1</v>
      </c>
      <c r="H24" s="49">
        <v>1</v>
      </c>
      <c r="I24" s="270" t="s">
        <v>571</v>
      </c>
      <c r="J24" s="49">
        <v>2034</v>
      </c>
      <c r="K24" s="49">
        <v>1999</v>
      </c>
      <c r="L24" s="49">
        <v>35</v>
      </c>
      <c r="M24" s="49">
        <v>2</v>
      </c>
      <c r="N24" s="49">
        <v>1</v>
      </c>
      <c r="O24" s="49">
        <v>1</v>
      </c>
      <c r="P24" s="270" t="s">
        <v>571</v>
      </c>
      <c r="Q24" s="83">
        <v>43.06</v>
      </c>
      <c r="R24" s="84">
        <v>100</v>
      </c>
    </row>
    <row r="25" spans="1:18" s="4" customFormat="1" ht="12" customHeight="1">
      <c r="A25" s="282" t="s">
        <v>641</v>
      </c>
      <c r="B25" s="92" t="s">
        <v>642</v>
      </c>
      <c r="C25" s="19">
        <v>72</v>
      </c>
      <c r="D25" s="19">
        <v>12</v>
      </c>
      <c r="E25" s="49">
        <v>3</v>
      </c>
      <c r="F25" s="49">
        <v>27703</v>
      </c>
      <c r="G25" s="51">
        <v>9</v>
      </c>
      <c r="H25" s="49">
        <v>9</v>
      </c>
      <c r="I25" s="270" t="s">
        <v>571</v>
      </c>
      <c r="J25" s="49">
        <v>16588</v>
      </c>
      <c r="K25" s="49">
        <v>15504</v>
      </c>
      <c r="L25" s="49">
        <v>1084</v>
      </c>
      <c r="M25" s="49">
        <v>6</v>
      </c>
      <c r="N25" s="49">
        <v>4</v>
      </c>
      <c r="O25" s="49">
        <v>4</v>
      </c>
      <c r="P25" s="270" t="s">
        <v>571</v>
      </c>
      <c r="Q25" s="83">
        <v>59.88</v>
      </c>
      <c r="R25" s="84">
        <v>44.44</v>
      </c>
    </row>
    <row r="26" spans="1:18" s="4" customFormat="1" ht="12" customHeight="1">
      <c r="A26" s="282" t="s">
        <v>643</v>
      </c>
      <c r="B26" s="92" t="s">
        <v>644</v>
      </c>
      <c r="C26" s="19">
        <v>72</v>
      </c>
      <c r="D26" s="19">
        <v>12</v>
      </c>
      <c r="E26" s="49">
        <v>3</v>
      </c>
      <c r="F26" s="49">
        <v>3399</v>
      </c>
      <c r="G26" s="51">
        <v>5</v>
      </c>
      <c r="H26" s="49">
        <v>5</v>
      </c>
      <c r="I26" s="270" t="s">
        <v>571</v>
      </c>
      <c r="J26" s="49">
        <v>2032</v>
      </c>
      <c r="K26" s="49">
        <v>1921</v>
      </c>
      <c r="L26" s="49">
        <v>111</v>
      </c>
      <c r="M26" s="270" t="s">
        <v>571</v>
      </c>
      <c r="N26" s="49">
        <v>2</v>
      </c>
      <c r="O26" s="49">
        <v>2</v>
      </c>
      <c r="P26" s="270" t="s">
        <v>571</v>
      </c>
      <c r="Q26" s="83">
        <v>59.78</v>
      </c>
      <c r="R26" s="84">
        <v>40</v>
      </c>
    </row>
    <row r="27" spans="1:18" s="4" customFormat="1" ht="12" customHeight="1">
      <c r="A27" s="282" t="s">
        <v>645</v>
      </c>
      <c r="B27" s="92" t="s">
        <v>646</v>
      </c>
      <c r="C27" s="19">
        <v>72</v>
      </c>
      <c r="D27" s="19">
        <v>12</v>
      </c>
      <c r="E27" s="49">
        <v>3</v>
      </c>
      <c r="F27" s="49">
        <v>2166</v>
      </c>
      <c r="G27" s="51">
        <v>4</v>
      </c>
      <c r="H27" s="49">
        <v>4</v>
      </c>
      <c r="I27" s="270" t="s">
        <v>571</v>
      </c>
      <c r="J27" s="49">
        <v>1707</v>
      </c>
      <c r="K27" s="49">
        <v>1692</v>
      </c>
      <c r="L27" s="49">
        <v>15</v>
      </c>
      <c r="M27" s="270" t="s">
        <v>571</v>
      </c>
      <c r="N27" s="49">
        <v>2</v>
      </c>
      <c r="O27" s="49">
        <v>2</v>
      </c>
      <c r="P27" s="270" t="s">
        <v>571</v>
      </c>
      <c r="Q27" s="83">
        <v>78.81</v>
      </c>
      <c r="R27" s="84">
        <v>50</v>
      </c>
    </row>
    <row r="28" spans="1:18" s="4" customFormat="1" ht="12" customHeight="1">
      <c r="A28" s="282" t="s">
        <v>647</v>
      </c>
      <c r="B28" s="92" t="s">
        <v>648</v>
      </c>
      <c r="C28" s="19">
        <v>72</v>
      </c>
      <c r="D28" s="19">
        <v>12</v>
      </c>
      <c r="E28" s="49">
        <v>3</v>
      </c>
      <c r="F28" s="49">
        <v>1863</v>
      </c>
      <c r="G28" s="51">
        <v>4</v>
      </c>
      <c r="H28" s="49">
        <v>4</v>
      </c>
      <c r="I28" s="270" t="s">
        <v>571</v>
      </c>
      <c r="J28" s="49">
        <v>1134</v>
      </c>
      <c r="K28" s="49">
        <v>1112</v>
      </c>
      <c r="L28" s="49">
        <v>22</v>
      </c>
      <c r="M28" s="49">
        <v>3</v>
      </c>
      <c r="N28" s="49">
        <v>2</v>
      </c>
      <c r="O28" s="49">
        <v>2</v>
      </c>
      <c r="P28" s="270" t="s">
        <v>571</v>
      </c>
      <c r="Q28" s="83">
        <v>60.87</v>
      </c>
      <c r="R28" s="84">
        <v>50</v>
      </c>
    </row>
    <row r="29" spans="1:18" s="4" customFormat="1" ht="3.75" customHeight="1">
      <c r="A29" s="77"/>
      <c r="B29" s="92"/>
      <c r="C29" s="19"/>
      <c r="D29" s="49"/>
      <c r="E29" s="49"/>
      <c r="F29" s="49"/>
      <c r="G29" s="51"/>
      <c r="H29" s="49"/>
      <c r="I29" s="49"/>
      <c r="J29" s="49"/>
      <c r="K29" s="49"/>
      <c r="L29" s="49"/>
      <c r="M29" s="49"/>
      <c r="N29" s="49"/>
      <c r="O29" s="49"/>
      <c r="P29" s="49"/>
      <c r="Q29" s="83"/>
      <c r="R29" s="84"/>
    </row>
    <row r="30" spans="1:18" s="4" customFormat="1" ht="12" customHeight="1">
      <c r="A30" s="282" t="s">
        <v>629</v>
      </c>
      <c r="B30" s="92" t="s">
        <v>630</v>
      </c>
      <c r="C30" s="19">
        <v>75</v>
      </c>
      <c r="D30" s="49">
        <v>12</v>
      </c>
      <c r="E30" s="49">
        <v>6</v>
      </c>
      <c r="F30" s="49">
        <v>718069</v>
      </c>
      <c r="G30" s="51">
        <v>45</v>
      </c>
      <c r="H30" s="49">
        <v>43</v>
      </c>
      <c r="I30" s="49">
        <v>2</v>
      </c>
      <c r="J30" s="49">
        <v>485586</v>
      </c>
      <c r="K30" s="49">
        <v>472573</v>
      </c>
      <c r="L30" s="49">
        <v>13013</v>
      </c>
      <c r="M30" s="49">
        <v>72</v>
      </c>
      <c r="N30" s="19" t="s">
        <v>649</v>
      </c>
      <c r="O30" s="19" t="s">
        <v>649</v>
      </c>
      <c r="P30" s="19" t="s">
        <v>649</v>
      </c>
      <c r="Q30" s="83">
        <v>67.62</v>
      </c>
      <c r="R30" s="85" t="s">
        <v>649</v>
      </c>
    </row>
    <row r="31" spans="1:18" s="4" customFormat="1" ht="12" customHeight="1">
      <c r="A31" s="282" t="s">
        <v>631</v>
      </c>
      <c r="B31" s="92" t="s">
        <v>632</v>
      </c>
      <c r="C31" s="19">
        <v>75</v>
      </c>
      <c r="D31" s="49">
        <v>12</v>
      </c>
      <c r="E31" s="49">
        <v>6</v>
      </c>
      <c r="F31" s="49">
        <v>644728</v>
      </c>
      <c r="G31" s="51">
        <v>11</v>
      </c>
      <c r="H31" s="49">
        <v>9</v>
      </c>
      <c r="I31" s="49">
        <v>2</v>
      </c>
      <c r="J31" s="49">
        <v>439693</v>
      </c>
      <c r="K31" s="49">
        <v>429697</v>
      </c>
      <c r="L31" s="49">
        <v>9996</v>
      </c>
      <c r="M31" s="49">
        <v>38</v>
      </c>
      <c r="N31" s="19" t="s">
        <v>649</v>
      </c>
      <c r="O31" s="19" t="s">
        <v>649</v>
      </c>
      <c r="P31" s="19" t="s">
        <v>649</v>
      </c>
      <c r="Q31" s="83">
        <v>68.2</v>
      </c>
      <c r="R31" s="85" t="s">
        <v>649</v>
      </c>
    </row>
    <row r="32" spans="1:18" s="4" customFormat="1" ht="12" customHeight="1">
      <c r="A32" s="282" t="s">
        <v>633</v>
      </c>
      <c r="B32" s="92" t="s">
        <v>634</v>
      </c>
      <c r="C32" s="19">
        <v>75</v>
      </c>
      <c r="D32" s="49">
        <v>12</v>
      </c>
      <c r="E32" s="49">
        <v>6</v>
      </c>
      <c r="F32" s="49">
        <v>20521</v>
      </c>
      <c r="G32" s="51">
        <v>5</v>
      </c>
      <c r="H32" s="49">
        <v>5</v>
      </c>
      <c r="I32" s="270" t="s">
        <v>571</v>
      </c>
      <c r="J32" s="49">
        <v>15546</v>
      </c>
      <c r="K32" s="49">
        <v>14586</v>
      </c>
      <c r="L32" s="49">
        <v>960</v>
      </c>
      <c r="M32" s="49">
        <v>1</v>
      </c>
      <c r="N32" s="19" t="s">
        <v>649</v>
      </c>
      <c r="O32" s="19" t="s">
        <v>649</v>
      </c>
      <c r="P32" s="19" t="s">
        <v>649</v>
      </c>
      <c r="Q32" s="83">
        <v>75.76</v>
      </c>
      <c r="R32" s="85" t="s">
        <v>649</v>
      </c>
    </row>
    <row r="33" spans="1:18" s="4" customFormat="1" ht="12" customHeight="1">
      <c r="A33" s="282" t="s">
        <v>635</v>
      </c>
      <c r="B33" s="92" t="s">
        <v>636</v>
      </c>
      <c r="C33" s="19">
        <v>75</v>
      </c>
      <c r="D33" s="49">
        <v>12</v>
      </c>
      <c r="E33" s="49">
        <v>6</v>
      </c>
      <c r="F33" s="49">
        <v>2177</v>
      </c>
      <c r="G33" s="51">
        <v>4</v>
      </c>
      <c r="H33" s="49">
        <v>4</v>
      </c>
      <c r="I33" s="270" t="s">
        <v>571</v>
      </c>
      <c r="J33" s="49">
        <v>1244</v>
      </c>
      <c r="K33" s="49">
        <v>1169</v>
      </c>
      <c r="L33" s="49">
        <v>75</v>
      </c>
      <c r="M33" s="270" t="s">
        <v>571</v>
      </c>
      <c r="N33" s="19" t="s">
        <v>649</v>
      </c>
      <c r="O33" s="19" t="s">
        <v>649</v>
      </c>
      <c r="P33" s="19" t="s">
        <v>649</v>
      </c>
      <c r="Q33" s="83">
        <v>57.14</v>
      </c>
      <c r="R33" s="85" t="s">
        <v>649</v>
      </c>
    </row>
    <row r="34" spans="1:18" s="4" customFormat="1" ht="12" customHeight="1">
      <c r="A34" s="282" t="s">
        <v>637</v>
      </c>
      <c r="B34" s="92" t="s">
        <v>638</v>
      </c>
      <c r="C34" s="19">
        <v>75</v>
      </c>
      <c r="D34" s="49">
        <v>12</v>
      </c>
      <c r="E34" s="49">
        <v>6</v>
      </c>
      <c r="F34" s="49">
        <v>2933</v>
      </c>
      <c r="G34" s="51">
        <v>2</v>
      </c>
      <c r="H34" s="49">
        <v>2</v>
      </c>
      <c r="I34" s="270" t="s">
        <v>571</v>
      </c>
      <c r="J34" s="49">
        <v>1451</v>
      </c>
      <c r="K34" s="49">
        <v>1369</v>
      </c>
      <c r="L34" s="49">
        <v>82</v>
      </c>
      <c r="M34" s="270" t="s">
        <v>571</v>
      </c>
      <c r="N34" s="19" t="s">
        <v>649</v>
      </c>
      <c r="O34" s="19" t="s">
        <v>649</v>
      </c>
      <c r="P34" s="19" t="s">
        <v>649</v>
      </c>
      <c r="Q34" s="83">
        <v>49.47</v>
      </c>
      <c r="R34" s="85" t="s">
        <v>649</v>
      </c>
    </row>
    <row r="35" spans="1:18" s="4" customFormat="1" ht="12" customHeight="1">
      <c r="A35" s="282" t="s">
        <v>639</v>
      </c>
      <c r="B35" s="92" t="s">
        <v>640</v>
      </c>
      <c r="C35" s="19">
        <v>75</v>
      </c>
      <c r="D35" s="49">
        <v>12</v>
      </c>
      <c r="E35" s="49">
        <v>6</v>
      </c>
      <c r="F35" s="49">
        <v>5055</v>
      </c>
      <c r="G35" s="51">
        <v>1</v>
      </c>
      <c r="H35" s="49">
        <v>1</v>
      </c>
      <c r="I35" s="270" t="s">
        <v>571</v>
      </c>
      <c r="J35" s="49">
        <v>1763</v>
      </c>
      <c r="K35" s="49">
        <v>1678</v>
      </c>
      <c r="L35" s="49">
        <v>85</v>
      </c>
      <c r="M35" s="49">
        <v>1</v>
      </c>
      <c r="N35" s="19" t="s">
        <v>649</v>
      </c>
      <c r="O35" s="19" t="s">
        <v>649</v>
      </c>
      <c r="P35" s="19" t="s">
        <v>649</v>
      </c>
      <c r="Q35" s="83">
        <v>34.88</v>
      </c>
      <c r="R35" s="85" t="s">
        <v>649</v>
      </c>
    </row>
    <row r="36" spans="1:18" s="4" customFormat="1" ht="12" customHeight="1">
      <c r="A36" s="282" t="s">
        <v>641</v>
      </c>
      <c r="B36" s="92" t="s">
        <v>642</v>
      </c>
      <c r="C36" s="19">
        <v>75</v>
      </c>
      <c r="D36" s="49">
        <v>12</v>
      </c>
      <c r="E36" s="49">
        <v>6</v>
      </c>
      <c r="F36" s="49">
        <v>33160</v>
      </c>
      <c r="G36" s="51">
        <v>6</v>
      </c>
      <c r="H36" s="49">
        <v>6</v>
      </c>
      <c r="I36" s="270" t="s">
        <v>571</v>
      </c>
      <c r="J36" s="49">
        <v>19593</v>
      </c>
      <c r="K36" s="49">
        <v>18071</v>
      </c>
      <c r="L36" s="49">
        <v>1522</v>
      </c>
      <c r="M36" s="49">
        <v>16</v>
      </c>
      <c r="N36" s="19" t="s">
        <v>649</v>
      </c>
      <c r="O36" s="19" t="s">
        <v>649</v>
      </c>
      <c r="P36" s="19" t="s">
        <v>649</v>
      </c>
      <c r="Q36" s="83">
        <v>59.09</v>
      </c>
      <c r="R36" s="85" t="s">
        <v>649</v>
      </c>
    </row>
    <row r="37" spans="1:18" s="4" customFormat="1" ht="12" customHeight="1">
      <c r="A37" s="282" t="s">
        <v>643</v>
      </c>
      <c r="B37" s="92" t="s">
        <v>644</v>
      </c>
      <c r="C37" s="19">
        <v>75</v>
      </c>
      <c r="D37" s="49">
        <v>12</v>
      </c>
      <c r="E37" s="49">
        <v>6</v>
      </c>
      <c r="F37" s="49">
        <v>4871</v>
      </c>
      <c r="G37" s="51">
        <v>4</v>
      </c>
      <c r="H37" s="49">
        <v>4</v>
      </c>
      <c r="I37" s="270" t="s">
        <v>571</v>
      </c>
      <c r="J37" s="49">
        <v>2937</v>
      </c>
      <c r="K37" s="49">
        <v>2702</v>
      </c>
      <c r="L37" s="49">
        <v>235</v>
      </c>
      <c r="M37" s="49">
        <v>6</v>
      </c>
      <c r="N37" s="19" t="s">
        <v>649</v>
      </c>
      <c r="O37" s="19" t="s">
        <v>649</v>
      </c>
      <c r="P37" s="19" t="s">
        <v>649</v>
      </c>
      <c r="Q37" s="83">
        <v>60.3</v>
      </c>
      <c r="R37" s="85" t="s">
        <v>649</v>
      </c>
    </row>
    <row r="38" spans="1:18" s="4" customFormat="1" ht="12" customHeight="1">
      <c r="A38" s="282" t="s">
        <v>645</v>
      </c>
      <c r="B38" s="92" t="s">
        <v>646</v>
      </c>
      <c r="C38" s="19">
        <v>75</v>
      </c>
      <c r="D38" s="49">
        <v>12</v>
      </c>
      <c r="E38" s="49">
        <v>6</v>
      </c>
      <c r="F38" s="49">
        <v>2434</v>
      </c>
      <c r="G38" s="51">
        <v>8</v>
      </c>
      <c r="H38" s="49">
        <v>8</v>
      </c>
      <c r="I38" s="270" t="s">
        <v>571</v>
      </c>
      <c r="J38" s="49">
        <v>2001</v>
      </c>
      <c r="K38" s="49">
        <v>1977</v>
      </c>
      <c r="L38" s="49">
        <v>24</v>
      </c>
      <c r="M38" s="49">
        <v>4</v>
      </c>
      <c r="N38" s="19" t="s">
        <v>649</v>
      </c>
      <c r="O38" s="19" t="s">
        <v>649</v>
      </c>
      <c r="P38" s="19" t="s">
        <v>649</v>
      </c>
      <c r="Q38" s="83">
        <v>82.21</v>
      </c>
      <c r="R38" s="85" t="s">
        <v>649</v>
      </c>
    </row>
    <row r="39" spans="1:18" s="4" customFormat="1" ht="12" customHeight="1">
      <c r="A39" s="282" t="s">
        <v>647</v>
      </c>
      <c r="B39" s="92" t="s">
        <v>648</v>
      </c>
      <c r="C39" s="19">
        <v>75</v>
      </c>
      <c r="D39" s="49">
        <v>12</v>
      </c>
      <c r="E39" s="49">
        <v>6</v>
      </c>
      <c r="F39" s="49">
        <v>2190</v>
      </c>
      <c r="G39" s="51">
        <v>4</v>
      </c>
      <c r="H39" s="49">
        <v>4</v>
      </c>
      <c r="I39" s="270" t="s">
        <v>571</v>
      </c>
      <c r="J39" s="49">
        <v>1358</v>
      </c>
      <c r="K39" s="49">
        <v>1324</v>
      </c>
      <c r="L39" s="49">
        <v>34</v>
      </c>
      <c r="M39" s="49">
        <v>6</v>
      </c>
      <c r="N39" s="19" t="s">
        <v>649</v>
      </c>
      <c r="O39" s="19" t="s">
        <v>649</v>
      </c>
      <c r="P39" s="19" t="s">
        <v>649</v>
      </c>
      <c r="Q39" s="83">
        <v>62.01</v>
      </c>
      <c r="R39" s="85" t="s">
        <v>649</v>
      </c>
    </row>
    <row r="40" spans="1:18" s="4" customFormat="1" ht="3.75" customHeight="1">
      <c r="A40" s="77"/>
      <c r="B40" s="92"/>
      <c r="C40" s="19"/>
      <c r="D40" s="49"/>
      <c r="E40" s="49"/>
      <c r="F40" s="49"/>
      <c r="G40" s="51"/>
      <c r="H40" s="49"/>
      <c r="I40" s="49"/>
      <c r="J40" s="49"/>
      <c r="K40" s="49"/>
      <c r="L40" s="49"/>
      <c r="M40" s="49"/>
      <c r="N40" s="19" t="s">
        <v>649</v>
      </c>
      <c r="O40" s="19" t="s">
        <v>649</v>
      </c>
      <c r="P40" s="19" t="s">
        <v>649</v>
      </c>
      <c r="Q40" s="83"/>
      <c r="R40" s="85" t="s">
        <v>649</v>
      </c>
    </row>
    <row r="41" spans="1:18" s="4" customFormat="1" ht="12" customHeight="1">
      <c r="A41" s="282" t="s">
        <v>629</v>
      </c>
      <c r="B41" s="92" t="s">
        <v>630</v>
      </c>
      <c r="C41" s="19">
        <v>78</v>
      </c>
      <c r="D41" s="49">
        <v>12</v>
      </c>
      <c r="E41" s="49">
        <v>2</v>
      </c>
      <c r="F41" s="49">
        <v>790201</v>
      </c>
      <c r="G41" s="51">
        <v>84</v>
      </c>
      <c r="H41" s="49">
        <v>81</v>
      </c>
      <c r="I41" s="49">
        <v>3</v>
      </c>
      <c r="J41" s="49">
        <v>596157</v>
      </c>
      <c r="K41" s="49">
        <v>574904</v>
      </c>
      <c r="L41" s="49">
        <v>21253</v>
      </c>
      <c r="M41" s="49">
        <v>89</v>
      </c>
      <c r="N41" s="19" t="s">
        <v>649</v>
      </c>
      <c r="O41" s="19" t="s">
        <v>649</v>
      </c>
      <c r="P41" s="19" t="s">
        <v>649</v>
      </c>
      <c r="Q41" s="83">
        <v>75.44</v>
      </c>
      <c r="R41" s="85" t="s">
        <v>649</v>
      </c>
    </row>
    <row r="42" spans="1:18" s="4" customFormat="1" ht="12" customHeight="1">
      <c r="A42" s="282" t="s">
        <v>631</v>
      </c>
      <c r="B42" s="92" t="s">
        <v>632</v>
      </c>
      <c r="C42" s="19">
        <v>78</v>
      </c>
      <c r="D42" s="49">
        <v>12</v>
      </c>
      <c r="E42" s="49">
        <v>2</v>
      </c>
      <c r="F42" s="49">
        <v>704857</v>
      </c>
      <c r="G42" s="51">
        <v>8</v>
      </c>
      <c r="H42" s="49">
        <v>7</v>
      </c>
      <c r="I42" s="49">
        <v>1</v>
      </c>
      <c r="J42" s="49">
        <v>531513</v>
      </c>
      <c r="K42" s="49">
        <v>513837</v>
      </c>
      <c r="L42" s="49">
        <v>17676</v>
      </c>
      <c r="M42" s="49">
        <v>67</v>
      </c>
      <c r="N42" s="19" t="s">
        <v>649</v>
      </c>
      <c r="O42" s="19" t="s">
        <v>649</v>
      </c>
      <c r="P42" s="19" t="s">
        <v>649</v>
      </c>
      <c r="Q42" s="83">
        <v>75.41</v>
      </c>
      <c r="R42" s="85" t="s">
        <v>649</v>
      </c>
    </row>
    <row r="43" spans="1:18" s="4" customFormat="1" ht="12" customHeight="1">
      <c r="A43" s="282" t="s">
        <v>633</v>
      </c>
      <c r="B43" s="92" t="s">
        <v>634</v>
      </c>
      <c r="C43" s="19">
        <v>78</v>
      </c>
      <c r="D43" s="49">
        <v>12</v>
      </c>
      <c r="E43" s="49">
        <v>2</v>
      </c>
      <c r="F43" s="49">
        <v>20852</v>
      </c>
      <c r="G43" s="51">
        <v>12</v>
      </c>
      <c r="H43" s="49">
        <v>12</v>
      </c>
      <c r="I43" s="270" t="s">
        <v>571</v>
      </c>
      <c r="J43" s="49">
        <v>18388</v>
      </c>
      <c r="K43" s="49">
        <v>17552</v>
      </c>
      <c r="L43" s="49">
        <v>836</v>
      </c>
      <c r="M43" s="49">
        <v>1</v>
      </c>
      <c r="N43" s="19" t="s">
        <v>649</v>
      </c>
      <c r="O43" s="19" t="s">
        <v>649</v>
      </c>
      <c r="P43" s="19" t="s">
        <v>649</v>
      </c>
      <c r="Q43" s="83">
        <v>88.18</v>
      </c>
      <c r="R43" s="85" t="s">
        <v>649</v>
      </c>
    </row>
    <row r="44" spans="1:18" s="4" customFormat="1" ht="12" customHeight="1">
      <c r="A44" s="282" t="s">
        <v>635</v>
      </c>
      <c r="B44" s="92" t="s">
        <v>636</v>
      </c>
      <c r="C44" s="19">
        <v>78</v>
      </c>
      <c r="D44" s="49">
        <v>12</v>
      </c>
      <c r="E44" s="49">
        <v>2</v>
      </c>
      <c r="F44" s="49">
        <v>2697</v>
      </c>
      <c r="G44" s="51">
        <v>4</v>
      </c>
      <c r="H44" s="49">
        <v>4</v>
      </c>
      <c r="I44" s="270" t="s">
        <v>571</v>
      </c>
      <c r="J44" s="49">
        <v>1663</v>
      </c>
      <c r="K44" s="49">
        <v>1561</v>
      </c>
      <c r="L44" s="49">
        <v>102</v>
      </c>
      <c r="M44" s="49">
        <v>2</v>
      </c>
      <c r="N44" s="19" t="s">
        <v>649</v>
      </c>
      <c r="O44" s="19" t="s">
        <v>649</v>
      </c>
      <c r="P44" s="19" t="s">
        <v>649</v>
      </c>
      <c r="Q44" s="83">
        <v>61.66</v>
      </c>
      <c r="R44" s="85" t="s">
        <v>649</v>
      </c>
    </row>
    <row r="45" spans="1:18" s="4" customFormat="1" ht="12" customHeight="1">
      <c r="A45" s="282" t="s">
        <v>637</v>
      </c>
      <c r="B45" s="92" t="s">
        <v>638</v>
      </c>
      <c r="C45" s="19">
        <v>78</v>
      </c>
      <c r="D45" s="49">
        <v>12</v>
      </c>
      <c r="E45" s="49">
        <v>2</v>
      </c>
      <c r="F45" s="49">
        <v>4212</v>
      </c>
      <c r="G45" s="51">
        <v>5</v>
      </c>
      <c r="H45" s="49">
        <v>5</v>
      </c>
      <c r="I45" s="270" t="s">
        <v>571</v>
      </c>
      <c r="J45" s="49">
        <v>2501</v>
      </c>
      <c r="K45" s="49">
        <v>2320</v>
      </c>
      <c r="L45" s="49">
        <v>181</v>
      </c>
      <c r="M45" s="49">
        <v>4</v>
      </c>
      <c r="N45" s="19" t="s">
        <v>649</v>
      </c>
      <c r="O45" s="19" t="s">
        <v>649</v>
      </c>
      <c r="P45" s="19" t="s">
        <v>649</v>
      </c>
      <c r="Q45" s="83">
        <v>59.38</v>
      </c>
      <c r="R45" s="85" t="s">
        <v>649</v>
      </c>
    </row>
    <row r="46" spans="1:18" s="4" customFormat="1" ht="12" customHeight="1">
      <c r="A46" s="282" t="s">
        <v>639</v>
      </c>
      <c r="B46" s="92" t="s">
        <v>640</v>
      </c>
      <c r="C46" s="19">
        <v>78</v>
      </c>
      <c r="D46" s="49">
        <v>12</v>
      </c>
      <c r="E46" s="49">
        <v>2</v>
      </c>
      <c r="F46" s="49">
        <v>5806</v>
      </c>
      <c r="G46" s="51">
        <v>6</v>
      </c>
      <c r="H46" s="49">
        <v>6</v>
      </c>
      <c r="I46" s="270" t="s">
        <v>571</v>
      </c>
      <c r="J46" s="49">
        <v>3465</v>
      </c>
      <c r="K46" s="49">
        <v>3221</v>
      </c>
      <c r="L46" s="49">
        <v>244</v>
      </c>
      <c r="M46" s="49">
        <v>2</v>
      </c>
      <c r="N46" s="19" t="s">
        <v>649</v>
      </c>
      <c r="O46" s="19" t="s">
        <v>649</v>
      </c>
      <c r="P46" s="19" t="s">
        <v>649</v>
      </c>
      <c r="Q46" s="83">
        <v>59.68</v>
      </c>
      <c r="R46" s="85" t="s">
        <v>649</v>
      </c>
    </row>
    <row r="47" spans="1:18" s="4" customFormat="1" ht="12" customHeight="1">
      <c r="A47" s="282" t="s">
        <v>641</v>
      </c>
      <c r="B47" s="92" t="s">
        <v>642</v>
      </c>
      <c r="C47" s="19">
        <v>78</v>
      </c>
      <c r="D47" s="49">
        <v>12</v>
      </c>
      <c r="E47" s="49">
        <v>2</v>
      </c>
      <c r="F47" s="49">
        <v>40257</v>
      </c>
      <c r="G47" s="51">
        <v>27</v>
      </c>
      <c r="H47" s="49">
        <v>25</v>
      </c>
      <c r="I47" s="49">
        <v>2</v>
      </c>
      <c r="J47" s="49">
        <v>28975</v>
      </c>
      <c r="K47" s="49">
        <v>26982</v>
      </c>
      <c r="L47" s="49">
        <v>1993</v>
      </c>
      <c r="M47" s="49">
        <v>8</v>
      </c>
      <c r="N47" s="19" t="s">
        <v>649</v>
      </c>
      <c r="O47" s="19" t="s">
        <v>649</v>
      </c>
      <c r="P47" s="19" t="s">
        <v>649</v>
      </c>
      <c r="Q47" s="83">
        <v>71.98</v>
      </c>
      <c r="R47" s="85" t="s">
        <v>649</v>
      </c>
    </row>
    <row r="48" spans="1:18" s="4" customFormat="1" ht="12" customHeight="1">
      <c r="A48" s="282" t="s">
        <v>643</v>
      </c>
      <c r="B48" s="92" t="s">
        <v>644</v>
      </c>
      <c r="C48" s="19">
        <v>78</v>
      </c>
      <c r="D48" s="49">
        <v>12</v>
      </c>
      <c r="E48" s="49">
        <v>2</v>
      </c>
      <c r="F48" s="49">
        <v>7022</v>
      </c>
      <c r="G48" s="51">
        <v>11</v>
      </c>
      <c r="H48" s="49">
        <v>11</v>
      </c>
      <c r="I48" s="270" t="s">
        <v>571</v>
      </c>
      <c r="J48" s="49">
        <v>5943</v>
      </c>
      <c r="K48" s="49">
        <v>5778</v>
      </c>
      <c r="L48" s="49">
        <v>165</v>
      </c>
      <c r="M48" s="49"/>
      <c r="N48" s="19" t="s">
        <v>649</v>
      </c>
      <c r="O48" s="19" t="s">
        <v>649</v>
      </c>
      <c r="P48" s="19" t="s">
        <v>649</v>
      </c>
      <c r="Q48" s="83">
        <v>84.63</v>
      </c>
      <c r="R48" s="85" t="s">
        <v>649</v>
      </c>
    </row>
    <row r="49" spans="1:18" s="4" customFormat="1" ht="12" customHeight="1">
      <c r="A49" s="282" t="s">
        <v>645</v>
      </c>
      <c r="B49" s="92" t="s">
        <v>646</v>
      </c>
      <c r="C49" s="19">
        <v>78</v>
      </c>
      <c r="D49" s="49">
        <v>12</v>
      </c>
      <c r="E49" s="49">
        <v>2</v>
      </c>
      <c r="F49" s="49">
        <v>2110</v>
      </c>
      <c r="G49" s="51">
        <v>6</v>
      </c>
      <c r="H49" s="49">
        <v>6</v>
      </c>
      <c r="I49" s="270" t="s">
        <v>571</v>
      </c>
      <c r="J49" s="49">
        <v>1770</v>
      </c>
      <c r="K49" s="49">
        <v>1747</v>
      </c>
      <c r="L49" s="49">
        <v>23</v>
      </c>
      <c r="M49" s="49">
        <v>2</v>
      </c>
      <c r="N49" s="19" t="s">
        <v>649</v>
      </c>
      <c r="O49" s="19" t="s">
        <v>649</v>
      </c>
      <c r="P49" s="19" t="s">
        <v>649</v>
      </c>
      <c r="Q49" s="83">
        <v>83.89</v>
      </c>
      <c r="R49" s="85" t="s">
        <v>649</v>
      </c>
    </row>
    <row r="50" spans="1:18" s="4" customFormat="1" ht="12" customHeight="1" thickBot="1">
      <c r="A50" s="178" t="s">
        <v>647</v>
      </c>
      <c r="B50" s="93" t="s">
        <v>648</v>
      </c>
      <c r="C50" s="72">
        <v>78</v>
      </c>
      <c r="D50" s="75">
        <v>12</v>
      </c>
      <c r="E50" s="75">
        <v>2</v>
      </c>
      <c r="F50" s="75">
        <v>2388</v>
      </c>
      <c r="G50" s="81">
        <v>5</v>
      </c>
      <c r="H50" s="75">
        <v>5</v>
      </c>
      <c r="I50" s="284" t="s">
        <v>571</v>
      </c>
      <c r="J50" s="75">
        <v>1939</v>
      </c>
      <c r="K50" s="75">
        <v>1906</v>
      </c>
      <c r="L50" s="75">
        <v>33</v>
      </c>
      <c r="M50" s="75">
        <v>3</v>
      </c>
      <c r="N50" s="34" t="s">
        <v>649</v>
      </c>
      <c r="O50" s="33" t="s">
        <v>649</v>
      </c>
      <c r="P50" s="33" t="s">
        <v>649</v>
      </c>
      <c r="Q50" s="86">
        <v>81.2</v>
      </c>
      <c r="R50" s="87" t="s">
        <v>649</v>
      </c>
    </row>
    <row r="51" spans="1:19" s="4" customFormat="1" ht="11.25" customHeight="1">
      <c r="A51" s="388" t="s">
        <v>407</v>
      </c>
      <c r="F51" s="88"/>
      <c r="J51" s="4" t="s">
        <v>408</v>
      </c>
      <c r="R51" s="5"/>
      <c r="S51" s="5"/>
    </row>
    <row r="52" spans="1:19" s="4" customFormat="1" ht="11.25" customHeight="1">
      <c r="A52" s="388" t="s">
        <v>409</v>
      </c>
      <c r="J52" s="4" t="s">
        <v>410</v>
      </c>
      <c r="R52" s="5"/>
      <c r="S52" s="5"/>
    </row>
  </sheetData>
  <mergeCells count="31">
    <mergeCell ref="C4:E5"/>
    <mergeCell ref="G4:I4"/>
    <mergeCell ref="J4:L4"/>
    <mergeCell ref="N4:P4"/>
    <mergeCell ref="M4:M5"/>
    <mergeCell ref="G5:I5"/>
    <mergeCell ref="J5:L5"/>
    <mergeCell ref="N5:P5"/>
    <mergeCell ref="N6:N7"/>
    <mergeCell ref="O6:O7"/>
    <mergeCell ref="P6:P7"/>
    <mergeCell ref="M6:M7"/>
    <mergeCell ref="L6:L7"/>
    <mergeCell ref="C6:C7"/>
    <mergeCell ref="D6:D7"/>
    <mergeCell ref="E6:E7"/>
    <mergeCell ref="G6:G7"/>
    <mergeCell ref="H6:H7"/>
    <mergeCell ref="I6:I7"/>
    <mergeCell ref="J6:J7"/>
    <mergeCell ref="K6:K7"/>
    <mergeCell ref="A2:I2"/>
    <mergeCell ref="J2:R2"/>
    <mergeCell ref="A6:B7"/>
    <mergeCell ref="Q4:Q5"/>
    <mergeCell ref="R4:R5"/>
    <mergeCell ref="Q6:Q7"/>
    <mergeCell ref="R6:R7"/>
    <mergeCell ref="A5:B5"/>
    <mergeCell ref="F4:F5"/>
    <mergeCell ref="F6:F7"/>
  </mergeCells>
  <printOptions/>
  <pageMargins left="1.1811023622047245" right="1.1811023622047245" top="1.5748031496062993" bottom="1.5748031496062993" header="0.5118110236220472" footer="0.9055118110236221"/>
  <pageSetup firstPageNumber="9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4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125" style="1" customWidth="1"/>
    <col min="2" max="2" width="13.875" style="1" customWidth="1"/>
    <col min="3" max="5" width="5.625" style="1" customWidth="1"/>
    <col min="6" max="6" width="11.125" style="1" customWidth="1"/>
    <col min="7" max="9" width="7.625" style="1" customWidth="1"/>
    <col min="10" max="12" width="7.375" style="1" customWidth="1"/>
    <col min="13" max="13" width="11.125" style="1" customWidth="1"/>
    <col min="14" max="16" width="6.625" style="1" customWidth="1"/>
    <col min="17" max="17" width="10.125" style="1" customWidth="1"/>
    <col min="18" max="18" width="11.625" style="2" customWidth="1"/>
    <col min="19" max="16384" width="12.625" style="1" customWidth="1"/>
  </cols>
  <sheetData>
    <row r="1" spans="1:18" s="4" customFormat="1" ht="18" customHeight="1">
      <c r="A1" s="382" t="s">
        <v>713</v>
      </c>
      <c r="B1" s="76"/>
      <c r="R1" s="91" t="s">
        <v>700</v>
      </c>
    </row>
    <row r="2" spans="1:18" s="7" customFormat="1" ht="25.5" customHeight="1">
      <c r="A2" s="460" t="s">
        <v>412</v>
      </c>
      <c r="B2" s="461"/>
      <c r="C2" s="461"/>
      <c r="D2" s="461"/>
      <c r="E2" s="461"/>
      <c r="F2" s="461"/>
      <c r="G2" s="461"/>
      <c r="H2" s="461"/>
      <c r="I2" s="461"/>
      <c r="J2" s="461" t="s">
        <v>413</v>
      </c>
      <c r="K2" s="461"/>
      <c r="L2" s="461"/>
      <c r="M2" s="461"/>
      <c r="N2" s="461"/>
      <c r="O2" s="461"/>
      <c r="P2" s="461"/>
      <c r="Q2" s="461"/>
      <c r="R2" s="461"/>
    </row>
    <row r="3" spans="1:18" s="4" customFormat="1" ht="15.75" customHeight="1" thickBot="1">
      <c r="A3" s="26"/>
      <c r="B3" s="26"/>
      <c r="C3" s="26"/>
      <c r="D3" s="26"/>
      <c r="E3" s="26"/>
      <c r="F3" s="26"/>
      <c r="G3" s="26"/>
      <c r="H3" s="26"/>
      <c r="I3" s="400" t="s">
        <v>714</v>
      </c>
      <c r="J3" s="26"/>
      <c r="K3" s="26"/>
      <c r="L3" s="26"/>
      <c r="M3" s="26"/>
      <c r="N3" s="26"/>
      <c r="O3" s="26"/>
      <c r="P3" s="26"/>
      <c r="Q3" s="26"/>
      <c r="R3" s="78" t="s">
        <v>655</v>
      </c>
    </row>
    <row r="4" spans="1:18" s="79" customFormat="1" ht="18" customHeight="1">
      <c r="A4" s="564" t="s">
        <v>13</v>
      </c>
      <c r="B4" s="565"/>
      <c r="C4" s="571" t="s">
        <v>604</v>
      </c>
      <c r="D4" s="556"/>
      <c r="E4" s="557"/>
      <c r="F4" s="545" t="s">
        <v>605</v>
      </c>
      <c r="G4" s="561" t="s">
        <v>606</v>
      </c>
      <c r="H4" s="556"/>
      <c r="I4" s="557"/>
      <c r="J4" s="562" t="s">
        <v>607</v>
      </c>
      <c r="K4" s="556"/>
      <c r="L4" s="557"/>
      <c r="M4" s="545" t="s">
        <v>608</v>
      </c>
      <c r="N4" s="561" t="s">
        <v>609</v>
      </c>
      <c r="O4" s="556"/>
      <c r="P4" s="557"/>
      <c r="Q4" s="535" t="s">
        <v>610</v>
      </c>
      <c r="R4" s="537" t="s">
        <v>611</v>
      </c>
    </row>
    <row r="5" spans="1:18" s="79" customFormat="1" ht="18" customHeight="1">
      <c r="A5" s="566"/>
      <c r="B5" s="459"/>
      <c r="C5" s="559"/>
      <c r="D5" s="559"/>
      <c r="E5" s="560"/>
      <c r="F5" s="546"/>
      <c r="G5" s="563" t="s">
        <v>613</v>
      </c>
      <c r="H5" s="559"/>
      <c r="I5" s="560"/>
      <c r="J5" s="559" t="s">
        <v>614</v>
      </c>
      <c r="K5" s="559"/>
      <c r="L5" s="560"/>
      <c r="M5" s="546"/>
      <c r="N5" s="563" t="s">
        <v>615</v>
      </c>
      <c r="O5" s="559"/>
      <c r="P5" s="560"/>
      <c r="Q5" s="536"/>
      <c r="R5" s="538"/>
    </row>
    <row r="6" spans="1:18" s="79" customFormat="1" ht="18" customHeight="1">
      <c r="A6" s="566"/>
      <c r="B6" s="459"/>
      <c r="C6" s="569" t="s">
        <v>617</v>
      </c>
      <c r="D6" s="551" t="s">
        <v>618</v>
      </c>
      <c r="E6" s="553" t="s">
        <v>619</v>
      </c>
      <c r="F6" s="546" t="s">
        <v>620</v>
      </c>
      <c r="G6" s="551" t="s">
        <v>621</v>
      </c>
      <c r="H6" s="551" t="s">
        <v>622</v>
      </c>
      <c r="I6" s="551" t="s">
        <v>623</v>
      </c>
      <c r="J6" s="553" t="s">
        <v>621</v>
      </c>
      <c r="K6" s="548" t="s">
        <v>624</v>
      </c>
      <c r="L6" s="548" t="s">
        <v>625</v>
      </c>
      <c r="M6" s="546" t="s">
        <v>626</v>
      </c>
      <c r="N6" s="551" t="s">
        <v>621</v>
      </c>
      <c r="O6" s="551" t="s">
        <v>622</v>
      </c>
      <c r="P6" s="551" t="s">
        <v>623</v>
      </c>
      <c r="Q6" s="539" t="s">
        <v>627</v>
      </c>
      <c r="R6" s="541" t="s">
        <v>628</v>
      </c>
    </row>
    <row r="7" spans="1:18" s="80" customFormat="1" ht="18" customHeight="1" thickBot="1">
      <c r="A7" s="567"/>
      <c r="B7" s="568"/>
      <c r="C7" s="570"/>
      <c r="D7" s="552"/>
      <c r="E7" s="554"/>
      <c r="F7" s="547"/>
      <c r="G7" s="552"/>
      <c r="H7" s="552"/>
      <c r="I7" s="552"/>
      <c r="J7" s="554"/>
      <c r="K7" s="547"/>
      <c r="L7" s="547"/>
      <c r="M7" s="547"/>
      <c r="N7" s="552"/>
      <c r="O7" s="552"/>
      <c r="P7" s="552"/>
      <c r="Q7" s="540"/>
      <c r="R7" s="542"/>
    </row>
    <row r="8" spans="1:18" s="4" customFormat="1" ht="18.75" customHeight="1">
      <c r="A8" s="285" t="s">
        <v>24</v>
      </c>
      <c r="B8" s="50" t="s">
        <v>25</v>
      </c>
      <c r="C8" s="73">
        <v>81</v>
      </c>
      <c r="D8" s="73">
        <v>12</v>
      </c>
      <c r="E8" s="49">
        <v>2</v>
      </c>
      <c r="F8" s="49">
        <v>881559</v>
      </c>
      <c r="G8" s="51">
        <v>31</v>
      </c>
      <c r="H8" s="49">
        <v>28</v>
      </c>
      <c r="I8" s="49">
        <v>3</v>
      </c>
      <c r="J8" s="49">
        <v>649225</v>
      </c>
      <c r="K8" s="49">
        <v>634615</v>
      </c>
      <c r="L8" s="49">
        <v>14610</v>
      </c>
      <c r="M8" s="49">
        <v>25</v>
      </c>
      <c r="N8" s="49">
        <v>13</v>
      </c>
      <c r="O8" s="49">
        <v>11</v>
      </c>
      <c r="P8" s="49">
        <v>2</v>
      </c>
      <c r="Q8" s="83">
        <v>73.65</v>
      </c>
      <c r="R8" s="84">
        <v>41.94</v>
      </c>
    </row>
    <row r="9" spans="1:18" s="4" customFormat="1" ht="5.25" customHeight="1">
      <c r="A9" s="96"/>
      <c r="B9" s="50"/>
      <c r="C9" s="19"/>
      <c r="D9" s="19"/>
      <c r="E9" s="49"/>
      <c r="F9" s="49"/>
      <c r="G9" s="51"/>
      <c r="H9" s="49"/>
      <c r="I9" s="49"/>
      <c r="J9" s="49"/>
      <c r="K9" s="49"/>
      <c r="L9" s="49"/>
      <c r="M9" s="49"/>
      <c r="N9" s="49"/>
      <c r="O9" s="49"/>
      <c r="P9" s="49"/>
      <c r="Q9" s="83"/>
      <c r="R9" s="84"/>
    </row>
    <row r="10" spans="1:18" s="4" customFormat="1" ht="18.75" customHeight="1">
      <c r="A10" s="285" t="s">
        <v>420</v>
      </c>
      <c r="B10" s="50" t="s">
        <v>421</v>
      </c>
      <c r="C10" s="19">
        <v>84</v>
      </c>
      <c r="D10" s="19">
        <v>12</v>
      </c>
      <c r="E10" s="49">
        <v>2</v>
      </c>
      <c r="F10" s="49">
        <v>970395</v>
      </c>
      <c r="G10" s="51">
        <v>16</v>
      </c>
      <c r="H10" s="49">
        <v>15</v>
      </c>
      <c r="I10" s="49">
        <v>1</v>
      </c>
      <c r="J10" s="49">
        <v>656864</v>
      </c>
      <c r="K10" s="49">
        <v>646246</v>
      </c>
      <c r="L10" s="49">
        <v>10618</v>
      </c>
      <c r="M10" s="49">
        <v>3</v>
      </c>
      <c r="N10" s="49">
        <v>8</v>
      </c>
      <c r="O10" s="49">
        <v>7</v>
      </c>
      <c r="P10" s="49">
        <v>1</v>
      </c>
      <c r="Q10" s="83">
        <v>67.69</v>
      </c>
      <c r="R10" s="84">
        <v>50</v>
      </c>
    </row>
    <row r="11" spans="1:18" s="4" customFormat="1" ht="5.25" customHeight="1">
      <c r="A11" s="96"/>
      <c r="B11" s="50"/>
      <c r="C11" s="19"/>
      <c r="D11" s="19"/>
      <c r="E11" s="49"/>
      <c r="F11" s="49"/>
      <c r="G11" s="51"/>
      <c r="H11" s="49"/>
      <c r="I11" s="49"/>
      <c r="J11" s="49"/>
      <c r="K11" s="49"/>
      <c r="L11" s="49"/>
      <c r="M11" s="49"/>
      <c r="N11" s="49"/>
      <c r="O11" s="49"/>
      <c r="P11" s="49"/>
      <c r="Q11" s="83"/>
      <c r="R11" s="84"/>
    </row>
    <row r="12" spans="1:18" s="4" customFormat="1" ht="18.75" customHeight="1">
      <c r="A12" s="285" t="s">
        <v>425</v>
      </c>
      <c r="B12" s="50" t="s">
        <v>426</v>
      </c>
      <c r="C12" s="19">
        <v>87</v>
      </c>
      <c r="D12" s="19">
        <v>12</v>
      </c>
      <c r="E12" s="49">
        <v>5</v>
      </c>
      <c r="F12" s="49">
        <v>1076060</v>
      </c>
      <c r="G12" s="51">
        <v>41</v>
      </c>
      <c r="H12" s="49">
        <v>35</v>
      </c>
      <c r="I12" s="49">
        <v>6</v>
      </c>
      <c r="J12" s="49">
        <v>689989</v>
      </c>
      <c r="K12" s="49">
        <v>680003</v>
      </c>
      <c r="L12" s="49">
        <v>9986</v>
      </c>
      <c r="M12" s="49">
        <v>3</v>
      </c>
      <c r="N12" s="49">
        <v>12</v>
      </c>
      <c r="O12" s="49">
        <v>9</v>
      </c>
      <c r="P12" s="49">
        <v>3</v>
      </c>
      <c r="Q12" s="83">
        <v>64.12</v>
      </c>
      <c r="R12" s="84">
        <v>29.27</v>
      </c>
    </row>
    <row r="13" spans="1:18" s="4" customFormat="1" ht="5.25" customHeight="1">
      <c r="A13" s="96"/>
      <c r="B13" s="50"/>
      <c r="C13" s="19"/>
      <c r="D13" s="19"/>
      <c r="E13" s="49"/>
      <c r="F13" s="49"/>
      <c r="G13" s="51"/>
      <c r="H13" s="49"/>
      <c r="I13" s="49"/>
      <c r="J13" s="49"/>
      <c r="K13" s="49"/>
      <c r="L13" s="49"/>
      <c r="M13" s="49"/>
      <c r="N13" s="49"/>
      <c r="O13" s="49"/>
      <c r="P13" s="49"/>
      <c r="Q13" s="83"/>
      <c r="R13" s="84"/>
    </row>
    <row r="14" spans="1:18" s="4" customFormat="1" ht="18.75" customHeight="1">
      <c r="A14" s="285" t="s">
        <v>428</v>
      </c>
      <c r="B14" s="50" t="s">
        <v>429</v>
      </c>
      <c r="C14" s="19">
        <v>90</v>
      </c>
      <c r="D14" s="19">
        <v>12</v>
      </c>
      <c r="E14" s="49">
        <v>1</v>
      </c>
      <c r="F14" s="49">
        <v>1187086</v>
      </c>
      <c r="G14" s="51">
        <v>47</v>
      </c>
      <c r="H14" s="49">
        <v>40</v>
      </c>
      <c r="I14" s="49">
        <v>7</v>
      </c>
      <c r="J14" s="49">
        <v>810820</v>
      </c>
      <c r="K14" s="49">
        <v>798582</v>
      </c>
      <c r="L14" s="49">
        <v>12238</v>
      </c>
      <c r="M14" s="49">
        <v>8</v>
      </c>
      <c r="N14" s="49">
        <v>13</v>
      </c>
      <c r="O14" s="49">
        <v>10</v>
      </c>
      <c r="P14" s="49">
        <v>3</v>
      </c>
      <c r="Q14" s="83">
        <v>63.3</v>
      </c>
      <c r="R14" s="84">
        <v>27.66</v>
      </c>
    </row>
    <row r="15" spans="1:18" s="4" customFormat="1" ht="5.25" customHeight="1">
      <c r="A15" s="96"/>
      <c r="B15" s="50"/>
      <c r="C15" s="19"/>
      <c r="D15" s="19"/>
      <c r="E15" s="49"/>
      <c r="F15" s="49"/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83"/>
      <c r="R15" s="84"/>
    </row>
    <row r="16" spans="1:18" s="4" customFormat="1" ht="18.75" customHeight="1">
      <c r="A16" s="285" t="s">
        <v>431</v>
      </c>
      <c r="B16" s="50" t="s">
        <v>432</v>
      </c>
      <c r="C16" s="19">
        <v>93</v>
      </c>
      <c r="D16" s="19">
        <v>12</v>
      </c>
      <c r="E16" s="49">
        <v>11</v>
      </c>
      <c r="F16" s="49">
        <v>1289896</v>
      </c>
      <c r="G16" s="51">
        <v>46</v>
      </c>
      <c r="H16" s="49">
        <v>36</v>
      </c>
      <c r="I16" s="49">
        <v>10</v>
      </c>
      <c r="J16" s="49">
        <v>755328</v>
      </c>
      <c r="K16" s="49">
        <v>748387</v>
      </c>
      <c r="L16" s="49">
        <f>SUM(L18:L22)</f>
        <v>7257</v>
      </c>
      <c r="M16" s="49">
        <v>6</v>
      </c>
      <c r="N16" s="49">
        <v>13</v>
      </c>
      <c r="O16" s="49">
        <v>10</v>
      </c>
      <c r="P16" s="49">
        <v>3</v>
      </c>
      <c r="Q16" s="83">
        <v>58.55727903644945</v>
      </c>
      <c r="R16" s="84">
        <v>28.26086956521739</v>
      </c>
    </row>
    <row r="17" spans="1:18" s="4" customFormat="1" ht="5.25" customHeight="1">
      <c r="A17" s="96"/>
      <c r="B17" s="50"/>
      <c r="C17" s="19"/>
      <c r="D17" s="19"/>
      <c r="E17" s="49"/>
      <c r="F17" s="49"/>
      <c r="G17" s="51"/>
      <c r="H17" s="49"/>
      <c r="I17" s="49"/>
      <c r="J17" s="49"/>
      <c r="K17" s="49"/>
      <c r="L17" s="49"/>
      <c r="M17" s="49"/>
      <c r="N17" s="49"/>
      <c r="O17" s="49"/>
      <c r="P17" s="49"/>
      <c r="Q17" s="83"/>
      <c r="R17" s="84"/>
    </row>
    <row r="18" spans="1:18" s="4" customFormat="1" ht="18.75" customHeight="1">
      <c r="A18" s="285" t="s">
        <v>434</v>
      </c>
      <c r="B18" s="50" t="s">
        <v>435</v>
      </c>
      <c r="C18" s="19">
        <v>97</v>
      </c>
      <c r="D18" s="19">
        <v>1</v>
      </c>
      <c r="E18" s="49">
        <v>12</v>
      </c>
      <c r="F18" s="49">
        <f>F20+F22+F24</f>
        <v>1382233</v>
      </c>
      <c r="G18" s="51">
        <f>SUM(G20:G24)</f>
        <v>32</v>
      </c>
      <c r="H18" s="49">
        <f aca="true" t="shared" si="0" ref="H18:P18">SUM(H20:H24)</f>
        <v>26</v>
      </c>
      <c r="I18" s="49">
        <f t="shared" si="0"/>
        <v>6</v>
      </c>
      <c r="J18" s="49">
        <f>K18+L18</f>
        <v>786290</v>
      </c>
      <c r="K18" s="49">
        <f>SUM(K20:K24)</f>
        <v>779349</v>
      </c>
      <c r="L18" s="49">
        <v>6941</v>
      </c>
      <c r="M18" s="49">
        <f>M24</f>
        <v>30</v>
      </c>
      <c r="N18" s="49">
        <f t="shared" si="0"/>
        <v>6</v>
      </c>
      <c r="O18" s="49">
        <f t="shared" si="0"/>
        <v>4</v>
      </c>
      <c r="P18" s="49">
        <f t="shared" si="0"/>
        <v>2</v>
      </c>
      <c r="Q18" s="83">
        <f>J18/F18*100</f>
        <v>56.88548891539994</v>
      </c>
      <c r="R18" s="84">
        <f>N18/G18*100</f>
        <v>18.75</v>
      </c>
    </row>
    <row r="19" spans="1:18" s="4" customFormat="1" ht="5.25" customHeight="1">
      <c r="A19" s="96"/>
      <c r="B19" s="50"/>
      <c r="C19" s="19"/>
      <c r="D19" s="19"/>
      <c r="E19" s="49"/>
      <c r="F19" s="49"/>
      <c r="G19" s="51"/>
      <c r="H19" s="49"/>
      <c r="I19" s="49"/>
      <c r="J19" s="49"/>
      <c r="K19" s="49"/>
      <c r="L19" s="49"/>
      <c r="M19" s="49"/>
      <c r="N19" s="49"/>
      <c r="O19" s="49"/>
      <c r="P19" s="49"/>
      <c r="Q19" s="83"/>
      <c r="R19" s="162"/>
    </row>
    <row r="20" spans="1:18" s="4" customFormat="1" ht="18.75" customHeight="1">
      <c r="A20" s="285" t="s">
        <v>639</v>
      </c>
      <c r="B20" s="50" t="s">
        <v>14</v>
      </c>
      <c r="C20" s="19">
        <v>97</v>
      </c>
      <c r="D20" s="19">
        <v>1</v>
      </c>
      <c r="E20" s="49">
        <v>12</v>
      </c>
      <c r="F20" s="49">
        <v>14259</v>
      </c>
      <c r="G20" s="51">
        <f>SUM(H20:I20)</f>
        <v>7</v>
      </c>
      <c r="H20" s="49">
        <v>6</v>
      </c>
      <c r="I20" s="49">
        <v>1</v>
      </c>
      <c r="J20" s="49">
        <f>K20+L20</f>
        <v>6425</v>
      </c>
      <c r="K20" s="49">
        <v>6270</v>
      </c>
      <c r="L20" s="49">
        <v>155</v>
      </c>
      <c r="M20" s="270" t="s">
        <v>571</v>
      </c>
      <c r="N20" s="270" t="s">
        <v>571</v>
      </c>
      <c r="O20" s="270" t="s">
        <v>571</v>
      </c>
      <c r="P20" s="270" t="s">
        <v>571</v>
      </c>
      <c r="Q20" s="83">
        <f aca="true" t="shared" si="1" ref="Q20:Q42">J20/F20*100</f>
        <v>45.059260817729154</v>
      </c>
      <c r="R20" s="169" t="s">
        <v>571</v>
      </c>
    </row>
    <row r="21" spans="1:18" s="4" customFormat="1" ht="5.25" customHeight="1">
      <c r="A21" s="96"/>
      <c r="B21" s="50"/>
      <c r="C21" s="19"/>
      <c r="D21" s="19"/>
      <c r="E21" s="49"/>
      <c r="F21" s="49"/>
      <c r="G21" s="51"/>
      <c r="H21" s="49"/>
      <c r="I21" s="49"/>
      <c r="J21" s="49"/>
      <c r="K21" s="49"/>
      <c r="L21" s="49"/>
      <c r="M21" s="49"/>
      <c r="N21" s="49"/>
      <c r="O21" s="49"/>
      <c r="P21" s="49"/>
      <c r="Q21" s="83"/>
      <c r="R21" s="163"/>
    </row>
    <row r="22" spans="1:18" s="4" customFormat="1" ht="18.75" customHeight="1">
      <c r="A22" s="285" t="s">
        <v>637</v>
      </c>
      <c r="B22" s="50" t="s">
        <v>15</v>
      </c>
      <c r="C22" s="19">
        <v>97</v>
      </c>
      <c r="D22" s="19">
        <v>1</v>
      </c>
      <c r="E22" s="49">
        <v>12</v>
      </c>
      <c r="F22" s="49">
        <v>17800</v>
      </c>
      <c r="G22" s="51">
        <f>SUM(H22:I22)</f>
        <v>5</v>
      </c>
      <c r="H22" s="49">
        <v>4</v>
      </c>
      <c r="I22" s="49">
        <v>1</v>
      </c>
      <c r="J22" s="49">
        <f>K22+L22</f>
        <v>7360</v>
      </c>
      <c r="K22" s="49">
        <v>7199</v>
      </c>
      <c r="L22" s="49">
        <v>161</v>
      </c>
      <c r="M22" s="270" t="s">
        <v>571</v>
      </c>
      <c r="N22" s="270" t="s">
        <v>571</v>
      </c>
      <c r="O22" s="270" t="s">
        <v>571</v>
      </c>
      <c r="P22" s="270" t="s">
        <v>571</v>
      </c>
      <c r="Q22" s="83">
        <f t="shared" si="1"/>
        <v>41.34831460674157</v>
      </c>
      <c r="R22" s="169" t="s">
        <v>571</v>
      </c>
    </row>
    <row r="23" spans="1:18" s="4" customFormat="1" ht="5.25" customHeight="1">
      <c r="A23" s="96"/>
      <c r="B23" s="50"/>
      <c r="C23" s="19"/>
      <c r="D23" s="19"/>
      <c r="E23" s="49"/>
      <c r="F23" s="49"/>
      <c r="G23" s="51"/>
      <c r="H23" s="49"/>
      <c r="I23" s="49"/>
      <c r="J23" s="49"/>
      <c r="K23" s="49"/>
      <c r="L23" s="49"/>
      <c r="M23" s="49"/>
      <c r="N23" s="49"/>
      <c r="O23" s="49"/>
      <c r="P23" s="49"/>
      <c r="Q23" s="83"/>
      <c r="R23" s="162"/>
    </row>
    <row r="24" spans="1:18" s="5" customFormat="1" ht="18.75" customHeight="1">
      <c r="A24" s="285" t="s">
        <v>16</v>
      </c>
      <c r="B24" s="50" t="s">
        <v>17</v>
      </c>
      <c r="C24" s="19">
        <v>97</v>
      </c>
      <c r="D24" s="19">
        <v>1</v>
      </c>
      <c r="E24" s="49">
        <v>12</v>
      </c>
      <c r="F24" s="49">
        <f>SUM(F26:F42)</f>
        <v>1350174</v>
      </c>
      <c r="G24" s="51">
        <f>SUM(H24:I24)</f>
        <v>20</v>
      </c>
      <c r="H24" s="49">
        <v>16</v>
      </c>
      <c r="I24" s="49">
        <v>4</v>
      </c>
      <c r="J24" s="49">
        <f>K24+L24</f>
        <v>777011</v>
      </c>
      <c r="K24" s="49">
        <f>SUM(K26:K42)</f>
        <v>765880</v>
      </c>
      <c r="L24" s="49">
        <f>SUM(L26:L42)</f>
        <v>11131</v>
      </c>
      <c r="M24" s="49">
        <f>SUM(M26:M42)</f>
        <v>30</v>
      </c>
      <c r="N24" s="49">
        <f>SUM(O24:P24)</f>
        <v>6</v>
      </c>
      <c r="O24" s="49">
        <v>4</v>
      </c>
      <c r="P24" s="49">
        <v>2</v>
      </c>
      <c r="Q24" s="83">
        <f t="shared" si="1"/>
        <v>57.54895294976795</v>
      </c>
      <c r="R24" s="169" t="s">
        <v>571</v>
      </c>
    </row>
    <row r="25" spans="1:18" s="5" customFormat="1" ht="5.25" customHeight="1">
      <c r="A25" s="96"/>
      <c r="B25" s="50"/>
      <c r="C25" s="19"/>
      <c r="D25" s="19"/>
      <c r="E25" s="49"/>
      <c r="F25" s="49"/>
      <c r="G25" s="51"/>
      <c r="H25" s="49"/>
      <c r="I25" s="49"/>
      <c r="J25" s="49"/>
      <c r="K25" s="49"/>
      <c r="L25" s="49"/>
      <c r="M25" s="49"/>
      <c r="N25" s="49"/>
      <c r="O25" s="49"/>
      <c r="P25" s="49"/>
      <c r="Q25" s="83"/>
      <c r="R25" s="163"/>
    </row>
    <row r="26" spans="1:18" s="4" customFormat="1" ht="18.75" customHeight="1">
      <c r="A26" s="285" t="s">
        <v>464</v>
      </c>
      <c r="B26" s="94" t="s">
        <v>465</v>
      </c>
      <c r="C26" s="19">
        <v>97</v>
      </c>
      <c r="D26" s="19">
        <v>1</v>
      </c>
      <c r="E26" s="49">
        <v>12</v>
      </c>
      <c r="F26" s="49">
        <v>273201</v>
      </c>
      <c r="G26" s="271" t="s">
        <v>571</v>
      </c>
      <c r="H26" s="270" t="s">
        <v>571</v>
      </c>
      <c r="I26" s="270" t="s">
        <v>571</v>
      </c>
      <c r="J26" s="49">
        <f>K26+L26</f>
        <v>155988</v>
      </c>
      <c r="K26" s="49">
        <v>154011</v>
      </c>
      <c r="L26" s="49">
        <v>1977</v>
      </c>
      <c r="M26" s="49">
        <v>2</v>
      </c>
      <c r="N26" s="270" t="s">
        <v>571</v>
      </c>
      <c r="O26" s="270" t="s">
        <v>571</v>
      </c>
      <c r="P26" s="270" t="s">
        <v>571</v>
      </c>
      <c r="Q26" s="83">
        <f t="shared" si="1"/>
        <v>57.09642351235903</v>
      </c>
      <c r="R26" s="169" t="s">
        <v>571</v>
      </c>
    </row>
    <row r="27" spans="1:18" s="4" customFormat="1" ht="5.25" customHeight="1">
      <c r="A27" s="96"/>
      <c r="B27" s="12"/>
      <c r="C27" s="19"/>
      <c r="D27" s="19"/>
      <c r="E27" s="49"/>
      <c r="F27" s="49"/>
      <c r="G27" s="51"/>
      <c r="H27" s="49"/>
      <c r="I27" s="49"/>
      <c r="J27" s="49"/>
      <c r="K27" s="49"/>
      <c r="L27" s="49"/>
      <c r="M27" s="49"/>
      <c r="N27" s="49"/>
      <c r="O27" s="49"/>
      <c r="P27" s="49"/>
      <c r="Q27" s="83"/>
      <c r="R27" s="162"/>
    </row>
    <row r="28" spans="1:18" s="4" customFormat="1" ht="18.75" customHeight="1">
      <c r="A28" s="285" t="s">
        <v>466</v>
      </c>
      <c r="B28" s="94" t="s">
        <v>467</v>
      </c>
      <c r="C28" s="19">
        <v>97</v>
      </c>
      <c r="D28" s="19">
        <v>1</v>
      </c>
      <c r="E28" s="49">
        <v>12</v>
      </c>
      <c r="F28" s="49">
        <v>255546</v>
      </c>
      <c r="G28" s="271" t="s">
        <v>571</v>
      </c>
      <c r="H28" s="270" t="s">
        <v>571</v>
      </c>
      <c r="I28" s="270" t="s">
        <v>571</v>
      </c>
      <c r="J28" s="49">
        <f aca="true" t="shared" si="2" ref="J28:J42">K28+L28</f>
        <v>155492</v>
      </c>
      <c r="K28" s="49">
        <v>153663</v>
      </c>
      <c r="L28" s="49">
        <v>1829</v>
      </c>
      <c r="M28" s="49">
        <v>4</v>
      </c>
      <c r="N28" s="270" t="s">
        <v>571</v>
      </c>
      <c r="O28" s="270" t="s">
        <v>571</v>
      </c>
      <c r="P28" s="270" t="s">
        <v>571</v>
      </c>
      <c r="Q28" s="83">
        <f t="shared" si="1"/>
        <v>60.846970799777736</v>
      </c>
      <c r="R28" s="169" t="s">
        <v>571</v>
      </c>
    </row>
    <row r="29" spans="1:18" s="4" customFormat="1" ht="18.75" customHeight="1">
      <c r="A29" s="285" t="s">
        <v>468</v>
      </c>
      <c r="B29" s="94" t="s">
        <v>469</v>
      </c>
      <c r="C29" s="19">
        <v>97</v>
      </c>
      <c r="D29" s="19">
        <v>1</v>
      </c>
      <c r="E29" s="49">
        <v>12</v>
      </c>
      <c r="F29" s="49">
        <v>141040</v>
      </c>
      <c r="G29" s="271" t="s">
        <v>571</v>
      </c>
      <c r="H29" s="270" t="s">
        <v>571</v>
      </c>
      <c r="I29" s="270" t="s">
        <v>571</v>
      </c>
      <c r="J29" s="49">
        <f t="shared" si="2"/>
        <v>81249</v>
      </c>
      <c r="K29" s="49">
        <v>80045</v>
      </c>
      <c r="L29" s="49">
        <v>1204</v>
      </c>
      <c r="M29" s="49">
        <v>3</v>
      </c>
      <c r="N29" s="270" t="s">
        <v>571</v>
      </c>
      <c r="O29" s="270" t="s">
        <v>571</v>
      </c>
      <c r="P29" s="270" t="s">
        <v>571</v>
      </c>
      <c r="Q29" s="83">
        <f t="shared" si="1"/>
        <v>57.607061826432215</v>
      </c>
      <c r="R29" s="169" t="s">
        <v>571</v>
      </c>
    </row>
    <row r="30" spans="1:18" s="4" customFormat="1" ht="18.75" customHeight="1">
      <c r="A30" s="285" t="s">
        <v>470</v>
      </c>
      <c r="B30" s="94" t="s">
        <v>471</v>
      </c>
      <c r="C30" s="19">
        <v>97</v>
      </c>
      <c r="D30" s="19">
        <v>1</v>
      </c>
      <c r="E30" s="49">
        <v>12</v>
      </c>
      <c r="F30" s="49">
        <v>122511</v>
      </c>
      <c r="G30" s="271" t="s">
        <v>571</v>
      </c>
      <c r="H30" s="270" t="s">
        <v>571</v>
      </c>
      <c r="I30" s="270" t="s">
        <v>571</v>
      </c>
      <c r="J30" s="49">
        <f t="shared" si="2"/>
        <v>69597</v>
      </c>
      <c r="K30" s="49">
        <v>68370</v>
      </c>
      <c r="L30" s="49">
        <v>1227</v>
      </c>
      <c r="M30" s="49">
        <v>5</v>
      </c>
      <c r="N30" s="270" t="s">
        <v>571</v>
      </c>
      <c r="O30" s="270" t="s">
        <v>571</v>
      </c>
      <c r="P30" s="270" t="s">
        <v>571</v>
      </c>
      <c r="Q30" s="83">
        <f t="shared" si="1"/>
        <v>56.8087763547763</v>
      </c>
      <c r="R30" s="169" t="s">
        <v>571</v>
      </c>
    </row>
    <row r="31" spans="1:18" s="4" customFormat="1" ht="5.25" customHeight="1">
      <c r="A31" s="96"/>
      <c r="B31" s="12"/>
      <c r="C31" s="19"/>
      <c r="D31" s="19"/>
      <c r="E31" s="49"/>
      <c r="F31" s="49"/>
      <c r="G31" s="51"/>
      <c r="H31" s="49"/>
      <c r="I31" s="49"/>
      <c r="J31" s="49"/>
      <c r="K31" s="49"/>
      <c r="L31" s="49"/>
      <c r="M31" s="49"/>
      <c r="N31" s="49"/>
      <c r="O31" s="49"/>
      <c r="P31" s="49"/>
      <c r="Q31" s="83"/>
      <c r="R31" s="162"/>
    </row>
    <row r="32" spans="1:18" s="4" customFormat="1" ht="18.75" customHeight="1">
      <c r="A32" s="285" t="s">
        <v>472</v>
      </c>
      <c r="B32" s="94" t="s">
        <v>473</v>
      </c>
      <c r="C32" s="19">
        <v>97</v>
      </c>
      <c r="D32" s="19">
        <v>1</v>
      </c>
      <c r="E32" s="49">
        <v>12</v>
      </c>
      <c r="F32" s="49">
        <v>61687</v>
      </c>
      <c r="G32" s="271" t="s">
        <v>571</v>
      </c>
      <c r="H32" s="270" t="s">
        <v>571</v>
      </c>
      <c r="I32" s="270" t="s">
        <v>571</v>
      </c>
      <c r="J32" s="49">
        <f t="shared" si="2"/>
        <v>35482</v>
      </c>
      <c r="K32" s="49">
        <v>34782</v>
      </c>
      <c r="L32" s="49">
        <v>700</v>
      </c>
      <c r="M32" s="49">
        <v>1</v>
      </c>
      <c r="N32" s="270" t="s">
        <v>571</v>
      </c>
      <c r="O32" s="270" t="s">
        <v>571</v>
      </c>
      <c r="P32" s="270" t="s">
        <v>571</v>
      </c>
      <c r="Q32" s="83">
        <f t="shared" si="1"/>
        <v>57.5194125180346</v>
      </c>
      <c r="R32" s="169" t="s">
        <v>571</v>
      </c>
    </row>
    <row r="33" spans="1:18" s="4" customFormat="1" ht="18.75" customHeight="1">
      <c r="A33" s="285" t="s">
        <v>474</v>
      </c>
      <c r="B33" s="94" t="s">
        <v>475</v>
      </c>
      <c r="C33" s="19">
        <v>97</v>
      </c>
      <c r="D33" s="19">
        <v>1</v>
      </c>
      <c r="E33" s="49">
        <v>12</v>
      </c>
      <c r="F33" s="49">
        <v>99254</v>
      </c>
      <c r="G33" s="271" t="s">
        <v>571</v>
      </c>
      <c r="H33" s="270" t="s">
        <v>571</v>
      </c>
      <c r="I33" s="270" t="s">
        <v>571</v>
      </c>
      <c r="J33" s="49">
        <f t="shared" si="2"/>
        <v>55909</v>
      </c>
      <c r="K33" s="49">
        <v>55171</v>
      </c>
      <c r="L33" s="49">
        <v>738</v>
      </c>
      <c r="M33" s="49">
        <v>3</v>
      </c>
      <c r="N33" s="270" t="s">
        <v>571</v>
      </c>
      <c r="O33" s="270" t="s">
        <v>571</v>
      </c>
      <c r="P33" s="270" t="s">
        <v>571</v>
      </c>
      <c r="Q33" s="83">
        <f t="shared" si="1"/>
        <v>56.32921595099442</v>
      </c>
      <c r="R33" s="169" t="s">
        <v>571</v>
      </c>
    </row>
    <row r="34" spans="1:18" s="4" customFormat="1" ht="18.75" customHeight="1">
      <c r="A34" s="285" t="s">
        <v>476</v>
      </c>
      <c r="B34" s="94" t="s">
        <v>477</v>
      </c>
      <c r="C34" s="19">
        <v>97</v>
      </c>
      <c r="D34" s="19">
        <v>1</v>
      </c>
      <c r="E34" s="49">
        <v>12</v>
      </c>
      <c r="F34" s="49">
        <v>88291</v>
      </c>
      <c r="G34" s="271" t="s">
        <v>571</v>
      </c>
      <c r="H34" s="270" t="s">
        <v>571</v>
      </c>
      <c r="I34" s="270" t="s">
        <v>571</v>
      </c>
      <c r="J34" s="49">
        <f t="shared" si="2"/>
        <v>48581</v>
      </c>
      <c r="K34" s="49">
        <v>47854</v>
      </c>
      <c r="L34" s="49">
        <v>727</v>
      </c>
      <c r="M34" s="49">
        <v>2</v>
      </c>
      <c r="N34" s="270" t="s">
        <v>571</v>
      </c>
      <c r="O34" s="270" t="s">
        <v>571</v>
      </c>
      <c r="P34" s="270" t="s">
        <v>571</v>
      </c>
      <c r="Q34" s="83">
        <f t="shared" si="1"/>
        <v>55.023728352833245</v>
      </c>
      <c r="R34" s="169" t="s">
        <v>571</v>
      </c>
    </row>
    <row r="35" spans="1:18" s="4" customFormat="1" ht="5.25" customHeight="1">
      <c r="A35" s="96"/>
      <c r="B35" s="12"/>
      <c r="C35" s="19"/>
      <c r="D35" s="19"/>
      <c r="E35" s="49"/>
      <c r="F35" s="49"/>
      <c r="G35" s="51"/>
      <c r="H35" s="49"/>
      <c r="I35" s="49"/>
      <c r="J35" s="49"/>
      <c r="K35" s="49"/>
      <c r="L35" s="49"/>
      <c r="M35" s="49"/>
      <c r="N35" s="49"/>
      <c r="O35" s="49"/>
      <c r="P35" s="49"/>
      <c r="Q35" s="83"/>
      <c r="R35" s="162"/>
    </row>
    <row r="36" spans="1:18" s="4" customFormat="1" ht="18.75" customHeight="1">
      <c r="A36" s="285" t="s">
        <v>478</v>
      </c>
      <c r="B36" s="94" t="s">
        <v>479</v>
      </c>
      <c r="C36" s="19">
        <v>97</v>
      </c>
      <c r="D36" s="19">
        <v>1</v>
      </c>
      <c r="E36" s="49">
        <v>12</v>
      </c>
      <c r="F36" s="49">
        <v>54803</v>
      </c>
      <c r="G36" s="271" t="s">
        <v>571</v>
      </c>
      <c r="H36" s="270" t="s">
        <v>571</v>
      </c>
      <c r="I36" s="270" t="s">
        <v>571</v>
      </c>
      <c r="J36" s="49">
        <f t="shared" si="2"/>
        <v>30397</v>
      </c>
      <c r="K36" s="49">
        <v>29959</v>
      </c>
      <c r="L36" s="49">
        <v>438</v>
      </c>
      <c r="M36" s="49">
        <v>1</v>
      </c>
      <c r="N36" s="270" t="s">
        <v>571</v>
      </c>
      <c r="O36" s="270" t="s">
        <v>571</v>
      </c>
      <c r="P36" s="270" t="s">
        <v>571</v>
      </c>
      <c r="Q36" s="83">
        <f t="shared" si="1"/>
        <v>55.46594164553036</v>
      </c>
      <c r="R36" s="169" t="s">
        <v>571</v>
      </c>
    </row>
    <row r="37" spans="1:18" s="4" customFormat="1" ht="18.75" customHeight="1">
      <c r="A37" s="285" t="s">
        <v>480</v>
      </c>
      <c r="B37" s="94" t="s">
        <v>481</v>
      </c>
      <c r="C37" s="19">
        <v>97</v>
      </c>
      <c r="D37" s="19">
        <v>1</v>
      </c>
      <c r="E37" s="49">
        <v>12</v>
      </c>
      <c r="F37" s="49">
        <v>93583</v>
      </c>
      <c r="G37" s="271" t="s">
        <v>571</v>
      </c>
      <c r="H37" s="270" t="s">
        <v>571</v>
      </c>
      <c r="I37" s="270" t="s">
        <v>571</v>
      </c>
      <c r="J37" s="49">
        <f t="shared" si="2"/>
        <v>51558</v>
      </c>
      <c r="K37" s="49">
        <v>50510</v>
      </c>
      <c r="L37" s="49">
        <v>1048</v>
      </c>
      <c r="M37" s="49">
        <v>3</v>
      </c>
      <c r="N37" s="270" t="s">
        <v>571</v>
      </c>
      <c r="O37" s="270" t="s">
        <v>571</v>
      </c>
      <c r="P37" s="270" t="s">
        <v>571</v>
      </c>
      <c r="Q37" s="83">
        <f t="shared" si="1"/>
        <v>55.09333960227819</v>
      </c>
      <c r="R37" s="169" t="s">
        <v>571</v>
      </c>
    </row>
    <row r="38" spans="1:18" s="4" customFormat="1" ht="18.75" customHeight="1">
      <c r="A38" s="285" t="s">
        <v>482</v>
      </c>
      <c r="B38" s="94" t="s">
        <v>483</v>
      </c>
      <c r="C38" s="19">
        <v>97</v>
      </c>
      <c r="D38" s="19">
        <v>1</v>
      </c>
      <c r="E38" s="49">
        <v>12</v>
      </c>
      <c r="F38" s="49">
        <v>79308</v>
      </c>
      <c r="G38" s="271" t="s">
        <v>571</v>
      </c>
      <c r="H38" s="270" t="s">
        <v>571</v>
      </c>
      <c r="I38" s="270" t="s">
        <v>571</v>
      </c>
      <c r="J38" s="49">
        <f t="shared" si="2"/>
        <v>45451</v>
      </c>
      <c r="K38" s="49">
        <v>44893</v>
      </c>
      <c r="L38" s="49">
        <v>558</v>
      </c>
      <c r="M38" s="49">
        <v>1</v>
      </c>
      <c r="N38" s="270" t="s">
        <v>571</v>
      </c>
      <c r="O38" s="270" t="s">
        <v>571</v>
      </c>
      <c r="P38" s="270" t="s">
        <v>571</v>
      </c>
      <c r="Q38" s="83">
        <f t="shared" si="1"/>
        <v>57.30947697584102</v>
      </c>
      <c r="R38" s="169" t="s">
        <v>571</v>
      </c>
    </row>
    <row r="39" spans="1:18" s="4" customFormat="1" ht="5.25" customHeight="1">
      <c r="A39" s="96"/>
      <c r="B39" s="12"/>
      <c r="C39" s="19"/>
      <c r="D39" s="19"/>
      <c r="E39" s="49"/>
      <c r="F39" s="49"/>
      <c r="G39" s="51"/>
      <c r="H39" s="49"/>
      <c r="I39" s="49"/>
      <c r="J39" s="49"/>
      <c r="K39" s="49"/>
      <c r="L39" s="49"/>
      <c r="M39" s="49"/>
      <c r="N39" s="49"/>
      <c r="O39" s="49"/>
      <c r="P39" s="49"/>
      <c r="Q39" s="83"/>
      <c r="R39" s="162"/>
    </row>
    <row r="40" spans="1:18" s="4" customFormat="1" ht="18.75" customHeight="1">
      <c r="A40" s="285" t="s">
        <v>484</v>
      </c>
      <c r="B40" s="94" t="s">
        <v>485</v>
      </c>
      <c r="C40" s="19">
        <v>97</v>
      </c>
      <c r="D40" s="19">
        <v>1</v>
      </c>
      <c r="E40" s="49">
        <v>12</v>
      </c>
      <c r="F40" s="49">
        <v>36377</v>
      </c>
      <c r="G40" s="271" t="s">
        <v>571</v>
      </c>
      <c r="H40" s="270" t="s">
        <v>571</v>
      </c>
      <c r="I40" s="270" t="s">
        <v>571</v>
      </c>
      <c r="J40" s="49">
        <f t="shared" si="2"/>
        <v>21766</v>
      </c>
      <c r="K40" s="49">
        <v>21494</v>
      </c>
      <c r="L40" s="49">
        <v>272</v>
      </c>
      <c r="M40" s="49">
        <v>1</v>
      </c>
      <c r="N40" s="270" t="s">
        <v>571</v>
      </c>
      <c r="O40" s="270" t="s">
        <v>571</v>
      </c>
      <c r="P40" s="270" t="s">
        <v>571</v>
      </c>
      <c r="Q40" s="83">
        <f t="shared" si="1"/>
        <v>59.834510817274655</v>
      </c>
      <c r="R40" s="169" t="s">
        <v>571</v>
      </c>
    </row>
    <row r="41" spans="1:18" s="4" customFormat="1" ht="18.75" customHeight="1">
      <c r="A41" s="285" t="s">
        <v>486</v>
      </c>
      <c r="B41" s="94" t="s">
        <v>487</v>
      </c>
      <c r="C41" s="19">
        <v>97</v>
      </c>
      <c r="D41" s="19">
        <v>1</v>
      </c>
      <c r="E41" s="49">
        <v>12</v>
      </c>
      <c r="F41" s="49">
        <v>41884</v>
      </c>
      <c r="G41" s="271" t="s">
        <v>571</v>
      </c>
      <c r="H41" s="270" t="s">
        <v>571</v>
      </c>
      <c r="I41" s="270" t="s">
        <v>571</v>
      </c>
      <c r="J41" s="49">
        <f t="shared" si="2"/>
        <v>24190</v>
      </c>
      <c r="K41" s="49">
        <v>23799</v>
      </c>
      <c r="L41" s="49">
        <v>391</v>
      </c>
      <c r="M41" s="49">
        <v>4</v>
      </c>
      <c r="N41" s="270" t="s">
        <v>571</v>
      </c>
      <c r="O41" s="270" t="s">
        <v>571</v>
      </c>
      <c r="P41" s="270" t="s">
        <v>571</v>
      </c>
      <c r="Q41" s="83">
        <f t="shared" si="1"/>
        <v>57.754751217648746</v>
      </c>
      <c r="R41" s="169" t="s">
        <v>571</v>
      </c>
    </row>
    <row r="42" spans="1:18" s="4" customFormat="1" ht="18.75" customHeight="1" thickBot="1">
      <c r="A42" s="286" t="s">
        <v>488</v>
      </c>
      <c r="B42" s="95" t="s">
        <v>489</v>
      </c>
      <c r="C42" s="72">
        <v>97</v>
      </c>
      <c r="D42" s="33">
        <v>1</v>
      </c>
      <c r="E42" s="75">
        <v>12</v>
      </c>
      <c r="F42" s="75">
        <v>2689</v>
      </c>
      <c r="G42" s="284" t="s">
        <v>571</v>
      </c>
      <c r="H42" s="283" t="s">
        <v>571</v>
      </c>
      <c r="I42" s="283" t="s">
        <v>571</v>
      </c>
      <c r="J42" s="75">
        <f t="shared" si="2"/>
        <v>1351</v>
      </c>
      <c r="K42" s="75">
        <v>1329</v>
      </c>
      <c r="L42" s="81">
        <v>22</v>
      </c>
      <c r="M42" s="456" t="s">
        <v>571</v>
      </c>
      <c r="N42" s="283" t="s">
        <v>571</v>
      </c>
      <c r="O42" s="283" t="s">
        <v>571</v>
      </c>
      <c r="P42" s="283" t="s">
        <v>571</v>
      </c>
      <c r="Q42" s="109">
        <f t="shared" si="1"/>
        <v>50.24172554853106</v>
      </c>
      <c r="R42" s="287" t="s">
        <v>571</v>
      </c>
    </row>
    <row r="43" spans="1:18" s="4" customFormat="1" ht="15" customHeight="1">
      <c r="A43" s="388" t="s">
        <v>652</v>
      </c>
      <c r="J43" s="4" t="s">
        <v>653</v>
      </c>
      <c r="R43" s="5"/>
    </row>
    <row r="44" spans="1:18" s="4" customFormat="1" ht="15" customHeight="1">
      <c r="A44" s="388" t="s">
        <v>654</v>
      </c>
      <c r="J44" s="4" t="s">
        <v>701</v>
      </c>
      <c r="R44" s="5"/>
    </row>
  </sheetData>
  <mergeCells count="30">
    <mergeCell ref="A2:I2"/>
    <mergeCell ref="J2:R2"/>
    <mergeCell ref="R4:R5"/>
    <mergeCell ref="R6:R7"/>
    <mergeCell ref="G6:G7"/>
    <mergeCell ref="D6:D7"/>
    <mergeCell ref="E6:E7"/>
    <mergeCell ref="F6:F7"/>
    <mergeCell ref="H6:H7"/>
    <mergeCell ref="Q6:Q7"/>
    <mergeCell ref="I6:I7"/>
    <mergeCell ref="J6:J7"/>
    <mergeCell ref="K6:K7"/>
    <mergeCell ref="L6:L7"/>
    <mergeCell ref="Q4:Q5"/>
    <mergeCell ref="C4:E5"/>
    <mergeCell ref="G4:I4"/>
    <mergeCell ref="J4:L4"/>
    <mergeCell ref="F4:F5"/>
    <mergeCell ref="N4:P4"/>
    <mergeCell ref="A4:B7"/>
    <mergeCell ref="G5:I5"/>
    <mergeCell ref="J5:L5"/>
    <mergeCell ref="N5:P5"/>
    <mergeCell ref="M4:M5"/>
    <mergeCell ref="C6:C7"/>
    <mergeCell ref="M6:M7"/>
    <mergeCell ref="O6:O7"/>
    <mergeCell ref="P6:P7"/>
    <mergeCell ref="N6:N7"/>
  </mergeCells>
  <printOptions horizontalCentered="1"/>
  <pageMargins left="1.1811023622047245" right="1.1811023622047245" top="1.5748031496062993" bottom="1.5748031496062993" header="0.5118110236220472" footer="0.9055118110236221"/>
  <pageSetup firstPageNumber="9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1" customWidth="1"/>
    <col min="2" max="2" width="13.625" style="1" customWidth="1"/>
    <col min="3" max="5" width="5.625" style="1" customWidth="1"/>
    <col min="6" max="6" width="10.875" style="1" customWidth="1"/>
    <col min="7" max="9" width="7.625" style="1" customWidth="1"/>
    <col min="10" max="12" width="8.625" style="1" customWidth="1"/>
    <col min="13" max="13" width="14.625" style="1" customWidth="1"/>
    <col min="14" max="14" width="11.125" style="1" customWidth="1"/>
    <col min="15" max="15" width="6.625" style="1" customWidth="1"/>
    <col min="16" max="16" width="4.625" style="1" customWidth="1"/>
    <col min="17" max="17" width="12.125" style="1" customWidth="1"/>
    <col min="18" max="16384" width="12.625" style="1" customWidth="1"/>
  </cols>
  <sheetData>
    <row r="1" spans="1:17" s="4" customFormat="1" ht="18" customHeight="1">
      <c r="A1" s="382" t="s">
        <v>713</v>
      </c>
      <c r="B1" s="76"/>
      <c r="Q1" s="91" t="s">
        <v>700</v>
      </c>
    </row>
    <row r="2" spans="1:17" s="7" customFormat="1" ht="25.5" customHeight="1">
      <c r="A2" s="460" t="s">
        <v>490</v>
      </c>
      <c r="B2" s="461"/>
      <c r="C2" s="461"/>
      <c r="D2" s="461"/>
      <c r="E2" s="461"/>
      <c r="F2" s="461"/>
      <c r="G2" s="461"/>
      <c r="H2" s="461"/>
      <c r="I2" s="461"/>
      <c r="J2" s="461" t="s">
        <v>491</v>
      </c>
      <c r="K2" s="461"/>
      <c r="L2" s="461"/>
      <c r="M2" s="461"/>
      <c r="N2" s="461"/>
      <c r="O2" s="461"/>
      <c r="P2" s="461"/>
      <c r="Q2" s="461"/>
    </row>
    <row r="3" spans="1:17" s="4" customFormat="1" ht="15.75" customHeight="1" thickBot="1">
      <c r="A3" s="26"/>
      <c r="B3" s="26"/>
      <c r="C3" s="26"/>
      <c r="D3" s="26"/>
      <c r="E3" s="26"/>
      <c r="F3" s="26"/>
      <c r="G3" s="26"/>
      <c r="H3" s="26"/>
      <c r="I3" s="400" t="s">
        <v>570</v>
      </c>
      <c r="J3" s="26"/>
      <c r="K3" s="26"/>
      <c r="L3" s="26"/>
      <c r="M3" s="26"/>
      <c r="N3" s="26"/>
      <c r="O3" s="26"/>
      <c r="P3" s="26"/>
      <c r="Q3" s="78" t="s">
        <v>411</v>
      </c>
    </row>
    <row r="4" spans="1:17" s="79" customFormat="1" ht="16.5" customHeight="1">
      <c r="A4" s="564" t="s">
        <v>416</v>
      </c>
      <c r="B4" s="565"/>
      <c r="C4" s="571" t="s">
        <v>604</v>
      </c>
      <c r="D4" s="556"/>
      <c r="E4" s="557"/>
      <c r="F4" s="545" t="s">
        <v>605</v>
      </c>
      <c r="G4" s="561" t="s">
        <v>606</v>
      </c>
      <c r="H4" s="556"/>
      <c r="I4" s="557"/>
      <c r="J4" s="562" t="s">
        <v>607</v>
      </c>
      <c r="K4" s="556"/>
      <c r="L4" s="557"/>
      <c r="M4" s="545" t="s">
        <v>608</v>
      </c>
      <c r="N4" s="577" t="s">
        <v>417</v>
      </c>
      <c r="O4" s="578"/>
      <c r="P4" s="557"/>
      <c r="Q4" s="537" t="s">
        <v>610</v>
      </c>
    </row>
    <row r="5" spans="1:17" s="79" customFormat="1" ht="16.5" customHeight="1">
      <c r="A5" s="566"/>
      <c r="B5" s="459"/>
      <c r="C5" s="559"/>
      <c r="D5" s="559"/>
      <c r="E5" s="560"/>
      <c r="F5" s="546"/>
      <c r="G5" s="563" t="s">
        <v>613</v>
      </c>
      <c r="H5" s="559"/>
      <c r="I5" s="560"/>
      <c r="J5" s="559" t="s">
        <v>614</v>
      </c>
      <c r="K5" s="559"/>
      <c r="L5" s="560"/>
      <c r="M5" s="546"/>
      <c r="N5" s="563"/>
      <c r="O5" s="559"/>
      <c r="P5" s="560"/>
      <c r="Q5" s="538"/>
    </row>
    <row r="6" spans="1:17" s="79" customFormat="1" ht="16.5" customHeight="1">
      <c r="A6" s="566"/>
      <c r="B6" s="459"/>
      <c r="C6" s="569" t="s">
        <v>617</v>
      </c>
      <c r="D6" s="551" t="s">
        <v>618</v>
      </c>
      <c r="E6" s="553" t="s">
        <v>619</v>
      </c>
      <c r="F6" s="546" t="s">
        <v>620</v>
      </c>
      <c r="G6" s="551" t="s">
        <v>621</v>
      </c>
      <c r="H6" s="551" t="s">
        <v>622</v>
      </c>
      <c r="I6" s="551" t="s">
        <v>623</v>
      </c>
      <c r="J6" s="553" t="s">
        <v>621</v>
      </c>
      <c r="K6" s="548" t="s">
        <v>624</v>
      </c>
      <c r="L6" s="548" t="s">
        <v>625</v>
      </c>
      <c r="M6" s="546" t="s">
        <v>626</v>
      </c>
      <c r="N6" s="576" t="s">
        <v>418</v>
      </c>
      <c r="O6" s="572" t="s">
        <v>419</v>
      </c>
      <c r="P6" s="573"/>
      <c r="Q6" s="541" t="s">
        <v>627</v>
      </c>
    </row>
    <row r="7" spans="1:17" s="80" customFormat="1" ht="16.5" customHeight="1" thickBot="1">
      <c r="A7" s="567"/>
      <c r="B7" s="568"/>
      <c r="C7" s="570"/>
      <c r="D7" s="552"/>
      <c r="E7" s="554"/>
      <c r="F7" s="547"/>
      <c r="G7" s="552"/>
      <c r="H7" s="552"/>
      <c r="I7" s="552"/>
      <c r="J7" s="554"/>
      <c r="K7" s="547"/>
      <c r="L7" s="547"/>
      <c r="M7" s="547"/>
      <c r="N7" s="547"/>
      <c r="O7" s="574"/>
      <c r="P7" s="575"/>
      <c r="Q7" s="542"/>
    </row>
    <row r="8" spans="1:17" s="4" customFormat="1" ht="16.5" customHeight="1">
      <c r="A8" s="285" t="s">
        <v>420</v>
      </c>
      <c r="B8" s="50" t="s">
        <v>421</v>
      </c>
      <c r="C8" s="19">
        <v>46</v>
      </c>
      <c r="D8" s="19">
        <v>4</v>
      </c>
      <c r="E8" s="49">
        <v>21</v>
      </c>
      <c r="F8" s="49">
        <v>187440</v>
      </c>
      <c r="G8" s="49">
        <v>2</v>
      </c>
      <c r="H8" s="49">
        <v>2</v>
      </c>
      <c r="I8" s="270" t="s">
        <v>571</v>
      </c>
      <c r="J8" s="49">
        <v>145482</v>
      </c>
      <c r="K8" s="49">
        <v>141944</v>
      </c>
      <c r="L8" s="49">
        <v>3538</v>
      </c>
      <c r="M8" s="49">
        <v>40</v>
      </c>
      <c r="N8" s="298" t="s">
        <v>422</v>
      </c>
      <c r="O8" s="299" t="s">
        <v>423</v>
      </c>
      <c r="P8" s="157" t="s">
        <v>424</v>
      </c>
      <c r="Q8" s="84">
        <v>77.62</v>
      </c>
    </row>
    <row r="9" spans="1:17" s="4" customFormat="1" ht="16.5" customHeight="1">
      <c r="A9" s="285" t="s">
        <v>425</v>
      </c>
      <c r="B9" s="50" t="s">
        <v>426</v>
      </c>
      <c r="C9" s="19">
        <v>49</v>
      </c>
      <c r="D9" s="19">
        <v>4</v>
      </c>
      <c r="E9" s="49">
        <v>24</v>
      </c>
      <c r="F9" s="49">
        <v>214423</v>
      </c>
      <c r="G9" s="49">
        <v>1</v>
      </c>
      <c r="H9" s="49">
        <v>1</v>
      </c>
      <c r="I9" s="270" t="s">
        <v>571</v>
      </c>
      <c r="J9" s="49">
        <v>142460</v>
      </c>
      <c r="K9" s="49">
        <v>124791</v>
      </c>
      <c r="L9" s="49">
        <v>17669</v>
      </c>
      <c r="M9" s="49">
        <v>498</v>
      </c>
      <c r="N9" s="298" t="s">
        <v>427</v>
      </c>
      <c r="O9" s="299" t="s">
        <v>423</v>
      </c>
      <c r="P9" s="157" t="s">
        <v>424</v>
      </c>
      <c r="Q9" s="84">
        <v>66.44</v>
      </c>
    </row>
    <row r="10" spans="1:17" s="4" customFormat="1" ht="16.5" customHeight="1">
      <c r="A10" s="285" t="s">
        <v>428</v>
      </c>
      <c r="B10" s="50" t="s">
        <v>429</v>
      </c>
      <c r="C10" s="19">
        <v>53</v>
      </c>
      <c r="D10" s="19">
        <v>4</v>
      </c>
      <c r="E10" s="49">
        <v>26</v>
      </c>
      <c r="F10" s="49">
        <v>246531</v>
      </c>
      <c r="G10" s="49">
        <v>4</v>
      </c>
      <c r="H10" s="49">
        <v>3</v>
      </c>
      <c r="I10" s="49">
        <v>1</v>
      </c>
      <c r="J10" s="49">
        <v>135385</v>
      </c>
      <c r="K10" s="49">
        <v>133503</v>
      </c>
      <c r="L10" s="49">
        <v>1882</v>
      </c>
      <c r="M10" s="49">
        <v>225</v>
      </c>
      <c r="N10" s="298" t="s">
        <v>430</v>
      </c>
      <c r="O10" s="299" t="s">
        <v>423</v>
      </c>
      <c r="P10" s="157" t="s">
        <v>424</v>
      </c>
      <c r="Q10" s="84">
        <v>54.92</v>
      </c>
    </row>
    <row r="11" spans="1:17" s="4" customFormat="1" ht="16.5" customHeight="1">
      <c r="A11" s="285" t="s">
        <v>431</v>
      </c>
      <c r="B11" s="50" t="s">
        <v>432</v>
      </c>
      <c r="C11" s="19">
        <v>57</v>
      </c>
      <c r="D11" s="19">
        <v>4</v>
      </c>
      <c r="E11" s="49">
        <v>21</v>
      </c>
      <c r="F11" s="49">
        <v>278488</v>
      </c>
      <c r="G11" s="49">
        <v>2</v>
      </c>
      <c r="H11" s="49">
        <v>1</v>
      </c>
      <c r="I11" s="49">
        <v>1</v>
      </c>
      <c r="J11" s="49">
        <v>214786</v>
      </c>
      <c r="K11" s="49">
        <v>208741</v>
      </c>
      <c r="L11" s="49">
        <v>6045</v>
      </c>
      <c r="M11" s="49">
        <v>141</v>
      </c>
      <c r="N11" s="298" t="s">
        <v>433</v>
      </c>
      <c r="O11" s="299" t="s">
        <v>423</v>
      </c>
      <c r="P11" s="157" t="s">
        <v>424</v>
      </c>
      <c r="Q11" s="84">
        <v>77.13</v>
      </c>
    </row>
    <row r="12" spans="1:17" s="4" customFormat="1" ht="16.5" customHeight="1">
      <c r="A12" s="285" t="s">
        <v>434</v>
      </c>
      <c r="B12" s="50" t="s">
        <v>435</v>
      </c>
      <c r="C12" s="19">
        <v>61</v>
      </c>
      <c r="D12" s="19">
        <v>12</v>
      </c>
      <c r="E12" s="49">
        <v>23</v>
      </c>
      <c r="F12" s="49">
        <v>369050</v>
      </c>
      <c r="G12" s="49">
        <v>1</v>
      </c>
      <c r="H12" s="49">
        <v>1</v>
      </c>
      <c r="I12" s="270" t="s">
        <v>571</v>
      </c>
      <c r="J12" s="49">
        <v>271389</v>
      </c>
      <c r="K12" s="49">
        <v>261889</v>
      </c>
      <c r="L12" s="49">
        <v>9509</v>
      </c>
      <c r="M12" s="49">
        <v>705</v>
      </c>
      <c r="N12" s="298" t="s">
        <v>436</v>
      </c>
      <c r="O12" s="299" t="s">
        <v>423</v>
      </c>
      <c r="P12" s="157" t="s">
        <v>424</v>
      </c>
      <c r="Q12" s="84">
        <v>73.54</v>
      </c>
    </row>
    <row r="13" spans="1:17" s="4" customFormat="1" ht="16.5" customHeight="1">
      <c r="A13" s="285" t="s">
        <v>437</v>
      </c>
      <c r="B13" s="50" t="s">
        <v>438</v>
      </c>
      <c r="C13" s="97">
        <v>66</v>
      </c>
      <c r="D13" s="97">
        <v>11</v>
      </c>
      <c r="E13" s="49">
        <v>19</v>
      </c>
      <c r="F13" s="49">
        <v>468750</v>
      </c>
      <c r="G13" s="49">
        <v>2</v>
      </c>
      <c r="H13" s="49">
        <v>2</v>
      </c>
      <c r="I13" s="270" t="s">
        <v>571</v>
      </c>
      <c r="J13" s="49">
        <v>394712</v>
      </c>
      <c r="K13" s="49">
        <v>383797</v>
      </c>
      <c r="L13" s="49">
        <v>10915</v>
      </c>
      <c r="M13" s="49">
        <v>307</v>
      </c>
      <c r="N13" s="298" t="s">
        <v>439</v>
      </c>
      <c r="O13" s="299" t="s">
        <v>440</v>
      </c>
      <c r="P13" s="157" t="s">
        <v>441</v>
      </c>
      <c r="Q13" s="84">
        <v>84.21</v>
      </c>
    </row>
    <row r="14" spans="1:17" s="5" customFormat="1" ht="16.5" customHeight="1">
      <c r="A14" s="285" t="s">
        <v>442</v>
      </c>
      <c r="B14" s="50" t="s">
        <v>443</v>
      </c>
      <c r="C14" s="97">
        <v>70</v>
      </c>
      <c r="D14" s="97">
        <v>11</v>
      </c>
      <c r="E14" s="49">
        <v>14</v>
      </c>
      <c r="F14" s="49">
        <v>583060</v>
      </c>
      <c r="G14" s="49">
        <v>3</v>
      </c>
      <c r="H14" s="49">
        <v>3</v>
      </c>
      <c r="I14" s="270" t="s">
        <v>571</v>
      </c>
      <c r="J14" s="49">
        <v>436881</v>
      </c>
      <c r="K14" s="49">
        <v>426602</v>
      </c>
      <c r="L14" s="49">
        <v>10279</v>
      </c>
      <c r="M14" s="49">
        <v>76</v>
      </c>
      <c r="N14" s="298" t="s">
        <v>444</v>
      </c>
      <c r="O14" s="299" t="s">
        <v>423</v>
      </c>
      <c r="P14" s="157" t="s">
        <v>424</v>
      </c>
      <c r="Q14" s="84">
        <v>74.93</v>
      </c>
    </row>
    <row r="15" spans="1:17" s="5" customFormat="1" ht="16.5" customHeight="1">
      <c r="A15" s="285" t="s">
        <v>445</v>
      </c>
      <c r="B15" s="50" t="s">
        <v>446</v>
      </c>
      <c r="C15" s="97">
        <v>74</v>
      </c>
      <c r="D15" s="97">
        <v>11</v>
      </c>
      <c r="E15" s="49">
        <v>16</v>
      </c>
      <c r="F15" s="49">
        <v>688437</v>
      </c>
      <c r="G15" s="49">
        <v>1</v>
      </c>
      <c r="H15" s="49">
        <v>1</v>
      </c>
      <c r="I15" s="270" t="s">
        <v>571</v>
      </c>
      <c r="J15" s="49">
        <v>495293</v>
      </c>
      <c r="K15" s="49">
        <v>413936</v>
      </c>
      <c r="L15" s="49">
        <v>81357</v>
      </c>
      <c r="M15" s="49">
        <v>288</v>
      </c>
      <c r="N15" s="298" t="s">
        <v>444</v>
      </c>
      <c r="O15" s="299" t="s">
        <v>423</v>
      </c>
      <c r="P15" s="157" t="s">
        <v>424</v>
      </c>
      <c r="Q15" s="84">
        <v>71.94</v>
      </c>
    </row>
    <row r="16" spans="1:17" s="5" customFormat="1" ht="16.5" customHeight="1">
      <c r="A16" s="285" t="s">
        <v>447</v>
      </c>
      <c r="B16" s="50" t="s">
        <v>448</v>
      </c>
      <c r="C16" s="97">
        <v>78</v>
      </c>
      <c r="D16" s="97">
        <v>12</v>
      </c>
      <c r="E16" s="49">
        <v>2</v>
      </c>
      <c r="F16" s="49">
        <v>788588</v>
      </c>
      <c r="G16" s="49">
        <v>4</v>
      </c>
      <c r="H16" s="49">
        <v>4</v>
      </c>
      <c r="I16" s="270" t="s">
        <v>571</v>
      </c>
      <c r="J16" s="49">
        <v>595885</v>
      </c>
      <c r="K16" s="49">
        <v>574198</v>
      </c>
      <c r="L16" s="49">
        <v>21687</v>
      </c>
      <c r="M16" s="49">
        <v>41</v>
      </c>
      <c r="N16" s="298" t="s">
        <v>449</v>
      </c>
      <c r="O16" s="299" t="s">
        <v>423</v>
      </c>
      <c r="P16" s="157" t="s">
        <v>424</v>
      </c>
      <c r="Q16" s="84">
        <v>75.56</v>
      </c>
    </row>
    <row r="17" spans="1:17" s="5" customFormat="1" ht="16.5" customHeight="1">
      <c r="A17" s="285" t="s">
        <v>450</v>
      </c>
      <c r="B17" s="50" t="s">
        <v>451</v>
      </c>
      <c r="C17" s="97">
        <v>82</v>
      </c>
      <c r="D17" s="97">
        <v>11</v>
      </c>
      <c r="E17" s="49">
        <v>27</v>
      </c>
      <c r="F17" s="49">
        <v>896142</v>
      </c>
      <c r="G17" s="49">
        <v>4</v>
      </c>
      <c r="H17" s="49">
        <v>3</v>
      </c>
      <c r="I17" s="49">
        <v>1</v>
      </c>
      <c r="J17" s="49">
        <v>616112</v>
      </c>
      <c r="K17" s="49">
        <v>602948</v>
      </c>
      <c r="L17" s="49">
        <v>13164</v>
      </c>
      <c r="M17" s="49">
        <v>32</v>
      </c>
      <c r="N17" s="298" t="s">
        <v>449</v>
      </c>
      <c r="O17" s="299" t="s">
        <v>423</v>
      </c>
      <c r="P17" s="157" t="s">
        <v>424</v>
      </c>
      <c r="Q17" s="84">
        <v>68.75</v>
      </c>
    </row>
    <row r="18" spans="1:17" s="5" customFormat="1" ht="16.5" customHeight="1">
      <c r="A18" s="285" t="s">
        <v>452</v>
      </c>
      <c r="B18" s="50" t="s">
        <v>453</v>
      </c>
      <c r="C18" s="97">
        <v>86</v>
      </c>
      <c r="D18" s="97">
        <v>3</v>
      </c>
      <c r="E18" s="49">
        <v>15</v>
      </c>
      <c r="F18" s="49">
        <v>1011580</v>
      </c>
      <c r="G18" s="49">
        <v>3</v>
      </c>
      <c r="H18" s="49">
        <v>2</v>
      </c>
      <c r="I18" s="49">
        <v>1</v>
      </c>
      <c r="J18" s="49">
        <v>594529</v>
      </c>
      <c r="K18" s="49">
        <v>585925</v>
      </c>
      <c r="L18" s="49">
        <v>8604</v>
      </c>
      <c r="M18" s="49">
        <v>2</v>
      </c>
      <c r="N18" s="298" t="s">
        <v>454</v>
      </c>
      <c r="O18" s="299" t="s">
        <v>455</v>
      </c>
      <c r="P18" s="157" t="s">
        <v>456</v>
      </c>
      <c r="Q18" s="84">
        <v>58.77</v>
      </c>
    </row>
    <row r="19" spans="1:17" s="5" customFormat="1" ht="16.5" customHeight="1">
      <c r="A19" s="285" t="s">
        <v>457</v>
      </c>
      <c r="B19" s="50" t="s">
        <v>458</v>
      </c>
      <c r="C19" s="97">
        <v>86</v>
      </c>
      <c r="D19" s="97">
        <v>11</v>
      </c>
      <c r="E19" s="49">
        <v>29</v>
      </c>
      <c r="F19" s="49">
        <v>1035387</v>
      </c>
      <c r="G19" s="49">
        <v>3</v>
      </c>
      <c r="H19" s="51">
        <v>2</v>
      </c>
      <c r="I19" s="49">
        <v>1</v>
      </c>
      <c r="J19" s="49">
        <v>678744</v>
      </c>
      <c r="K19" s="49">
        <v>668112</v>
      </c>
      <c r="L19" s="49">
        <v>10632</v>
      </c>
      <c r="M19" s="49">
        <v>8</v>
      </c>
      <c r="N19" s="298" t="s">
        <v>454</v>
      </c>
      <c r="O19" s="299" t="s">
        <v>455</v>
      </c>
      <c r="P19" s="157" t="s">
        <v>456</v>
      </c>
      <c r="Q19" s="84">
        <v>65.55</v>
      </c>
    </row>
    <row r="20" spans="1:17" s="5" customFormat="1" ht="16.5" customHeight="1">
      <c r="A20" s="285" t="s">
        <v>459</v>
      </c>
      <c r="B20" s="50" t="s">
        <v>460</v>
      </c>
      <c r="C20" s="97">
        <v>90</v>
      </c>
      <c r="D20" s="97">
        <v>12</v>
      </c>
      <c r="E20" s="49">
        <v>1</v>
      </c>
      <c r="F20" s="49">
        <v>1186758</v>
      </c>
      <c r="G20" s="49">
        <v>3</v>
      </c>
      <c r="H20" s="51">
        <v>3</v>
      </c>
      <c r="I20" s="179" t="s">
        <v>571</v>
      </c>
      <c r="J20" s="49">
        <f>SUM(K20:L20)</f>
        <v>810723</v>
      </c>
      <c r="K20" s="49">
        <v>799904</v>
      </c>
      <c r="L20" s="49">
        <v>10819</v>
      </c>
      <c r="M20" s="49">
        <v>5</v>
      </c>
      <c r="N20" s="298" t="s">
        <v>461</v>
      </c>
      <c r="O20" s="299" t="s">
        <v>423</v>
      </c>
      <c r="P20" s="157" t="s">
        <v>424</v>
      </c>
      <c r="Q20" s="84">
        <f>J20/F20*100</f>
        <v>68.31409604991077</v>
      </c>
    </row>
    <row r="21" spans="1:17" s="5" customFormat="1" ht="8.25" customHeight="1">
      <c r="A21" s="96"/>
      <c r="B21" s="12"/>
      <c r="C21" s="97"/>
      <c r="D21" s="97"/>
      <c r="E21" s="49"/>
      <c r="F21" s="49"/>
      <c r="G21" s="49"/>
      <c r="H21" s="51"/>
      <c r="I21" s="49"/>
      <c r="J21" s="49"/>
      <c r="K21" s="49"/>
      <c r="L21" s="49"/>
      <c r="M21" s="49"/>
      <c r="N21" s="104"/>
      <c r="O21" s="156"/>
      <c r="P21" s="157"/>
      <c r="Q21" s="84"/>
    </row>
    <row r="22" spans="1:17" s="5" customFormat="1" ht="16.5" customHeight="1">
      <c r="A22" s="285" t="s">
        <v>462</v>
      </c>
      <c r="B22" s="50" t="s">
        <v>463</v>
      </c>
      <c r="C22" s="97">
        <v>94</v>
      </c>
      <c r="D22" s="97">
        <v>12</v>
      </c>
      <c r="E22" s="49">
        <v>3</v>
      </c>
      <c r="F22" s="49">
        <f>SUM(F24:F40)</f>
        <v>1319334</v>
      </c>
      <c r="G22" s="49">
        <v>3</v>
      </c>
      <c r="H22" s="51">
        <v>3</v>
      </c>
      <c r="I22" s="179" t="s">
        <v>571</v>
      </c>
      <c r="J22" s="49">
        <f>SUM(J24:J40)</f>
        <v>814908</v>
      </c>
      <c r="K22" s="49">
        <f>SUM(K24:K40)</f>
        <v>803728</v>
      </c>
      <c r="L22" s="49">
        <f>SUM(L24:L40)</f>
        <v>11180</v>
      </c>
      <c r="M22" s="49">
        <f>SUM(M24:M40)</f>
        <v>11</v>
      </c>
      <c r="N22" s="298" t="s">
        <v>461</v>
      </c>
      <c r="O22" s="299" t="s">
        <v>423</v>
      </c>
      <c r="P22" s="157" t="s">
        <v>424</v>
      </c>
      <c r="Q22" s="84">
        <f>J22/F22*100</f>
        <v>61.76661861211793</v>
      </c>
    </row>
    <row r="23" spans="1:17" s="4" customFormat="1" ht="8.25" customHeight="1">
      <c r="A23" s="96"/>
      <c r="B23" s="12"/>
      <c r="C23" s="97"/>
      <c r="D23" s="97"/>
      <c r="E23" s="49"/>
      <c r="F23" s="49"/>
      <c r="G23" s="49"/>
      <c r="H23" s="51"/>
      <c r="I23" s="49"/>
      <c r="J23" s="49"/>
      <c r="K23" s="49"/>
      <c r="L23" s="49"/>
      <c r="M23" s="49"/>
      <c r="N23" s="102"/>
      <c r="O23" s="154"/>
      <c r="P23" s="102"/>
      <c r="Q23" s="84"/>
    </row>
    <row r="24" spans="1:17" s="4" customFormat="1" ht="16.5" customHeight="1">
      <c r="A24" s="285" t="s">
        <v>464</v>
      </c>
      <c r="B24" s="100" t="s">
        <v>465</v>
      </c>
      <c r="C24" s="97">
        <v>94</v>
      </c>
      <c r="D24" s="97">
        <v>12</v>
      </c>
      <c r="E24" s="49">
        <v>3</v>
      </c>
      <c r="F24" s="49">
        <v>261550</v>
      </c>
      <c r="G24" s="270" t="s">
        <v>571</v>
      </c>
      <c r="H24" s="271" t="s">
        <v>571</v>
      </c>
      <c r="I24" s="270" t="s">
        <v>571</v>
      </c>
      <c r="J24" s="49">
        <f>K24+L24</f>
        <v>156064</v>
      </c>
      <c r="K24" s="49">
        <v>154145</v>
      </c>
      <c r="L24" s="49">
        <v>1919</v>
      </c>
      <c r="M24" s="49">
        <v>4</v>
      </c>
      <c r="N24" s="297" t="s">
        <v>571</v>
      </c>
      <c r="O24" s="154"/>
      <c r="P24" s="297" t="s">
        <v>571</v>
      </c>
      <c r="Q24" s="84">
        <f>J24/F24*100</f>
        <v>59.66889696042822</v>
      </c>
    </row>
    <row r="25" spans="1:17" s="4" customFormat="1" ht="8.25" customHeight="1">
      <c r="A25" s="96"/>
      <c r="B25" s="100"/>
      <c r="C25" s="97"/>
      <c r="D25" s="97"/>
      <c r="E25" s="49"/>
      <c r="F25" s="49"/>
      <c r="G25" s="49"/>
      <c r="H25" s="51"/>
      <c r="I25" s="49"/>
      <c r="J25" s="49"/>
      <c r="K25" s="49"/>
      <c r="L25" s="49"/>
      <c r="M25" s="49"/>
      <c r="N25" s="102"/>
      <c r="O25" s="154"/>
      <c r="P25" s="102"/>
      <c r="Q25" s="84"/>
    </row>
    <row r="26" spans="1:17" s="4" customFormat="1" ht="16.5" customHeight="1">
      <c r="A26" s="285" t="s">
        <v>466</v>
      </c>
      <c r="B26" s="100" t="s">
        <v>467</v>
      </c>
      <c r="C26" s="97">
        <v>94</v>
      </c>
      <c r="D26" s="97">
        <v>12</v>
      </c>
      <c r="E26" s="49">
        <v>3</v>
      </c>
      <c r="F26" s="49">
        <v>249729</v>
      </c>
      <c r="G26" s="270" t="s">
        <v>571</v>
      </c>
      <c r="H26" s="271" t="s">
        <v>571</v>
      </c>
      <c r="I26" s="270" t="s">
        <v>571</v>
      </c>
      <c r="J26" s="49">
        <f aca="true" t="shared" si="0" ref="J26:J40">K26+L26</f>
        <v>156350</v>
      </c>
      <c r="K26" s="49">
        <v>154465</v>
      </c>
      <c r="L26" s="49">
        <v>1885</v>
      </c>
      <c r="M26" s="179" t="s">
        <v>571</v>
      </c>
      <c r="N26" s="297" t="s">
        <v>571</v>
      </c>
      <c r="O26" s="154"/>
      <c r="P26" s="297" t="s">
        <v>571</v>
      </c>
      <c r="Q26" s="84">
        <f>J26/F26*100</f>
        <v>62.607866927749676</v>
      </c>
    </row>
    <row r="27" spans="1:17" s="4" customFormat="1" ht="16.5" customHeight="1">
      <c r="A27" s="285" t="s">
        <v>468</v>
      </c>
      <c r="B27" s="100" t="s">
        <v>469</v>
      </c>
      <c r="C27" s="97">
        <v>94</v>
      </c>
      <c r="D27" s="97">
        <v>12</v>
      </c>
      <c r="E27" s="49">
        <v>3</v>
      </c>
      <c r="F27" s="49">
        <v>138182</v>
      </c>
      <c r="G27" s="270" t="s">
        <v>571</v>
      </c>
      <c r="H27" s="271" t="s">
        <v>571</v>
      </c>
      <c r="I27" s="270" t="s">
        <v>571</v>
      </c>
      <c r="J27" s="49">
        <f t="shared" si="0"/>
        <v>85044</v>
      </c>
      <c r="K27" s="49">
        <v>83819</v>
      </c>
      <c r="L27" s="49">
        <v>1225</v>
      </c>
      <c r="M27" s="19">
        <v>6</v>
      </c>
      <c r="N27" s="297" t="s">
        <v>571</v>
      </c>
      <c r="O27" s="154"/>
      <c r="P27" s="297" t="s">
        <v>571</v>
      </c>
      <c r="Q27" s="84">
        <f>J27/F27*100</f>
        <v>61.54491901984339</v>
      </c>
    </row>
    <row r="28" spans="1:17" s="4" customFormat="1" ht="16.5" customHeight="1">
      <c r="A28" s="285" t="s">
        <v>470</v>
      </c>
      <c r="B28" s="100" t="s">
        <v>471</v>
      </c>
      <c r="C28" s="97">
        <v>94</v>
      </c>
      <c r="D28" s="97">
        <v>12</v>
      </c>
      <c r="E28" s="49">
        <v>3</v>
      </c>
      <c r="F28" s="49">
        <v>122288</v>
      </c>
      <c r="G28" s="270" t="s">
        <v>571</v>
      </c>
      <c r="H28" s="271" t="s">
        <v>571</v>
      </c>
      <c r="I28" s="270" t="s">
        <v>571</v>
      </c>
      <c r="J28" s="49">
        <f t="shared" si="0"/>
        <v>74107</v>
      </c>
      <c r="K28" s="49">
        <v>73030</v>
      </c>
      <c r="L28" s="49">
        <v>1077</v>
      </c>
      <c r="M28" s="49">
        <v>1</v>
      </c>
      <c r="N28" s="297" t="s">
        <v>571</v>
      </c>
      <c r="O28" s="154"/>
      <c r="P28" s="297" t="s">
        <v>571</v>
      </c>
      <c r="Q28" s="84">
        <f>J28/F28*100</f>
        <v>60.60038597409394</v>
      </c>
    </row>
    <row r="29" spans="1:17" s="4" customFormat="1" ht="8.25" customHeight="1">
      <c r="A29" s="96"/>
      <c r="B29" s="100"/>
      <c r="C29" s="97"/>
      <c r="D29" s="97"/>
      <c r="E29" s="49"/>
      <c r="F29" s="49"/>
      <c r="G29" s="49"/>
      <c r="H29" s="51"/>
      <c r="I29" s="49"/>
      <c r="J29" s="49"/>
      <c r="K29" s="49"/>
      <c r="L29" s="49"/>
      <c r="M29" s="49"/>
      <c r="N29" s="102"/>
      <c r="O29" s="154"/>
      <c r="P29" s="102"/>
      <c r="Q29" s="84"/>
    </row>
    <row r="30" spans="1:17" s="4" customFormat="1" ht="16.5" customHeight="1">
      <c r="A30" s="285" t="s">
        <v>472</v>
      </c>
      <c r="B30" s="100" t="s">
        <v>473</v>
      </c>
      <c r="C30" s="97">
        <v>94</v>
      </c>
      <c r="D30" s="97">
        <v>12</v>
      </c>
      <c r="E30" s="49">
        <v>3</v>
      </c>
      <c r="F30" s="49">
        <v>62207</v>
      </c>
      <c r="G30" s="270" t="s">
        <v>571</v>
      </c>
      <c r="H30" s="271" t="s">
        <v>571</v>
      </c>
      <c r="I30" s="270" t="s">
        <v>571</v>
      </c>
      <c r="J30" s="49">
        <f t="shared" si="0"/>
        <v>40312</v>
      </c>
      <c r="K30" s="49">
        <v>39741</v>
      </c>
      <c r="L30" s="49">
        <v>571</v>
      </c>
      <c r="M30" s="179" t="s">
        <v>571</v>
      </c>
      <c r="N30" s="297" t="s">
        <v>571</v>
      </c>
      <c r="O30" s="154"/>
      <c r="P30" s="297" t="s">
        <v>571</v>
      </c>
      <c r="Q30" s="84">
        <f>J30/F30*100</f>
        <v>64.80299644734515</v>
      </c>
    </row>
    <row r="31" spans="1:17" s="4" customFormat="1" ht="16.5" customHeight="1">
      <c r="A31" s="285" t="s">
        <v>474</v>
      </c>
      <c r="B31" s="100" t="s">
        <v>475</v>
      </c>
      <c r="C31" s="97">
        <v>94</v>
      </c>
      <c r="D31" s="97">
        <v>12</v>
      </c>
      <c r="E31" s="49">
        <v>3</v>
      </c>
      <c r="F31" s="49">
        <v>95809</v>
      </c>
      <c r="G31" s="270" t="s">
        <v>571</v>
      </c>
      <c r="H31" s="271" t="s">
        <v>571</v>
      </c>
      <c r="I31" s="270" t="s">
        <v>571</v>
      </c>
      <c r="J31" s="49">
        <f t="shared" si="0"/>
        <v>58712</v>
      </c>
      <c r="K31" s="49">
        <v>57787</v>
      </c>
      <c r="L31" s="49">
        <v>925</v>
      </c>
      <c r="M31" s="179" t="s">
        <v>571</v>
      </c>
      <c r="N31" s="297" t="s">
        <v>571</v>
      </c>
      <c r="O31" s="154"/>
      <c r="P31" s="297" t="s">
        <v>571</v>
      </c>
      <c r="Q31" s="84">
        <f>J31/F31*100</f>
        <v>61.28025550835516</v>
      </c>
    </row>
    <row r="32" spans="1:17" s="4" customFormat="1" ht="16.5" customHeight="1">
      <c r="A32" s="285" t="s">
        <v>476</v>
      </c>
      <c r="B32" s="100" t="s">
        <v>477</v>
      </c>
      <c r="C32" s="97">
        <v>94</v>
      </c>
      <c r="D32" s="97">
        <v>12</v>
      </c>
      <c r="E32" s="49">
        <v>3</v>
      </c>
      <c r="F32" s="49">
        <v>82402</v>
      </c>
      <c r="G32" s="270" t="s">
        <v>571</v>
      </c>
      <c r="H32" s="271" t="s">
        <v>571</v>
      </c>
      <c r="I32" s="270" t="s">
        <v>571</v>
      </c>
      <c r="J32" s="49">
        <f t="shared" si="0"/>
        <v>50140</v>
      </c>
      <c r="K32" s="49">
        <v>49487</v>
      </c>
      <c r="L32" s="49">
        <v>653</v>
      </c>
      <c r="M32" s="179" t="s">
        <v>571</v>
      </c>
      <c r="N32" s="297" t="s">
        <v>571</v>
      </c>
      <c r="O32" s="154"/>
      <c r="P32" s="297" t="s">
        <v>571</v>
      </c>
      <c r="Q32" s="84">
        <f>J32/F32*100</f>
        <v>60.84803766898862</v>
      </c>
    </row>
    <row r="33" spans="1:17" s="4" customFormat="1" ht="8.25" customHeight="1">
      <c r="A33" s="96"/>
      <c r="B33" s="100"/>
      <c r="C33" s="97"/>
      <c r="D33" s="97"/>
      <c r="E33" s="49"/>
      <c r="F33" s="49"/>
      <c r="G33" s="49"/>
      <c r="H33" s="51"/>
      <c r="I33" s="49"/>
      <c r="J33" s="49"/>
      <c r="K33" s="49"/>
      <c r="L33" s="49"/>
      <c r="M33" s="49"/>
      <c r="N33" s="102"/>
      <c r="O33" s="154"/>
      <c r="P33" s="102"/>
      <c r="Q33" s="84"/>
    </row>
    <row r="34" spans="1:17" s="4" customFormat="1" ht="16.5" customHeight="1">
      <c r="A34" s="285" t="s">
        <v>478</v>
      </c>
      <c r="B34" s="100" t="s">
        <v>479</v>
      </c>
      <c r="C34" s="97">
        <v>94</v>
      </c>
      <c r="D34" s="97">
        <v>12</v>
      </c>
      <c r="E34" s="49">
        <v>3</v>
      </c>
      <c r="F34" s="19">
        <v>55282</v>
      </c>
      <c r="G34" s="270" t="s">
        <v>571</v>
      </c>
      <c r="H34" s="271" t="s">
        <v>571</v>
      </c>
      <c r="I34" s="270" t="s">
        <v>571</v>
      </c>
      <c r="J34" s="49">
        <f t="shared" si="0"/>
        <v>33915</v>
      </c>
      <c r="K34" s="49">
        <v>33343</v>
      </c>
      <c r="L34" s="49">
        <v>572</v>
      </c>
      <c r="M34" s="179" t="s">
        <v>571</v>
      </c>
      <c r="N34" s="297" t="s">
        <v>571</v>
      </c>
      <c r="O34" s="154"/>
      <c r="P34" s="297" t="s">
        <v>571</v>
      </c>
      <c r="Q34" s="84">
        <f>J34/F34*100</f>
        <v>61.34908288412141</v>
      </c>
    </row>
    <row r="35" spans="1:17" s="4" customFormat="1" ht="16.5" customHeight="1">
      <c r="A35" s="285" t="s">
        <v>480</v>
      </c>
      <c r="B35" s="100" t="s">
        <v>481</v>
      </c>
      <c r="C35" s="97">
        <v>94</v>
      </c>
      <c r="D35" s="97">
        <v>12</v>
      </c>
      <c r="E35" s="49">
        <v>3</v>
      </c>
      <c r="F35" s="49">
        <v>89761</v>
      </c>
      <c r="G35" s="270" t="s">
        <v>571</v>
      </c>
      <c r="H35" s="271" t="s">
        <v>571</v>
      </c>
      <c r="I35" s="270" t="s">
        <v>571</v>
      </c>
      <c r="J35" s="49">
        <f t="shared" si="0"/>
        <v>52028</v>
      </c>
      <c r="K35" s="49">
        <v>51306</v>
      </c>
      <c r="L35" s="49">
        <v>722</v>
      </c>
      <c r="M35" s="179" t="s">
        <v>571</v>
      </c>
      <c r="N35" s="297" t="s">
        <v>571</v>
      </c>
      <c r="O35" s="154"/>
      <c r="P35" s="297" t="s">
        <v>571</v>
      </c>
      <c r="Q35" s="84">
        <f>J35/F35*100</f>
        <v>57.96281235725983</v>
      </c>
    </row>
    <row r="36" spans="1:17" s="4" customFormat="1" ht="16.5" customHeight="1">
      <c r="A36" s="285" t="s">
        <v>482</v>
      </c>
      <c r="B36" s="100" t="s">
        <v>483</v>
      </c>
      <c r="C36" s="97">
        <v>94</v>
      </c>
      <c r="D36" s="97">
        <v>12</v>
      </c>
      <c r="E36" s="49">
        <v>3</v>
      </c>
      <c r="F36" s="49">
        <v>78191</v>
      </c>
      <c r="G36" s="270" t="s">
        <v>571</v>
      </c>
      <c r="H36" s="271" t="s">
        <v>571</v>
      </c>
      <c r="I36" s="270" t="s">
        <v>571</v>
      </c>
      <c r="J36" s="49">
        <f t="shared" si="0"/>
        <v>49583</v>
      </c>
      <c r="K36" s="49">
        <v>48911</v>
      </c>
      <c r="L36" s="49">
        <v>672</v>
      </c>
      <c r="M36" s="270" t="s">
        <v>571</v>
      </c>
      <c r="N36" s="297" t="s">
        <v>571</v>
      </c>
      <c r="O36" s="154"/>
      <c r="P36" s="297" t="s">
        <v>571</v>
      </c>
      <c r="Q36" s="84">
        <f>J36/F36*100</f>
        <v>63.41266897724802</v>
      </c>
    </row>
    <row r="37" spans="1:17" s="4" customFormat="1" ht="8.25" customHeight="1">
      <c r="A37" s="96"/>
      <c r="B37" s="100"/>
      <c r="C37" s="97"/>
      <c r="D37" s="97"/>
      <c r="E37" s="49"/>
      <c r="F37" s="49"/>
      <c r="G37" s="49"/>
      <c r="H37" s="51"/>
      <c r="I37" s="49"/>
      <c r="J37" s="49"/>
      <c r="K37" s="49"/>
      <c r="L37" s="49"/>
      <c r="M37" s="49"/>
      <c r="N37" s="102"/>
      <c r="O37" s="154"/>
      <c r="P37" s="102"/>
      <c r="Q37" s="84"/>
    </row>
    <row r="38" spans="1:17" s="4" customFormat="1" ht="16.5" customHeight="1">
      <c r="A38" s="285" t="s">
        <v>484</v>
      </c>
      <c r="B38" s="100" t="s">
        <v>485</v>
      </c>
      <c r="C38" s="97">
        <v>94</v>
      </c>
      <c r="D38" s="97">
        <v>12</v>
      </c>
      <c r="E38" s="49">
        <v>3</v>
      </c>
      <c r="F38" s="49">
        <v>35898</v>
      </c>
      <c r="G38" s="270" t="s">
        <v>571</v>
      </c>
      <c r="H38" s="271" t="s">
        <v>571</v>
      </c>
      <c r="I38" s="270" t="s">
        <v>571</v>
      </c>
      <c r="J38" s="49">
        <f t="shared" si="0"/>
        <v>24549</v>
      </c>
      <c r="K38" s="49">
        <v>24171</v>
      </c>
      <c r="L38" s="49">
        <v>378</v>
      </c>
      <c r="M38" s="179" t="s">
        <v>571</v>
      </c>
      <c r="N38" s="297" t="s">
        <v>571</v>
      </c>
      <c r="O38" s="154"/>
      <c r="P38" s="297" t="s">
        <v>571</v>
      </c>
      <c r="Q38" s="84">
        <f>J38/F38*100</f>
        <v>68.38542537188701</v>
      </c>
    </row>
    <row r="39" spans="1:17" s="4" customFormat="1" ht="16.5" customHeight="1">
      <c r="A39" s="285" t="s">
        <v>486</v>
      </c>
      <c r="B39" s="100" t="s">
        <v>487</v>
      </c>
      <c r="C39" s="97">
        <v>94</v>
      </c>
      <c r="D39" s="97">
        <v>12</v>
      </c>
      <c r="E39" s="49">
        <v>3</v>
      </c>
      <c r="F39" s="49">
        <v>40092</v>
      </c>
      <c r="G39" s="270" t="s">
        <v>571</v>
      </c>
      <c r="H39" s="271" t="s">
        <v>571</v>
      </c>
      <c r="I39" s="270" t="s">
        <v>571</v>
      </c>
      <c r="J39" s="49">
        <f t="shared" si="0"/>
        <v>28867</v>
      </c>
      <c r="K39" s="49">
        <v>28388</v>
      </c>
      <c r="L39" s="49">
        <v>479</v>
      </c>
      <c r="M39" s="270" t="s">
        <v>571</v>
      </c>
      <c r="N39" s="297" t="s">
        <v>571</v>
      </c>
      <c r="O39" s="154"/>
      <c r="P39" s="297" t="s">
        <v>571</v>
      </c>
      <c r="Q39" s="84">
        <f>J39/F39*100</f>
        <v>72.00189564002794</v>
      </c>
    </row>
    <row r="40" spans="1:17" s="4" customFormat="1" ht="16.5" customHeight="1" thickBot="1">
      <c r="A40" s="286" t="s">
        <v>488</v>
      </c>
      <c r="B40" s="103" t="s">
        <v>489</v>
      </c>
      <c r="C40" s="308">
        <v>94</v>
      </c>
      <c r="D40" s="99">
        <v>12</v>
      </c>
      <c r="E40" s="75">
        <v>3</v>
      </c>
      <c r="F40" s="75">
        <v>7943</v>
      </c>
      <c r="G40" s="284" t="s">
        <v>571</v>
      </c>
      <c r="H40" s="284" t="s">
        <v>571</v>
      </c>
      <c r="I40" s="283" t="s">
        <v>571</v>
      </c>
      <c r="J40" s="75">
        <f t="shared" si="0"/>
        <v>5237</v>
      </c>
      <c r="K40" s="75">
        <v>5135</v>
      </c>
      <c r="L40" s="75">
        <v>102</v>
      </c>
      <c r="M40" s="283" t="s">
        <v>571</v>
      </c>
      <c r="N40" s="302" t="s">
        <v>571</v>
      </c>
      <c r="O40" s="155"/>
      <c r="P40" s="302" t="s">
        <v>571</v>
      </c>
      <c r="Q40" s="110">
        <f>J40/F40*100</f>
        <v>65.9322674052625</v>
      </c>
    </row>
    <row r="41" spans="1:17" s="4" customFormat="1" ht="12" customHeight="1">
      <c r="A41" s="388" t="s">
        <v>407</v>
      </c>
      <c r="J41" s="4" t="s">
        <v>414</v>
      </c>
      <c r="Q41" s="5"/>
    </row>
    <row r="42" spans="1:17" s="4" customFormat="1" ht="12" customHeight="1">
      <c r="A42" s="388" t="s">
        <v>409</v>
      </c>
      <c r="J42" s="4" t="s">
        <v>415</v>
      </c>
      <c r="Q42" s="5"/>
    </row>
  </sheetData>
  <mergeCells count="26">
    <mergeCell ref="Q6:Q7"/>
    <mergeCell ref="H6:H7"/>
    <mergeCell ref="E6:E7"/>
    <mergeCell ref="A4:B7"/>
    <mergeCell ref="M4:M5"/>
    <mergeCell ref="D6:D7"/>
    <mergeCell ref="C6:C7"/>
    <mergeCell ref="J5:L5"/>
    <mergeCell ref="J6:J7"/>
    <mergeCell ref="G5:I5"/>
    <mergeCell ref="F4:F5"/>
    <mergeCell ref="K6:K7"/>
    <mergeCell ref="J2:Q2"/>
    <mergeCell ref="A2:I2"/>
    <mergeCell ref="C4:E5"/>
    <mergeCell ref="G4:I4"/>
    <mergeCell ref="J4:L4"/>
    <mergeCell ref="Q4:Q5"/>
    <mergeCell ref="N4:P5"/>
    <mergeCell ref="G6:G7"/>
    <mergeCell ref="I6:I7"/>
    <mergeCell ref="O6:P7"/>
    <mergeCell ref="F6:F7"/>
    <mergeCell ref="M6:M7"/>
    <mergeCell ref="L6:L7"/>
    <mergeCell ref="N6:N7"/>
  </mergeCells>
  <printOptions/>
  <pageMargins left="1.1811023622047245" right="1.1811023622047245" top="1.5748031496062993" bottom="1.5748031496062993" header="0.5118110236220472" footer="0.9055118110236221"/>
  <pageSetup firstPageNumber="9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TIGER-XP</cp:lastModifiedBy>
  <cp:lastPrinted>2008-09-01T03:42:25Z</cp:lastPrinted>
  <dcterms:created xsi:type="dcterms:W3CDTF">1999-07-17T03:52:56Z</dcterms:created>
  <dcterms:modified xsi:type="dcterms:W3CDTF">2008-09-01T03:59:38Z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-773792114</vt:i4>
  </property>
  <property fmtid="{D5CDD505-2E9C-101B-9397-08002B2CF9AE}" pid="3" name="_EmailSubject">
    <vt:lpwstr>桃園縣統計要覽-行政組織．教育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614731588</vt:i4>
  </property>
  <property fmtid="{D5CDD505-2E9C-101B-9397-08002B2CF9AE}" pid="7" name="_ReviewingToolsShownOnce">
    <vt:lpwstr/>
  </property>
</Properties>
</file>