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80" activeTab="0"/>
  </bookViews>
  <sheets>
    <sheet name="9-1公私醫療機構醫事人員執業人數" sheetId="1" r:id="rId1"/>
    <sheet name="9-2公私醫療機構數及病床數" sheetId="2" r:id="rId2"/>
    <sheet name="9-3預防接種工作" sheetId="3" r:id="rId3"/>
    <sheet name="9-3預防接種工作(續)" sheetId="4" r:id="rId4"/>
    <sheet name="9-4法定傳染病患者及死亡人數" sheetId="5" r:id="rId5"/>
    <sheet name="9-4法定傳染病患人數(續一)" sheetId="6" r:id="rId6"/>
    <sheet name="9-4法定傳染病患人數(續二)" sheetId="7" r:id="rId7"/>
    <sheet name="9-4法定傳染病患者人數(續完)" sheetId="8" r:id="rId8"/>
    <sheet name="9-4法定傳染病患人數(續三)" sheetId="9" r:id="rId9"/>
    <sheet name="9-5藥商家數" sheetId="10" r:id="rId10"/>
    <sheet name="9-6十大死亡原因" sheetId="11" r:id="rId11"/>
    <sheet name="9-7衛生管理稽核-按家次分" sheetId="12" r:id="rId12"/>
    <sheet name="9-8山地衛生所工作概況" sheetId="13" r:id="rId13"/>
  </sheets>
  <definedNames/>
  <calcPr fullCalcOnLoad="1"/>
</workbook>
</file>

<file path=xl/sharedStrings.xml><?xml version="1.0" encoding="utf-8"?>
<sst xmlns="http://schemas.openxmlformats.org/spreadsheetml/2006/main" count="1750" uniqueCount="738">
  <si>
    <r>
      <t>A</t>
    </r>
    <r>
      <rPr>
        <sz val="7"/>
        <rFont val="華康粗圓體"/>
        <family val="3"/>
      </rPr>
      <t>型</t>
    </r>
  </si>
  <si>
    <r>
      <t xml:space="preserve">B </t>
    </r>
    <r>
      <rPr>
        <sz val="7"/>
        <rFont val="華康粗圓體"/>
        <family val="3"/>
      </rPr>
      <t>型</t>
    </r>
  </si>
  <si>
    <r>
      <t xml:space="preserve">C </t>
    </r>
    <r>
      <rPr>
        <sz val="7"/>
        <rFont val="華康粗圓體"/>
        <family val="3"/>
      </rPr>
      <t>型</t>
    </r>
  </si>
  <si>
    <r>
      <t xml:space="preserve">D </t>
    </r>
    <r>
      <rPr>
        <sz val="7"/>
        <rFont val="華康粗圓體"/>
        <family val="3"/>
      </rPr>
      <t>型</t>
    </r>
  </si>
  <si>
    <r>
      <t>第二類</t>
    </r>
    <r>
      <rPr>
        <sz val="7"/>
        <rFont val="Arial Narrow"/>
        <family val="2"/>
      </rPr>
      <t xml:space="preserve">      Type II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</si>
  <si>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
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 (Cont.End)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</si>
  <si>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、法定傳染病患者人數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續三</t>
    </r>
    <r>
      <rPr>
        <sz val="12"/>
        <rFont val="Arial"/>
        <family val="2"/>
      </rPr>
      <t>)</t>
    </r>
  </si>
  <si>
    <r>
      <t>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 (Cont. 3)</t>
    </r>
  </si>
  <si>
    <t xml:space="preserve"> HIV Inflection</t>
  </si>
  <si>
    <t>AIDS</t>
  </si>
  <si>
    <t>Botulism</t>
  </si>
  <si>
    <t>報告</t>
  </si>
  <si>
    <t>確定</t>
  </si>
  <si>
    <t xml:space="preserve">Report </t>
  </si>
  <si>
    <t>Confirm</t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</si>
  <si>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</si>
  <si>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</si>
  <si>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</si>
  <si>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</si>
  <si>
    <t>2006</t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</si>
  <si>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</si>
  <si>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 xml:space="preserve"> 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 (Cont.2)</t>
    </r>
  </si>
  <si>
    <t>指定傳染病</t>
  </si>
  <si>
    <t>新型
流行性感冒</t>
  </si>
  <si>
    <t>天花</t>
  </si>
  <si>
    <t>馬堡病毒
出血熱</t>
  </si>
  <si>
    <t>拉薩熱</t>
  </si>
  <si>
    <t>裂谷熱</t>
  </si>
  <si>
    <t>西尼羅熱</t>
  </si>
  <si>
    <r>
      <t>年　別</t>
    </r>
    <r>
      <rPr>
        <sz val="9"/>
        <rFont val="Arial Narrow"/>
        <family val="2"/>
      </rPr>
      <t xml:space="preserve"> 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</si>
  <si>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</si>
  <si>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</si>
  <si>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</si>
  <si>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</si>
  <si>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</si>
  <si>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</si>
  <si>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</si>
  <si>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</si>
  <si>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2007</t>
    </r>
  </si>
  <si>
    <r>
      <t xml:space="preserve">桃園市
</t>
    </r>
    <r>
      <rPr>
        <sz val="8.5"/>
        <rFont val="Arial Narrow"/>
        <family val="2"/>
      </rPr>
      <t>Taoyuan City</t>
    </r>
  </si>
  <si>
    <r>
      <t xml:space="preserve">中壢市
</t>
    </r>
    <r>
      <rPr>
        <sz val="8.5"/>
        <rFont val="Arial Narrow"/>
        <family val="2"/>
      </rPr>
      <t>Jhongli City</t>
    </r>
  </si>
  <si>
    <r>
      <t xml:space="preserve">平鎮市
</t>
    </r>
    <r>
      <rPr>
        <sz val="8.5"/>
        <rFont val="Arial Narrow"/>
        <family val="2"/>
      </rPr>
      <t>Pingjhen City</t>
    </r>
  </si>
  <si>
    <r>
      <t xml:space="preserve">八德市
</t>
    </r>
    <r>
      <rPr>
        <sz val="8.5"/>
        <rFont val="Arial Narrow"/>
        <family val="2"/>
      </rPr>
      <t>Bade City</t>
    </r>
  </si>
  <si>
    <r>
      <t xml:space="preserve">大溪鎮
</t>
    </r>
    <r>
      <rPr>
        <sz val="8.5"/>
        <rFont val="Arial Narrow"/>
        <family val="2"/>
      </rPr>
      <t>Dasi Township</t>
    </r>
  </si>
  <si>
    <r>
      <t xml:space="preserve">楊梅鎮
</t>
    </r>
    <r>
      <rPr>
        <sz val="8.5"/>
        <rFont val="Arial Narrow"/>
        <family val="2"/>
      </rPr>
      <t>Yangmei Towhship</t>
    </r>
  </si>
  <si>
    <r>
      <t xml:space="preserve">蘆竹鄉
</t>
    </r>
    <r>
      <rPr>
        <sz val="8.5"/>
        <rFont val="Arial Narrow"/>
        <family val="2"/>
      </rPr>
      <t>Lujhu Township</t>
    </r>
  </si>
  <si>
    <r>
      <t xml:space="preserve">大園鄉
</t>
    </r>
    <r>
      <rPr>
        <sz val="8.5"/>
        <rFont val="Arial Narrow"/>
        <family val="2"/>
      </rPr>
      <t>Dayuan Township</t>
    </r>
  </si>
  <si>
    <r>
      <t xml:space="preserve">龜山鄉
</t>
    </r>
    <r>
      <rPr>
        <sz val="8.5"/>
        <rFont val="Arial Narrow"/>
        <family val="2"/>
      </rPr>
      <t>Gueishan Township</t>
    </r>
  </si>
  <si>
    <r>
      <t xml:space="preserve">龍潭鄉
</t>
    </r>
    <r>
      <rPr>
        <sz val="8.5"/>
        <rFont val="Arial Narrow"/>
        <family val="2"/>
      </rPr>
      <t>Longtan Township</t>
    </r>
  </si>
  <si>
    <r>
      <t xml:space="preserve">新屋鄉
</t>
    </r>
    <r>
      <rPr>
        <sz val="8.5"/>
        <rFont val="Arial Narrow"/>
        <family val="2"/>
      </rPr>
      <t>Sinwu Township</t>
    </r>
  </si>
  <si>
    <r>
      <t xml:space="preserve">觀音鄉
</t>
    </r>
    <r>
      <rPr>
        <sz val="8.5"/>
        <rFont val="Arial Narrow"/>
        <family val="2"/>
      </rPr>
      <t>Guanyin Township</t>
    </r>
  </si>
  <si>
    <r>
      <t xml:space="preserve">復興鄉
</t>
    </r>
    <r>
      <rPr>
        <sz val="8.5"/>
        <rFont val="Arial Narrow"/>
        <family val="2"/>
      </rPr>
      <t>Fusing Township</t>
    </r>
  </si>
  <si>
    <t>年　底　別</t>
  </si>
  <si>
    <t>民國六十四年
國際簡略死因
分類號碼</t>
  </si>
  <si>
    <t>及　順　位</t>
  </si>
  <si>
    <t>No.  Of  Deaths</t>
  </si>
  <si>
    <t>End of Year</t>
  </si>
  <si>
    <t>ICD No.Mortality List 1975</t>
  </si>
  <si>
    <t>死　亡　原　因</t>
  </si>
  <si>
    <t>合　計</t>
  </si>
  <si>
    <t>男</t>
  </si>
  <si>
    <t>女</t>
  </si>
  <si>
    <t>Death  Rate</t>
  </si>
  <si>
    <t>Causes  of  Death</t>
  </si>
  <si>
    <t>Male</t>
  </si>
  <si>
    <t>Female</t>
  </si>
  <si>
    <r>
      <t>死　亡　人　數　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</si>
  <si>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t>死亡百分率</t>
    </r>
    <r>
      <rPr>
        <sz val="8"/>
        <rFont val="Arial Narrow"/>
        <family val="2"/>
      </rPr>
      <t>(%)</t>
    </r>
  </si>
  <si>
    <r>
      <t>民國</t>
    </r>
    <r>
      <rPr>
        <sz val="8"/>
        <rFont val="Arial Narrow"/>
        <family val="2"/>
      </rPr>
      <t>87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1998</t>
    </r>
  </si>
  <si>
    <r>
      <t>民國</t>
    </r>
    <r>
      <rPr>
        <sz val="8"/>
        <rFont val="Arial Narrow"/>
        <family val="2"/>
      </rPr>
      <t>88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1999</t>
    </r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</si>
  <si>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2000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</si>
  <si>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</si>
  <si>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</si>
  <si>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2005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</si>
  <si>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2007</t>
    </r>
  </si>
  <si>
    <t>第　一　位</t>
  </si>
  <si>
    <t>08-14</t>
  </si>
  <si>
    <r>
      <t xml:space="preserve">惡性腫瘤
</t>
    </r>
    <r>
      <rPr>
        <sz val="8"/>
        <rFont val="Arial Narrow"/>
        <family val="2"/>
      </rPr>
      <t>Malignant  Neoplasms</t>
    </r>
  </si>
  <si>
    <t>第　二　位</t>
  </si>
  <si>
    <r>
      <t xml:space="preserve">腦血管疾病
</t>
    </r>
    <r>
      <rPr>
        <sz val="8"/>
        <rFont val="Arial Narrow"/>
        <family val="2"/>
      </rPr>
      <t>Cerebrovascular  Disease</t>
    </r>
  </si>
  <si>
    <t>第　三　位</t>
  </si>
  <si>
    <r>
      <t>250,251,27,28</t>
    </r>
    <r>
      <rPr>
        <vertAlign val="superscript"/>
        <sz val="8"/>
        <rFont val="華康粗圓體"/>
        <family val="3"/>
      </rPr>
      <t>＊</t>
    </r>
  </si>
  <si>
    <r>
      <t xml:space="preserve">心臟疾病
</t>
    </r>
    <r>
      <rPr>
        <sz val="8"/>
        <rFont val="Arial Narrow"/>
        <family val="2"/>
      </rPr>
      <t>Heart  Disease</t>
    </r>
  </si>
  <si>
    <t>第　四　位</t>
  </si>
  <si>
    <r>
      <t xml:space="preserve">糖尿病
</t>
    </r>
    <r>
      <rPr>
        <sz val="8"/>
        <rFont val="Arial Narrow"/>
        <family val="2"/>
      </rPr>
      <t>Diabetes Mellitus</t>
    </r>
  </si>
  <si>
    <t>第　五　位</t>
  </si>
  <si>
    <t>E47-E53</t>
  </si>
  <si>
    <r>
      <t xml:space="preserve">意外事故及不良影響
</t>
    </r>
    <r>
      <rPr>
        <sz val="8"/>
        <rFont val="Arial Narrow"/>
        <family val="2"/>
      </rPr>
      <t>Accidents and Adverse effects</t>
    </r>
  </si>
  <si>
    <t>第　六　位</t>
  </si>
  <si>
    <r>
      <t xml:space="preserve">慢性肝病及肝硬化
</t>
    </r>
    <r>
      <rPr>
        <sz val="8"/>
        <rFont val="Arial Narrow"/>
        <family val="2"/>
      </rPr>
      <t>Chronic Liver Disease and Cirrhosis</t>
    </r>
  </si>
  <si>
    <t>第　七　位</t>
  </si>
  <si>
    <r>
      <t xml:space="preserve">肺炎
</t>
    </r>
    <r>
      <rPr>
        <sz val="8"/>
        <rFont val="Arial Narrow"/>
        <family val="2"/>
      </rPr>
      <t>Pneumonia</t>
    </r>
  </si>
  <si>
    <t>第　八　位</t>
  </si>
  <si>
    <r>
      <t xml:space="preserve">腎炎．腎徵候群及腎性病變
</t>
    </r>
    <r>
      <rPr>
        <sz val="8"/>
        <rFont val="Arial Narrow"/>
        <family val="2"/>
      </rPr>
      <t>Nephritis,Nephrotic Syndrome and Nephrosis</t>
    </r>
  </si>
  <si>
    <t>第　九　位</t>
  </si>
  <si>
    <t>E54</t>
  </si>
  <si>
    <r>
      <t xml:space="preserve">自殺
</t>
    </r>
    <r>
      <rPr>
        <sz val="8"/>
        <rFont val="Arial Narrow"/>
        <family val="2"/>
      </rPr>
      <t>Suicides</t>
    </r>
  </si>
  <si>
    <t>第　十　位</t>
  </si>
  <si>
    <r>
      <t xml:space="preserve">高血壓性疾病
</t>
    </r>
    <r>
      <rPr>
        <sz val="8"/>
        <rFont val="Arial Narrow"/>
        <family val="2"/>
      </rPr>
      <t>Hypertensive Disease</t>
    </r>
  </si>
  <si>
    <t>其　　　他</t>
  </si>
  <si>
    <t>Other  Causes</t>
  </si>
  <si>
    <r>
      <t>表</t>
    </r>
    <r>
      <rPr>
        <sz val="12"/>
        <rFont val="Arial"/>
        <family val="2"/>
      </rPr>
      <t>9-6</t>
    </r>
    <r>
      <rPr>
        <sz val="12"/>
        <rFont val="華康粗圓體"/>
        <family val="3"/>
      </rPr>
      <t xml:space="preserve">、十大死亡原因
</t>
    </r>
    <r>
      <rPr>
        <sz val="12"/>
        <rFont val="Arial"/>
        <family val="2"/>
      </rPr>
      <t>9-6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Ten  Leading  Causes  Of  Death</t>
    </r>
    <r>
      <rPr>
        <sz val="12"/>
        <rFont val="華康粗圓體"/>
        <family val="3"/>
      </rPr>
      <t>　</t>
    </r>
  </si>
  <si>
    <t>資料來源：根據行政院衛生署資料。</t>
  </si>
  <si>
    <r>
      <t>備　　註：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本表資料係以死亡發生年別（即發生日期）為統計之依據。</t>
    </r>
  </si>
  <si>
    <r>
      <t>　　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九十五年之年中人口數</t>
    </r>
    <r>
      <rPr>
        <sz val="8"/>
        <rFont val="Arial Narrow"/>
        <family val="2"/>
      </rPr>
      <t xml:space="preserve"> 1,895,738</t>
    </r>
    <r>
      <rPr>
        <sz val="8"/>
        <rFont val="華康中黑體"/>
        <family val="3"/>
      </rPr>
      <t>人。</t>
    </r>
  </si>
  <si>
    <r>
      <t>　　　　　</t>
    </r>
    <r>
      <rPr>
        <sz val="8"/>
        <rFont val="Arial Narrow"/>
        <family val="2"/>
      </rPr>
      <t>3.</t>
    </r>
    <r>
      <rPr>
        <sz val="8"/>
        <rFont val="華康中黑體"/>
        <family val="3"/>
      </rPr>
      <t>＊符號表示其病名僅佔該號碼中之一部份疾病。</t>
    </r>
  </si>
  <si>
    <r>
      <t>　　　　　</t>
    </r>
    <r>
      <rPr>
        <sz val="8"/>
        <rFont val="Arial Narrow"/>
        <family val="2"/>
      </rPr>
      <t>4.</t>
    </r>
    <r>
      <rPr>
        <sz val="8"/>
        <rFont val="華康中黑體"/>
        <family val="3"/>
      </rPr>
      <t>２８＊係包括國際詳細分類號碼</t>
    </r>
    <r>
      <rPr>
        <sz val="8"/>
        <rFont val="Arial Narrow"/>
        <family val="2"/>
      </rPr>
      <t xml:space="preserve"> 420-429</t>
    </r>
    <r>
      <rPr>
        <sz val="8"/>
        <rFont val="華康中黑體"/>
        <family val="3"/>
      </rPr>
      <t>之全部疾病。</t>
    </r>
  </si>
  <si>
    <t>旅館業</t>
  </si>
  <si>
    <t>理髮美髮
美容業</t>
  </si>
  <si>
    <t>浴室業</t>
  </si>
  <si>
    <t>娛樂業</t>
  </si>
  <si>
    <t>游泳業</t>
  </si>
  <si>
    <t>電影片映演業</t>
  </si>
  <si>
    <t xml:space="preserve">其他
</t>
  </si>
  <si>
    <t>劇院</t>
  </si>
  <si>
    <t>歌廳</t>
  </si>
  <si>
    <t>舞廳</t>
  </si>
  <si>
    <t>錄影節目帶播放業</t>
  </si>
  <si>
    <t>其他
娛樂</t>
  </si>
  <si>
    <t>Theater</t>
  </si>
  <si>
    <t>Singing Hall</t>
  </si>
  <si>
    <t>Dance  Halls</t>
  </si>
  <si>
    <r>
      <t>總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計</t>
    </r>
  </si>
  <si>
    <r>
      <t>民國</t>
    </r>
    <r>
      <rPr>
        <sz val="8"/>
        <rFont val="Arial Narrow"/>
        <family val="2"/>
      </rPr>
      <t>87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1998</t>
    </r>
  </si>
  <si>
    <r>
      <t>民國</t>
    </r>
    <r>
      <rPr>
        <sz val="8"/>
        <rFont val="Arial Narrow"/>
        <family val="2"/>
      </rPr>
      <t>88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1999</t>
    </r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</si>
  <si>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2000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</si>
  <si>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2001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</si>
  <si>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</si>
  <si>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</si>
  <si>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</si>
  <si>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2005</t>
    </r>
  </si>
  <si>
    <r>
      <t>表</t>
    </r>
    <r>
      <rPr>
        <sz val="12"/>
        <rFont val="Arial"/>
        <family val="2"/>
      </rPr>
      <t>9-7</t>
    </r>
    <r>
      <rPr>
        <sz val="12"/>
        <rFont val="華康粗圓體"/>
        <family val="3"/>
      </rPr>
      <t xml:space="preserve">、營業衛生管理稽核概況－按稽查家次分
</t>
    </r>
    <r>
      <rPr>
        <sz val="11.5"/>
        <rFont val="Arial"/>
        <family val="2"/>
      </rPr>
      <t>9-7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 xml:space="preserve">Sanitary Inspection of Specific Business Establishments-Times of Inspection                                                                                     </t>
    </r>
  </si>
  <si>
    <r>
      <t>資料來源：根據本府衛生局</t>
    </r>
    <r>
      <rPr>
        <sz val="8"/>
        <rFont val="Arial Narrow"/>
        <family val="2"/>
      </rPr>
      <t xml:space="preserve"> 1136-09-01-2</t>
    </r>
    <r>
      <rPr>
        <sz val="8"/>
        <rFont val="華康中黑體"/>
        <family val="3"/>
      </rPr>
      <t>。</t>
    </r>
  </si>
  <si>
    <r>
      <t xml:space="preserve">單位：家次
</t>
    </r>
    <r>
      <rPr>
        <sz val="8"/>
        <rFont val="Arial Narrow"/>
        <family val="2"/>
      </rP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Business Number</t>
    </r>
  </si>
  <si>
    <t>總計</t>
  </si>
  <si>
    <t>藥局</t>
  </si>
  <si>
    <t>西　藥　商</t>
  </si>
  <si>
    <t>中　藥　商</t>
  </si>
  <si>
    <t>醫療器材商</t>
  </si>
  <si>
    <t>Westem Medicine Dealers</t>
  </si>
  <si>
    <t>Chinese Herb Dealers</t>
  </si>
  <si>
    <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及
鄉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鎮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別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</si>
  <si>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2001</t>
    </r>
  </si>
  <si>
    <r>
      <t>表</t>
    </r>
    <r>
      <rPr>
        <sz val="12"/>
        <rFont val="Arial"/>
        <family val="2"/>
      </rPr>
      <t>9-5</t>
    </r>
    <r>
      <rPr>
        <sz val="12"/>
        <rFont val="華康粗圓體"/>
        <family val="3"/>
      </rPr>
      <t xml:space="preserve">、藥商家數
</t>
    </r>
    <r>
      <rPr>
        <sz val="12"/>
        <rFont val="Arial"/>
        <family val="2"/>
      </rPr>
      <t>9-5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 of  Pharmaceutical  Firms </t>
    </r>
  </si>
  <si>
    <t>End of Year &amp; District</t>
  </si>
  <si>
    <t>Total</t>
  </si>
  <si>
    <t>Physician</t>
  </si>
  <si>
    <t>Others</t>
  </si>
  <si>
    <t>Times of Speech</t>
  </si>
  <si>
    <t>Persons</t>
  </si>
  <si>
    <r>
      <t>復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鄉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公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所
</t>
    </r>
    <r>
      <rPr>
        <sz val="9"/>
        <rFont val="Arial Narrow"/>
        <family val="2"/>
      </rPr>
      <t>Fusing Township</t>
    </r>
  </si>
  <si>
    <r>
      <t>表</t>
    </r>
    <r>
      <rPr>
        <sz val="12"/>
        <rFont val="Arial"/>
        <family val="2"/>
      </rPr>
      <t xml:space="preserve"> 9-8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山地衛生所</t>
    </r>
    <r>
      <rPr>
        <sz val="12"/>
        <rFont val="Arial"/>
        <family val="2"/>
      </rPr>
      <t>(</t>
    </r>
    <r>
      <rPr>
        <sz val="12"/>
        <rFont val="華康粗圓體"/>
        <family val="3"/>
      </rPr>
      <t>室</t>
    </r>
    <r>
      <rPr>
        <sz val="12"/>
        <rFont val="Arial"/>
        <family val="2"/>
      </rPr>
      <t>)</t>
    </r>
    <r>
      <rPr>
        <sz val="12"/>
        <rFont val="華康粗圓體"/>
        <family val="3"/>
      </rPr>
      <t xml:space="preserve">工作概況
</t>
    </r>
    <r>
      <rPr>
        <sz val="12"/>
        <rFont val="Arial"/>
        <family val="2"/>
      </rPr>
      <t>9-8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Health Services of Aboriginal Areas</t>
    </r>
  </si>
  <si>
    <t>衛生</t>
  </si>
  <si>
    <t>Others</t>
  </si>
  <si>
    <t>－</t>
  </si>
  <si>
    <t>－</t>
  </si>
  <si>
    <r>
      <t>表</t>
    </r>
    <r>
      <rPr>
        <sz val="12"/>
        <rFont val="Arial"/>
        <family val="2"/>
      </rPr>
      <t>9-3</t>
    </r>
    <r>
      <rPr>
        <sz val="12"/>
        <rFont val="華康粗圓體"/>
        <family val="3"/>
      </rPr>
      <t>、預防接種工作</t>
    </r>
  </si>
  <si>
    <r>
      <t>9-3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Protective  Inoculation</t>
    </r>
  </si>
  <si>
    <t>單位：人、次</t>
  </si>
  <si>
    <t>卡　介　苗</t>
  </si>
  <si>
    <t>白喉、百日咳、破傷風混合疫苗</t>
  </si>
  <si>
    <t>小　兒　麻　痺　口　服　疫　苗</t>
  </si>
  <si>
    <t>麻疹疫苗</t>
  </si>
  <si>
    <t xml:space="preserve"> B.C.G</t>
  </si>
  <si>
    <t>Diphtheria, Whooping Cough &amp; Tetanus Combined</t>
  </si>
  <si>
    <t>其　他</t>
  </si>
  <si>
    <t>單一劑</t>
  </si>
  <si>
    <r>
      <t>表</t>
    </r>
    <r>
      <rPr>
        <sz val="12"/>
        <rFont val="Arial"/>
        <family val="2"/>
      </rPr>
      <t>9-3</t>
    </r>
    <r>
      <rPr>
        <sz val="12"/>
        <rFont val="華康粗圓體"/>
        <family val="3"/>
      </rPr>
      <t>、預防接種工作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</si>
  <si>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9-3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Protective  Inoculation</t>
    </r>
  </si>
  <si>
    <t>單位：人、次</t>
  </si>
  <si>
    <t>德國麻疹疫苗</t>
  </si>
  <si>
    <t>日本腦炎</t>
  </si>
  <si>
    <t>疫苗</t>
  </si>
  <si>
    <t>單位：人</t>
  </si>
  <si>
    <t>Medical Device Dealers</t>
  </si>
  <si>
    <t>販賣業</t>
  </si>
  <si>
    <t>製造業</t>
  </si>
  <si>
    <t>End of Year &amp; District</t>
  </si>
  <si>
    <t>Grand  Total</t>
  </si>
  <si>
    <t>Drugstores</t>
  </si>
  <si>
    <t>Dispensary</t>
  </si>
  <si>
    <t>Manufacturer</t>
  </si>
  <si>
    <t>資料來源：行政院衛生署。</t>
  </si>
  <si>
    <t>Year</t>
  </si>
  <si>
    <t>Grand  Total</t>
  </si>
  <si>
    <t>Hotels</t>
  </si>
  <si>
    <t>Barber And Beauty Shops</t>
  </si>
  <si>
    <t>Bathhouses</t>
  </si>
  <si>
    <t>Total</t>
  </si>
  <si>
    <t>MTV</t>
  </si>
  <si>
    <t>Others</t>
  </si>
  <si>
    <t>Swimming Pools</t>
  </si>
  <si>
    <t>Chinemas</t>
  </si>
  <si>
    <t>Source:Department of Public Health Bureau </t>
  </si>
  <si>
    <t>單位：人</t>
  </si>
  <si>
    <t>Unit: Persons</t>
  </si>
  <si>
    <t>Year</t>
  </si>
  <si>
    <t>Poliomyelitis</t>
  </si>
  <si>
    <t>sub-clinical carrier</t>
  </si>
  <si>
    <t>Measles</t>
  </si>
  <si>
    <t>Rubella</t>
  </si>
  <si>
    <t>Confirm</t>
  </si>
  <si>
    <t>水痘</t>
  </si>
  <si>
    <t>End  of  Year  &amp;  District</t>
  </si>
  <si>
    <t>Grand  Total</t>
  </si>
  <si>
    <t>Source:Department of Health, Executive Yuan</t>
  </si>
  <si>
    <t>備註：其他醫事人員包含臨床心理師、諮商心理師、呼吸治療師</t>
  </si>
  <si>
    <r>
      <t>表</t>
    </r>
    <r>
      <rPr>
        <sz val="12"/>
        <rFont val="Arial"/>
        <family val="2"/>
      </rPr>
      <t>9-1</t>
    </r>
    <r>
      <rPr>
        <sz val="12"/>
        <rFont val="華康粗圓體"/>
        <family val="3"/>
      </rPr>
      <t>、公私立醫療機構及其他醫事機構開執業場所醫事人員執業人數</t>
    </r>
  </si>
  <si>
    <r>
      <t>9-1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Registered Medical Personnel in Public and Private                                                                                                                                Hospitals, Clinics, and Other Medical Care Institutions</t>
    </r>
  </si>
  <si>
    <t>單位：所、床</t>
  </si>
  <si>
    <r>
      <t>表</t>
    </r>
    <r>
      <rPr>
        <sz val="12"/>
        <rFont val="Arial"/>
        <family val="2"/>
      </rPr>
      <t>9-2</t>
    </r>
    <r>
      <rPr>
        <sz val="12"/>
        <rFont val="華康粗圓體"/>
        <family val="3"/>
      </rPr>
      <t>、公私立醫療機構數及病床數</t>
    </r>
  </si>
  <si>
    <r>
      <t>9-2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in Public and Private Hospitals,Clinics, and Beds</t>
    </r>
    <r>
      <rPr>
        <sz val="12"/>
        <rFont val="華康粗圓體"/>
        <family val="3"/>
      </rPr>
      <t>　</t>
    </r>
  </si>
  <si>
    <t>第一劑</t>
  </si>
  <si>
    <t>追　加</t>
  </si>
  <si>
    <t>第二劑</t>
  </si>
  <si>
    <t>第三劑</t>
  </si>
  <si>
    <t>第四劑</t>
  </si>
  <si>
    <t>其　他</t>
  </si>
  <si>
    <t>國小一年級</t>
  </si>
  <si>
    <t>Diphtheria &amp; Tetanus Combined
1st Grade  &amp;  Other</t>
  </si>
  <si>
    <t>1st dose</t>
  </si>
  <si>
    <t>Booster</t>
  </si>
  <si>
    <t>2nd dose</t>
  </si>
  <si>
    <t xml:space="preserve"> 3rd dose </t>
  </si>
  <si>
    <t xml:space="preserve"> 4rd dose </t>
  </si>
  <si>
    <t>Other</t>
  </si>
  <si>
    <t>1st Grade</t>
  </si>
  <si>
    <t>Single dose</t>
  </si>
  <si>
    <r>
      <t>年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</si>
  <si>
    <r>
      <t xml:space="preserve"> </t>
    </r>
    <r>
      <rPr>
        <sz val="9"/>
        <rFont val="華康粗圓體"/>
        <family val="3"/>
      </rPr>
      <t>破傷風減量</t>
    </r>
    <r>
      <rPr>
        <sz val="9"/>
        <rFont val="Arial Narrow"/>
        <family val="2"/>
      </rPr>
      <t xml:space="preserve">                                </t>
    </r>
    <r>
      <rPr>
        <sz val="9"/>
        <rFont val="華康粗圓體"/>
        <family val="3"/>
      </rPr>
      <t xml:space="preserve">白喉混合疫苗
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國小一年級</t>
    </r>
    <r>
      <rPr>
        <sz val="9"/>
        <rFont val="Arial Narrow"/>
        <family val="2"/>
      </rPr>
      <t xml:space="preserve">             </t>
    </r>
    <r>
      <rPr>
        <sz val="9"/>
        <rFont val="華康粗圓體"/>
        <family val="3"/>
      </rPr>
      <t>〈含其他〉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</si>
  <si>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</si>
  <si>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</si>
  <si>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</si>
  <si>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</si>
  <si>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</si>
  <si>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</si>
  <si>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t>免疫球蛋白</t>
  </si>
  <si>
    <t>疫　　　　　　　　苗</t>
  </si>
  <si>
    <t>M.M.R</t>
  </si>
  <si>
    <t xml:space="preserve">Japanese    </t>
  </si>
  <si>
    <t>Encephalitis</t>
  </si>
  <si>
    <t xml:space="preserve"> Immunoglobulin</t>
  </si>
  <si>
    <t>Vaccine</t>
  </si>
  <si>
    <t>單一劑</t>
  </si>
  <si>
    <t>育齡婦女</t>
  </si>
  <si>
    <t>國　小
一年級</t>
  </si>
  <si>
    <t>Child-bearing ages Women</t>
  </si>
  <si>
    <r>
      <t>　　</t>
    </r>
    <r>
      <rPr>
        <sz val="9"/>
        <rFont val="Arial Narrow"/>
        <family val="2"/>
      </rPr>
      <t>B</t>
    </r>
    <r>
      <rPr>
        <sz val="9"/>
        <rFont val="華康粗圓體"/>
        <family val="3"/>
      </rPr>
      <t>　型　肝　炎　</t>
    </r>
    <r>
      <rPr>
        <sz val="9"/>
        <rFont val="Arial Narrow"/>
        <family val="2"/>
      </rPr>
      <t>Hepatiti B</t>
    </r>
  </si>
  <si>
    <t>資料來源：患者人數：行政院衛生署。</t>
  </si>
  <si>
    <t>　　　　　死亡人數：桃園縣衛生局</t>
  </si>
  <si>
    <t>德國麻疹、麻疹、
腮腺炎混合疫苗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</si>
  <si>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</si>
  <si>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</si>
  <si>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資料來源：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行政院衛生署統計室。</t>
    </r>
  </si>
  <si>
    <r>
      <t xml:space="preserve">單位：家
</t>
    </r>
    <r>
      <rPr>
        <sz val="8.5"/>
        <rFont val="Arial Narrow"/>
        <family val="2"/>
      </rP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Firm</t>
    </r>
  </si>
  <si>
    <t>衛生教育</t>
  </si>
  <si>
    <t>年　底　別　及</t>
  </si>
  <si>
    <t>Medical  Persons End  of  Year</t>
  </si>
  <si>
    <t>Health Education</t>
  </si>
  <si>
    <t>鄉　鎮　市　別</t>
  </si>
  <si>
    <t>Health Stations (End of Year)</t>
  </si>
  <si>
    <t>合　計</t>
  </si>
  <si>
    <t>醫　師</t>
  </si>
  <si>
    <t>其他醫務
人　　員</t>
  </si>
  <si>
    <t xml:space="preserve">Persons Treated </t>
  </si>
  <si>
    <t>Protective  Inoculation</t>
  </si>
  <si>
    <r>
      <t>年底衛生所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室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.</t>
    </r>
    <r>
      <rPr>
        <sz val="9"/>
        <rFont val="華康粗圓體"/>
        <family val="3"/>
      </rPr>
      <t>室</t>
    </r>
    <r>
      <rPr>
        <sz val="9"/>
        <rFont val="Arial Narrow"/>
        <family val="2"/>
      </rPr>
      <t>)</t>
    </r>
  </si>
  <si>
    <r>
      <t>年底醫務人員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</si>
  <si>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 xml:space="preserve">診療人
次　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人次</t>
    </r>
    <r>
      <rPr>
        <sz val="9"/>
        <rFont val="Arial Narrow"/>
        <family val="2"/>
      </rPr>
      <t>)</t>
    </r>
  </si>
  <si>
    <r>
      <t xml:space="preserve">預防接種
工　　作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人次</t>
    </r>
    <r>
      <rPr>
        <sz val="9"/>
        <rFont val="Arial Narrow"/>
        <family val="2"/>
      </rPr>
      <t>)</t>
    </r>
  </si>
  <si>
    <r>
      <t xml:space="preserve">演講次數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次</t>
    </r>
    <r>
      <rPr>
        <sz val="9"/>
        <rFont val="Arial Narrow"/>
        <family val="2"/>
      </rPr>
      <t>)</t>
    </r>
  </si>
  <si>
    <r>
      <t xml:space="preserve">參加人數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</si>
  <si>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Source:Department of Public Health Bureau </t>
  </si>
  <si>
    <r>
      <t>資料來源：根據本府衛生局</t>
    </r>
    <r>
      <rPr>
        <sz val="9"/>
        <rFont val="Arial Narrow"/>
        <family val="2"/>
      </rPr>
      <t xml:space="preserve"> 1642-90-02-2</t>
    </r>
    <r>
      <rPr>
        <sz val="9"/>
        <rFont val="華康中黑體"/>
        <family val="3"/>
      </rPr>
      <t>。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</si>
  <si>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</si>
  <si>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t>－</t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</si>
  <si>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</si>
  <si>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2007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</si>
  <si>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</si>
  <si>
    <t>2006</t>
  </si>
  <si>
    <t>單位：人</t>
  </si>
  <si>
    <t>Unit: Persons</t>
  </si>
  <si>
    <t>Rabies</t>
  </si>
  <si>
    <t>Diphtheria</t>
  </si>
  <si>
    <t>Epidemic Cerebrospinal Meningitis</t>
  </si>
  <si>
    <t>Amcebic Dysentery</t>
  </si>
  <si>
    <r>
      <t xml:space="preserve">急性病毒性肝炎
</t>
    </r>
    <r>
      <rPr>
        <sz val="8"/>
        <rFont val="Arial Narrow"/>
        <family val="2"/>
      </rPr>
      <t>Acute Viral Hepatities</t>
    </r>
  </si>
  <si>
    <t>Cholera</t>
  </si>
  <si>
    <t>Pertussis</t>
  </si>
  <si>
    <t>Japanse Encephalitis</t>
  </si>
  <si>
    <t>T.B(Non-Open)</t>
  </si>
  <si>
    <t>Leprosy</t>
  </si>
  <si>
    <t>Congenital Rubella Syndrome</t>
  </si>
  <si>
    <t>Yellow  Fever</t>
  </si>
  <si>
    <t>Legionellosis</t>
  </si>
  <si>
    <t>Haemophilus Influenzae Type b</t>
  </si>
  <si>
    <t>總　計</t>
  </si>
  <si>
    <t>醫　師</t>
  </si>
  <si>
    <t>藥　師</t>
  </si>
  <si>
    <t>護　士</t>
  </si>
  <si>
    <t>其他醫事
人員數</t>
  </si>
  <si>
    <t>Physician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</si>
  <si>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</si>
  <si>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</si>
  <si>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</si>
  <si>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</si>
  <si>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</si>
  <si>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</si>
  <si>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</si>
  <si>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</si>
  <si>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</si>
  <si>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Midwife</t>
  </si>
  <si>
    <t>Assistant Dentist</t>
  </si>
  <si>
    <t>Nutritionist</t>
  </si>
  <si>
    <t>Physical Therapist
(Assitant)</t>
  </si>
  <si>
    <t>Occupational Therapist
(Assitant)</t>
  </si>
  <si>
    <t>Others</t>
  </si>
  <si>
    <t>－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</si>
  <si>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及
鄉鎮市區別</t>
    </r>
  </si>
  <si>
    <r>
      <t>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</si>
  <si>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</si>
  <si>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藥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</si>
  <si>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</si>
  <si>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</si>
  <si>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醫用放射線技術師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士</t>
    </r>
    <r>
      <rPr>
        <sz val="9"/>
        <rFont val="Arial Narrow"/>
        <family val="2"/>
      </rPr>
      <t>)</t>
    </r>
  </si>
  <si>
    <r>
      <t>護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理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</si>
  <si>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士</t>
    </r>
  </si>
  <si>
    <r>
      <t>鑲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</si>
  <si>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</si>
  <si>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物理治療師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</si>
  <si>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t>職能治療師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</si>
  <si>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t>End  of  Year  &amp;  District</t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</si>
  <si>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1998</t>
    </r>
  </si>
  <si>
    <t>…</t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</si>
  <si>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1999</t>
    </r>
  </si>
  <si>
    <t>－</t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</si>
  <si>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</si>
  <si>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</si>
  <si>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</si>
  <si>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</si>
  <si>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</si>
  <si>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</si>
  <si>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t>－</t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</si>
  <si>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</si>
  <si>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</si>
  <si>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桃園市</t>
    </r>
    <r>
      <rPr>
        <sz val="9"/>
        <rFont val="Arial Narrow"/>
        <family val="2"/>
      </rPr>
      <t xml:space="preserve"> Taoyuan City</t>
    </r>
  </si>
  <si>
    <r>
      <t>中壢市</t>
    </r>
    <r>
      <rPr>
        <sz val="9"/>
        <rFont val="Arial Narrow"/>
        <family val="2"/>
      </rPr>
      <t xml:space="preserve"> Jhongli City</t>
    </r>
  </si>
  <si>
    <r>
      <t>平鎮市</t>
    </r>
    <r>
      <rPr>
        <sz val="9"/>
        <rFont val="Arial Narrow"/>
        <family val="2"/>
      </rPr>
      <t xml:space="preserve"> Pingjhen City</t>
    </r>
  </si>
  <si>
    <r>
      <t>八德市</t>
    </r>
    <r>
      <rPr>
        <sz val="9"/>
        <rFont val="Arial Narrow"/>
        <family val="2"/>
      </rPr>
      <t xml:space="preserve"> Bade City</t>
    </r>
  </si>
  <si>
    <r>
      <t>大溪鎮</t>
    </r>
    <r>
      <rPr>
        <sz val="9"/>
        <rFont val="Arial Narrow"/>
        <family val="2"/>
      </rPr>
      <t xml:space="preserve"> Dasi Township</t>
    </r>
  </si>
  <si>
    <r>
      <t>楊梅鎮</t>
    </r>
    <r>
      <rPr>
        <sz val="9"/>
        <rFont val="Arial Narrow"/>
        <family val="2"/>
      </rPr>
      <t xml:space="preserve"> Yangmei Towhship</t>
    </r>
  </si>
  <si>
    <r>
      <t>蘆竹鄉</t>
    </r>
    <r>
      <rPr>
        <sz val="9"/>
        <rFont val="Arial Narrow"/>
        <family val="2"/>
      </rPr>
      <t xml:space="preserve"> Lujhu Township</t>
    </r>
  </si>
  <si>
    <r>
      <t>大園鄉</t>
    </r>
    <r>
      <rPr>
        <sz val="9"/>
        <rFont val="Arial Narrow"/>
        <family val="2"/>
      </rPr>
      <t xml:space="preserve"> Dayuan Township</t>
    </r>
  </si>
  <si>
    <r>
      <t>龜山鄉</t>
    </r>
    <r>
      <rPr>
        <sz val="9"/>
        <rFont val="Arial Narrow"/>
        <family val="2"/>
      </rPr>
      <t xml:space="preserve"> Gueishan Township</t>
    </r>
  </si>
  <si>
    <r>
      <t>龍潭鄉</t>
    </r>
    <r>
      <rPr>
        <sz val="9"/>
        <rFont val="Arial Narrow"/>
        <family val="2"/>
      </rPr>
      <t xml:space="preserve"> Longtan Township</t>
    </r>
  </si>
  <si>
    <r>
      <t>新屋鄉</t>
    </r>
    <r>
      <rPr>
        <sz val="9"/>
        <rFont val="Arial Narrow"/>
        <family val="2"/>
      </rPr>
      <t xml:space="preserve"> Sinwu Township</t>
    </r>
  </si>
  <si>
    <r>
      <t>觀音鄉</t>
    </r>
    <r>
      <rPr>
        <sz val="9"/>
        <rFont val="Arial Narrow"/>
        <family val="2"/>
      </rPr>
      <t xml:space="preserve"> Guanyin Township</t>
    </r>
  </si>
  <si>
    <r>
      <t>復興鄉</t>
    </r>
    <r>
      <rPr>
        <sz val="9"/>
        <rFont val="Arial Narrow"/>
        <family val="2"/>
      </rPr>
      <t xml:space="preserve"> Fusing Township</t>
    </r>
  </si>
  <si>
    <t>衛生</t>
  </si>
  <si>
    <t>Hygiene</t>
  </si>
  <si>
    <t>院所家數合計</t>
  </si>
  <si>
    <t>醫院家數</t>
  </si>
  <si>
    <t>診所家數</t>
  </si>
  <si>
    <t>　　院　　　所　　　病　　　床　　　數</t>
  </si>
  <si>
    <t>Beds</t>
  </si>
  <si>
    <t>醫院未登記病床數</t>
  </si>
  <si>
    <t>合計</t>
  </si>
  <si>
    <t>醫　　　院　　　病　　　床　　　數　</t>
  </si>
  <si>
    <t xml:space="preserve">Not  Registed Beds </t>
  </si>
  <si>
    <t>Total</t>
  </si>
  <si>
    <r>
      <t>年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及
鄉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鎮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市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區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別</t>
    </r>
  </si>
  <si>
    <r>
      <t>Hospital  Beds</t>
    </r>
    <r>
      <rPr>
        <sz val="8"/>
        <rFont val="華康粗圓體"/>
        <family val="3"/>
      </rPr>
      <t>　</t>
    </r>
  </si>
  <si>
    <r>
      <t>診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所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病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數　</t>
    </r>
    <r>
      <rPr>
        <sz val="8"/>
        <rFont val="Arial Narrow"/>
        <family val="2"/>
      </rPr>
      <t>Clinics Beds</t>
    </r>
  </si>
  <si>
    <t>計</t>
  </si>
  <si>
    <r>
      <t>急性一般病床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不含精神病床</t>
    </r>
    <r>
      <rPr>
        <sz val="8"/>
        <rFont val="Arial Narrow"/>
        <family val="2"/>
      </rPr>
      <t>)</t>
    </r>
  </si>
  <si>
    <t>　　特　殊　病　床</t>
  </si>
  <si>
    <t>Special  Bed</t>
  </si>
  <si>
    <r>
      <t xml:space="preserve">精神病床
</t>
    </r>
    <r>
      <rPr>
        <sz val="8"/>
        <rFont val="Arial Narrow"/>
        <family val="2"/>
      </rPr>
      <t>Pcych  Bed</t>
    </r>
  </si>
  <si>
    <t>慢性
病床</t>
  </si>
  <si>
    <t>結核
病床</t>
  </si>
  <si>
    <t>癩病
病床</t>
  </si>
  <si>
    <t>觀察
病床</t>
  </si>
  <si>
    <t>洗　腎
治療床</t>
  </si>
  <si>
    <t>嬰兒床</t>
  </si>
  <si>
    <t>產科
病床</t>
  </si>
  <si>
    <t>精　神
療養床</t>
  </si>
  <si>
    <t>其　他
療養床</t>
  </si>
  <si>
    <t>Total</t>
  </si>
  <si>
    <t>Number of Hospitals</t>
  </si>
  <si>
    <t>Number of Clinics</t>
  </si>
  <si>
    <t>加護病床</t>
  </si>
  <si>
    <t>燒燙傷
病　床</t>
  </si>
  <si>
    <t>急　診
觀察床</t>
  </si>
  <si>
    <t>其他</t>
  </si>
  <si>
    <t>急性
病床</t>
  </si>
  <si>
    <t>Chronic Bed</t>
  </si>
  <si>
    <t>T.B. Bed</t>
  </si>
  <si>
    <t>Leprosy Bed</t>
  </si>
  <si>
    <t>Observat-ion  Bed</t>
  </si>
  <si>
    <t>Dialysis Bed</t>
  </si>
  <si>
    <t>Baby Bed</t>
  </si>
  <si>
    <t>Pcych  Bed</t>
  </si>
  <si>
    <t>General Bed</t>
  </si>
  <si>
    <t>Intensive Care Bed</t>
  </si>
  <si>
    <t>Burn Care Bed</t>
  </si>
  <si>
    <t>emergency obs. Bed</t>
  </si>
  <si>
    <t>Acute Bed</t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</si>
  <si>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2001</t>
    </r>
  </si>
  <si>
    <t>…</t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</si>
  <si>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</si>
  <si>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</si>
  <si>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</si>
  <si>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</si>
  <si>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</si>
  <si>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2007</t>
    </r>
  </si>
  <si>
    <r>
      <t xml:space="preserve">桃園市
</t>
    </r>
    <r>
      <rPr>
        <sz val="8"/>
        <rFont val="Arial Narrow"/>
        <family val="2"/>
      </rPr>
      <t>Taoyuan City</t>
    </r>
  </si>
  <si>
    <r>
      <t xml:space="preserve">中壢市
</t>
    </r>
    <r>
      <rPr>
        <sz val="8"/>
        <rFont val="Arial Narrow"/>
        <family val="2"/>
      </rPr>
      <t>Jhongli City</t>
    </r>
  </si>
  <si>
    <r>
      <t xml:space="preserve">平鎮市
</t>
    </r>
    <r>
      <rPr>
        <sz val="8"/>
        <rFont val="Arial Narrow"/>
        <family val="2"/>
      </rPr>
      <t>Pingjhen City</t>
    </r>
  </si>
  <si>
    <r>
      <t xml:space="preserve">八德市
</t>
    </r>
    <r>
      <rPr>
        <sz val="8"/>
        <rFont val="Arial Narrow"/>
        <family val="2"/>
      </rPr>
      <t>Bade City</t>
    </r>
  </si>
  <si>
    <r>
      <t xml:space="preserve">大溪鎮
</t>
    </r>
    <r>
      <rPr>
        <sz val="8"/>
        <rFont val="Arial Narrow"/>
        <family val="2"/>
      </rPr>
      <t>Dasi Township</t>
    </r>
  </si>
  <si>
    <r>
      <t xml:space="preserve">楊梅鎮
</t>
    </r>
    <r>
      <rPr>
        <sz val="8"/>
        <rFont val="Arial Narrow"/>
        <family val="2"/>
      </rPr>
      <t>Yangmei Towhship</t>
    </r>
  </si>
  <si>
    <r>
      <t xml:space="preserve">蘆竹鄉
</t>
    </r>
    <r>
      <rPr>
        <sz val="8"/>
        <rFont val="Arial Narrow"/>
        <family val="2"/>
      </rPr>
      <t>Lujhu Township</t>
    </r>
  </si>
  <si>
    <r>
      <t xml:space="preserve">大園鄉
</t>
    </r>
    <r>
      <rPr>
        <sz val="8"/>
        <rFont val="Arial Narrow"/>
        <family val="2"/>
      </rPr>
      <t>Dayuan Township</t>
    </r>
  </si>
  <si>
    <r>
      <t xml:space="preserve">龜山鄉
</t>
    </r>
    <r>
      <rPr>
        <sz val="8"/>
        <rFont val="Arial Narrow"/>
        <family val="2"/>
      </rPr>
      <t>Gueishan Township</t>
    </r>
  </si>
  <si>
    <r>
      <t xml:space="preserve">龍潭鄉
</t>
    </r>
    <r>
      <rPr>
        <sz val="8"/>
        <rFont val="Arial Narrow"/>
        <family val="2"/>
      </rPr>
      <t>Longtan Township</t>
    </r>
  </si>
  <si>
    <r>
      <t xml:space="preserve">新屋鄉
</t>
    </r>
    <r>
      <rPr>
        <sz val="8"/>
        <rFont val="Arial Narrow"/>
        <family val="2"/>
      </rPr>
      <t>Sinwu Township</t>
    </r>
  </si>
  <si>
    <r>
      <t xml:space="preserve">觀音鄉
</t>
    </r>
    <r>
      <rPr>
        <sz val="8"/>
        <rFont val="Arial Narrow"/>
        <family val="2"/>
      </rPr>
      <t>Guanyin Township</t>
    </r>
  </si>
  <si>
    <r>
      <t xml:space="preserve">復興鄉
</t>
    </r>
    <r>
      <rPr>
        <sz val="8"/>
        <rFont val="Arial Narrow"/>
        <family val="2"/>
      </rPr>
      <t>Fusing Township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</si>
  <si>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</si>
  <si>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</si>
  <si>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</si>
  <si>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</si>
  <si>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</si>
  <si>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</si>
  <si>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</si>
  <si>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</si>
  <si>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</si>
  <si>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</si>
  <si>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t>總計</t>
  </si>
  <si>
    <t>霍亂</t>
  </si>
  <si>
    <t>桿菌性痢疾</t>
  </si>
  <si>
    <t>阿米巴性痢疾</t>
  </si>
  <si>
    <t>傷寒副傷寒</t>
  </si>
  <si>
    <t>流行性
腦脊髓膜炎</t>
  </si>
  <si>
    <t>白喉</t>
  </si>
  <si>
    <t>鼠疫</t>
  </si>
  <si>
    <t>猩紅熱</t>
  </si>
  <si>
    <t>斑疹傷寒</t>
  </si>
  <si>
    <t>回歸熱</t>
  </si>
  <si>
    <t>狂犬病</t>
  </si>
  <si>
    <t>黃熱病</t>
  </si>
  <si>
    <t>後天免疫
缺乏症候群</t>
  </si>
  <si>
    <t>年　　別</t>
  </si>
  <si>
    <t>Bacillary Dysentery</t>
  </si>
  <si>
    <t>Typhoid  Fever &amp; Paretyphoid  Fever</t>
  </si>
  <si>
    <t>Plague</t>
  </si>
  <si>
    <t>Scarlatina</t>
  </si>
  <si>
    <t>Fever  Typhus</t>
  </si>
  <si>
    <t>Relapsing  Fever</t>
  </si>
  <si>
    <t>AIDS</t>
  </si>
  <si>
    <t>患者</t>
  </si>
  <si>
    <t>死者</t>
  </si>
  <si>
    <t>Cases</t>
  </si>
  <si>
    <t>Deaths</t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</si>
  <si>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1997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</si>
  <si>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</si>
  <si>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</si>
  <si>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</si>
  <si>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</si>
  <si>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</si>
  <si>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</t>
    </r>
  </si>
  <si>
    <r>
      <t>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</t>
    </r>
  </si>
  <si>
    <t>報告</t>
  </si>
  <si>
    <t>確定</t>
  </si>
  <si>
    <t xml:space="preserve">Report </t>
  </si>
  <si>
    <t>Con-firm</t>
  </si>
  <si>
    <t>結核病</t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</si>
  <si>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</si>
  <si>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 xml:space="preserve"> 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 (Cont.1)</t>
    </r>
  </si>
  <si>
    <r>
      <t>Soruce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Department of Health, Executive Yuan.</t>
    </r>
  </si>
  <si>
    <t>癩病</t>
  </si>
  <si>
    <t>日本腦炎</t>
  </si>
  <si>
    <t>德國麻疹</t>
  </si>
  <si>
    <t>先天性德國
麻疹症候群</t>
  </si>
  <si>
    <t>百日咳</t>
  </si>
  <si>
    <t>退伍軍人症</t>
  </si>
  <si>
    <t>流行性感冒
併發重症</t>
  </si>
  <si>
    <t>其他結核病</t>
  </si>
  <si>
    <t>Influenza</t>
  </si>
  <si>
    <r>
      <t>年別</t>
    </r>
    <r>
      <rPr>
        <sz val="8"/>
        <rFont val="Arial Narrow"/>
        <family val="2"/>
      </rPr>
      <t xml:space="preserve"> 
Year</t>
    </r>
  </si>
  <si>
    <r>
      <t>第三類甲種</t>
    </r>
    <r>
      <rPr>
        <sz val="8"/>
        <rFont val="Arial Narrow"/>
        <family val="2"/>
      </rPr>
      <t>Type III - Class A</t>
    </r>
  </si>
  <si>
    <r>
      <t>第三類乙種</t>
    </r>
    <r>
      <rPr>
        <sz val="8"/>
        <rFont val="Arial Narrow"/>
        <family val="2"/>
      </rPr>
      <t>Type III - Class B</t>
    </r>
  </si>
  <si>
    <r>
      <t>侵襲性</t>
    </r>
    <r>
      <rPr>
        <sz val="8"/>
        <rFont val="Arial Narrow"/>
        <family val="2"/>
      </rPr>
      <t>b</t>
    </r>
    <r>
      <rPr>
        <sz val="8"/>
        <rFont val="華康粗圓體"/>
        <family val="3"/>
      </rPr>
      <t>型嗜血
桿菌感染症</t>
    </r>
  </si>
  <si>
    <r>
      <t>A</t>
    </r>
    <r>
      <rPr>
        <sz val="8"/>
        <rFont val="華康粗圓體"/>
        <family val="3"/>
      </rPr>
      <t>型</t>
    </r>
  </si>
  <si>
    <r>
      <t>B</t>
    </r>
    <r>
      <rPr>
        <sz val="8"/>
        <rFont val="華康粗圓體"/>
        <family val="3"/>
      </rPr>
      <t>型</t>
    </r>
  </si>
  <si>
    <r>
      <t>C</t>
    </r>
    <r>
      <rPr>
        <sz val="8"/>
        <rFont val="華康粗圓體"/>
        <family val="3"/>
      </rPr>
      <t>型</t>
    </r>
  </si>
  <si>
    <t>報告</t>
  </si>
  <si>
    <t>確定</t>
  </si>
  <si>
    <t xml:space="preserve">Report </t>
  </si>
  <si>
    <t>Confirm</t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</si>
  <si>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</si>
  <si>
    <t>－</t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</si>
  <si>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</si>
  <si>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</si>
  <si>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</si>
  <si>
    <t>2006</t>
  </si>
  <si>
    <r>
      <t xml:space="preserve">年別
</t>
    </r>
    <r>
      <rPr>
        <sz val="8"/>
        <rFont val="Arial Narrow"/>
        <family val="2"/>
      </rPr>
      <t>Year</t>
    </r>
  </si>
  <si>
    <r>
      <t>第三類乙種</t>
    </r>
    <r>
      <rPr>
        <sz val="8"/>
        <rFont val="Arial Narrow"/>
        <family val="2"/>
      </rPr>
      <t xml:space="preserve">    Type III - Class B</t>
    </r>
  </si>
  <si>
    <r>
      <t>其他</t>
    </r>
    <r>
      <rPr>
        <sz val="8"/>
        <rFont val="Arial Narrow"/>
        <family val="2"/>
      </rPr>
      <t xml:space="preserve">               Others</t>
    </r>
  </si>
  <si>
    <r>
      <t>急性病毒性肝炎　</t>
    </r>
    <r>
      <rPr>
        <sz val="8"/>
        <rFont val="Arial Narrow"/>
        <family val="2"/>
      </rPr>
      <t>Acute Viral Hepatities</t>
    </r>
  </si>
  <si>
    <t>腮腺炎</t>
  </si>
  <si>
    <t>破傷風</t>
  </si>
  <si>
    <t>猩紅熱</t>
  </si>
  <si>
    <t>恙蟲病</t>
  </si>
  <si>
    <t>梅毒</t>
  </si>
  <si>
    <t>淋病</t>
  </si>
  <si>
    <r>
      <t>HIV</t>
    </r>
    <r>
      <rPr>
        <sz val="8"/>
        <rFont val="華康粗圓體"/>
        <family val="3"/>
      </rPr>
      <t>感染</t>
    </r>
  </si>
  <si>
    <t>後天免疫缺乏
症候群</t>
  </si>
  <si>
    <t>肉毒桿菌中毒</t>
  </si>
  <si>
    <r>
      <t>D</t>
    </r>
    <r>
      <rPr>
        <sz val="8"/>
        <rFont val="華康粗圓體"/>
        <family val="3"/>
      </rPr>
      <t>型</t>
    </r>
  </si>
  <si>
    <r>
      <t>E</t>
    </r>
    <r>
      <rPr>
        <sz val="8"/>
        <rFont val="華康粗圓體"/>
        <family val="3"/>
      </rPr>
      <t>型</t>
    </r>
  </si>
  <si>
    <r>
      <t xml:space="preserve">未定型
</t>
    </r>
    <r>
      <rPr>
        <sz val="8"/>
        <rFont val="Arial Narrow"/>
        <family val="2"/>
      </rPr>
      <t>Unspecified</t>
    </r>
  </si>
  <si>
    <t>Mumps</t>
  </si>
  <si>
    <t>Chicken Pox</t>
  </si>
  <si>
    <t>Tetanus</t>
  </si>
  <si>
    <t>Scarlet Fever</t>
  </si>
  <si>
    <t>Scrub Typhus</t>
  </si>
  <si>
    <t>Syphilis</t>
  </si>
  <si>
    <t>Gonorrhea</t>
  </si>
  <si>
    <t>霍亂</t>
  </si>
  <si>
    <t>鼠疫</t>
  </si>
  <si>
    <t>黃熱病</t>
  </si>
  <si>
    <t>狂犬病</t>
  </si>
  <si>
    <t>伊波拉病
毒出血熱</t>
  </si>
  <si>
    <t>炭疽病</t>
  </si>
  <si>
    <t>嚴重急性
呼吸道症候群</t>
  </si>
  <si>
    <t>流行性
斑疹傷寒</t>
  </si>
  <si>
    <t>白喉</t>
  </si>
  <si>
    <t>流行性
腦脊髓膜炎</t>
  </si>
  <si>
    <t>傷寒</t>
  </si>
  <si>
    <t>副傷寒</t>
  </si>
  <si>
    <t>小兒麻痺症</t>
  </si>
  <si>
    <t>Cholera</t>
  </si>
  <si>
    <t>Pluge</t>
  </si>
  <si>
    <t>Yellow Fever</t>
  </si>
  <si>
    <t>Rabies</t>
  </si>
  <si>
    <t>Ebola virus Hemorrhagic Fever</t>
  </si>
  <si>
    <t>Anthrax</t>
  </si>
  <si>
    <t>SARS</t>
  </si>
  <si>
    <t>Typhus fever</t>
  </si>
  <si>
    <t>Diphtheria</t>
  </si>
  <si>
    <t>Meningococcal Meningitis</t>
  </si>
  <si>
    <t>Typhoid Feber</t>
  </si>
  <si>
    <t>Paratyphoid Fever</t>
  </si>
  <si>
    <t>Poliomyelitis</t>
  </si>
  <si>
    <t>報告</t>
  </si>
  <si>
    <t>確定</t>
  </si>
  <si>
    <t>無症狀
帶菌者</t>
  </si>
  <si>
    <t xml:space="preserve">Report </t>
  </si>
  <si>
    <t>Con-firm</t>
  </si>
  <si>
    <t>Confirm</t>
  </si>
  <si>
    <t>－</t>
  </si>
  <si>
    <r>
      <t xml:space="preserve">年別
</t>
    </r>
    <r>
      <rPr>
        <sz val="8"/>
        <rFont val="Arial Narrow"/>
        <family val="2"/>
      </rPr>
      <t xml:space="preserve">Year </t>
    </r>
  </si>
  <si>
    <r>
      <t>第一類</t>
    </r>
    <r>
      <rPr>
        <sz val="8"/>
        <rFont val="Arial Narrow"/>
        <family val="2"/>
      </rPr>
      <t xml:space="preserve">       Type I</t>
    </r>
  </si>
  <si>
    <r>
      <t>第二類甲種</t>
    </r>
    <r>
      <rPr>
        <sz val="8"/>
        <rFont val="Arial Narrow"/>
        <family val="2"/>
      </rPr>
      <t xml:space="preserve">  Type II- Class A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</si>
  <si>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</si>
  <si>
    <t>…</t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</si>
  <si>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</si>
  <si>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</si>
  <si>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</si>
  <si>
    <t>2006</t>
  </si>
  <si>
    <r>
      <t>第二類甲種</t>
    </r>
    <r>
      <rPr>
        <sz val="8"/>
        <rFont val="Arial Narrow"/>
        <family val="2"/>
      </rPr>
      <t xml:space="preserve"> Type II - Class A</t>
    </r>
  </si>
  <si>
    <t>第二類乙種</t>
  </si>
  <si>
    <t>Type II - Class B</t>
  </si>
  <si>
    <t>第三類甲種</t>
  </si>
  <si>
    <r>
      <t>急性無力</t>
    </r>
    <r>
      <rPr>
        <sz val="8"/>
        <rFont val="Arial Narrow"/>
        <family val="2"/>
      </rPr>
      <t xml:space="preserve">          </t>
    </r>
    <r>
      <rPr>
        <sz val="8"/>
        <rFont val="華康粗圓體"/>
        <family val="3"/>
      </rPr>
      <t>肢體麻痺</t>
    </r>
  </si>
  <si>
    <t>桿菌性痢疾</t>
  </si>
  <si>
    <t>阿米巴性痢疾</t>
  </si>
  <si>
    <t>腸道出血性
大腸桿菌
感染症</t>
  </si>
  <si>
    <t>腸病毒感染
併發重症</t>
  </si>
  <si>
    <t>登革熱</t>
  </si>
  <si>
    <r>
      <t>登革出血熱</t>
    </r>
    <r>
      <rPr>
        <sz val="8"/>
        <rFont val="Arial Narrow"/>
        <family val="2"/>
      </rPr>
      <t xml:space="preserve">/
</t>
    </r>
    <r>
      <rPr>
        <sz val="8"/>
        <rFont val="華康粗圓體"/>
        <family val="3"/>
      </rPr>
      <t>登革休克症候群</t>
    </r>
  </si>
  <si>
    <t>瘧疾</t>
  </si>
  <si>
    <t>漢他病毒症候群</t>
  </si>
  <si>
    <t>麻疹</t>
  </si>
  <si>
    <t>結核病</t>
  </si>
  <si>
    <t>漢他病毒出血熱</t>
  </si>
  <si>
    <t>漢他病毒肺症候群</t>
  </si>
  <si>
    <t>開放性肺結核</t>
  </si>
  <si>
    <t>Acute Flaccid Paralysis</t>
  </si>
  <si>
    <t xml:space="preserve">Bacillary Dysentery </t>
  </si>
  <si>
    <t>Amcebic Dysentery</t>
  </si>
  <si>
    <t>EHEC Infection</t>
  </si>
  <si>
    <t>Enteroviruses Complicated Severe Case</t>
  </si>
  <si>
    <t>Dengue Fever</t>
  </si>
  <si>
    <t>Dengue Hemorrhagic Fever/Dengue Shock Syndrome</t>
  </si>
  <si>
    <t>Malaria</t>
  </si>
  <si>
    <t>H.F.R.S</t>
  </si>
  <si>
    <t>H.P.S</t>
  </si>
  <si>
    <t>Measles</t>
  </si>
  <si>
    <t>T.B(Open)</t>
  </si>
  <si>
    <t>無症狀
帶蟲者</t>
  </si>
  <si>
    <t>無症狀
感染者</t>
  </si>
  <si>
    <t>sub-clinical carrier</t>
  </si>
  <si>
    <t>subclinical infection</t>
  </si>
  <si>
    <t>Hygiene</t>
  </si>
  <si>
    <t>Smallpox</t>
  </si>
  <si>
    <t>Pluge</t>
  </si>
  <si>
    <t>SARS</t>
  </si>
  <si>
    <t>Rabies</t>
  </si>
  <si>
    <t>Anthrax</t>
  </si>
  <si>
    <t>Diphtheria</t>
  </si>
  <si>
    <t>Typhoid Feber</t>
  </si>
  <si>
    <t>Dengue Fever</t>
  </si>
  <si>
    <t>Dengue Hemorrhagic Fever/Dengue Shock Syndrome</t>
  </si>
  <si>
    <t>Epidemic Cerebrospinal Meningitis</t>
  </si>
  <si>
    <t>Paratyphoid Fever</t>
  </si>
  <si>
    <t>Poliomyelitis</t>
  </si>
  <si>
    <t>Acute Flaccid Paralysis</t>
  </si>
  <si>
    <t xml:space="preserve">Bacillary Dysentery </t>
  </si>
  <si>
    <t>Amcebic Dysentery</t>
  </si>
  <si>
    <r>
      <t>麻疹</t>
    </r>
    <r>
      <rPr>
        <vertAlign val="superscript"/>
        <sz val="7"/>
        <rFont val="華康粗圓體"/>
        <family val="3"/>
      </rPr>
      <t>＃</t>
    </r>
  </si>
  <si>
    <t>腸道出血性大腸桿菌感染症</t>
  </si>
  <si>
    <r>
      <t>德國麻疹</t>
    </r>
    <r>
      <rPr>
        <vertAlign val="superscript"/>
        <sz val="7"/>
        <rFont val="華康粗圓體"/>
        <family val="3"/>
      </rPr>
      <t>＃</t>
    </r>
  </si>
  <si>
    <r>
      <t>多重抗藥性結核病</t>
    </r>
    <r>
      <rPr>
        <vertAlign val="superscript"/>
        <sz val="7"/>
        <rFont val="華康粗圓體"/>
        <family val="3"/>
      </rPr>
      <t>※</t>
    </r>
  </si>
  <si>
    <r>
      <t>屈公病</t>
    </r>
    <r>
      <rPr>
        <vertAlign val="superscript"/>
        <sz val="7"/>
        <rFont val="華康粗圓體"/>
        <family val="3"/>
      </rPr>
      <t>＃</t>
    </r>
  </si>
  <si>
    <t>西尼羅熱</t>
  </si>
  <si>
    <t>百日咳</t>
  </si>
  <si>
    <r>
      <t>破傷風</t>
    </r>
    <r>
      <rPr>
        <vertAlign val="superscript"/>
        <sz val="7"/>
        <rFont val="華康粗圓體"/>
        <family val="3"/>
      </rPr>
      <t>※</t>
    </r>
  </si>
  <si>
    <r>
      <t>猩紅熱</t>
    </r>
    <r>
      <rPr>
        <vertAlign val="superscript"/>
        <sz val="7"/>
        <rFont val="華康粗圓體"/>
        <family val="3"/>
      </rPr>
      <t>＊</t>
    </r>
  </si>
  <si>
    <t>日本腦炎</t>
  </si>
  <si>
    <r>
      <t>癩病</t>
    </r>
    <r>
      <rPr>
        <vertAlign val="superscript"/>
        <sz val="7"/>
        <rFont val="華康粗圓體"/>
        <family val="3"/>
      </rPr>
      <t>※</t>
    </r>
  </si>
  <si>
    <t>Measles</t>
  </si>
  <si>
    <t>enterohemorrhagic E. coli infection; EHEC infection</t>
  </si>
  <si>
    <t>漢他病毒
肺症候群</t>
  </si>
  <si>
    <t>Cholera</t>
  </si>
  <si>
    <t>Rubella</t>
  </si>
  <si>
    <t>Multi-drug Resistant TB</t>
  </si>
  <si>
    <t>Chikungunya Fever</t>
  </si>
  <si>
    <t>Typhus fever</t>
  </si>
  <si>
    <t>Pertussis</t>
  </si>
  <si>
    <t>Tetanus</t>
  </si>
  <si>
    <t>Scarlet Fever</t>
  </si>
  <si>
    <t>Japanse Encephalitis</t>
  </si>
  <si>
    <t>痰塗片陽性</t>
  </si>
  <si>
    <t>其他</t>
  </si>
  <si>
    <t>Leprosy</t>
  </si>
  <si>
    <t>Congenital Rubella Syndrome</t>
  </si>
  <si>
    <t>H.F.R.S</t>
  </si>
  <si>
    <t>H.P.S</t>
  </si>
  <si>
    <t>Positive Sputum Examination</t>
  </si>
  <si>
    <t>Others</t>
  </si>
  <si>
    <t>－</t>
  </si>
  <si>
    <t>Q fever</t>
  </si>
  <si>
    <t>endemic typhus</t>
  </si>
  <si>
    <t>Lyme disease</t>
  </si>
  <si>
    <t>Scrub Typhus</t>
  </si>
  <si>
    <t>Chicken Pox</t>
  </si>
  <si>
    <t>Toxoplasmosis</t>
  </si>
  <si>
    <t>Influenza</t>
  </si>
  <si>
    <r>
      <t xml:space="preserve">年別
</t>
    </r>
    <r>
      <rPr>
        <sz val="7"/>
        <rFont val="Arial Narrow"/>
        <family val="2"/>
      </rPr>
      <t>year</t>
    </r>
  </si>
  <si>
    <r>
      <t>第一類</t>
    </r>
    <r>
      <rPr>
        <sz val="7"/>
        <rFont val="Arial Narrow"/>
        <family val="2"/>
      </rPr>
      <t xml:space="preserve">  Type I</t>
    </r>
  </si>
  <si>
    <r>
      <t>第二類</t>
    </r>
    <r>
      <rPr>
        <sz val="7"/>
        <rFont val="Arial Narrow"/>
        <family val="2"/>
      </rPr>
      <t xml:space="preserve">      Type II</t>
    </r>
  </si>
  <si>
    <t>天花</t>
  </si>
  <si>
    <t>嚴重急性呼吸道症候群</t>
  </si>
  <si>
    <r>
      <t>H5N1</t>
    </r>
    <r>
      <rPr>
        <sz val="7"/>
        <rFont val="華康粗圓體"/>
        <family val="3"/>
      </rPr>
      <t>流感</t>
    </r>
  </si>
  <si>
    <r>
      <t>傷寒</t>
    </r>
    <r>
      <rPr>
        <vertAlign val="superscript"/>
        <sz val="7"/>
        <rFont val="華康粗圓體"/>
        <family val="3"/>
      </rPr>
      <t>＃</t>
    </r>
  </si>
  <si>
    <r>
      <t>登革熱</t>
    </r>
    <r>
      <rPr>
        <vertAlign val="superscript"/>
        <sz val="7"/>
        <rFont val="華康粗圓體"/>
        <family val="3"/>
      </rPr>
      <t>＃</t>
    </r>
  </si>
  <si>
    <r>
      <t>登革出血熱</t>
    </r>
    <r>
      <rPr>
        <sz val="7"/>
        <rFont val="Arial Narrow"/>
        <family val="2"/>
      </rPr>
      <t xml:space="preserve">/
 </t>
    </r>
    <r>
      <rPr>
        <sz val="7"/>
        <rFont val="華康粗圓體"/>
        <family val="3"/>
      </rPr>
      <t>登革休克症候群</t>
    </r>
  </si>
  <si>
    <r>
      <t>副傷寒</t>
    </r>
    <r>
      <rPr>
        <vertAlign val="superscript"/>
        <sz val="7"/>
        <rFont val="華康粗圓體"/>
        <family val="3"/>
      </rPr>
      <t>＃</t>
    </r>
  </si>
  <si>
    <t>急性無力
肢體麻痺</t>
  </si>
  <si>
    <r>
      <t>桿菌性痢疾</t>
    </r>
    <r>
      <rPr>
        <vertAlign val="superscript"/>
        <sz val="7"/>
        <rFont val="華康粗圓體"/>
        <family val="3"/>
      </rPr>
      <t>＃</t>
    </r>
  </si>
  <si>
    <r>
      <t>阿米巴痢疾</t>
    </r>
    <r>
      <rPr>
        <vertAlign val="superscript"/>
        <sz val="7"/>
        <rFont val="華康粗圓體"/>
        <family val="3"/>
      </rPr>
      <t>＃</t>
    </r>
  </si>
  <si>
    <r>
      <t>瘧疾</t>
    </r>
    <r>
      <rPr>
        <vertAlign val="superscript"/>
        <sz val="7"/>
        <color indexed="8"/>
        <rFont val="華康粗圓體"/>
        <family val="3"/>
      </rPr>
      <t>＊</t>
    </r>
    <r>
      <rPr>
        <vertAlign val="superscript"/>
        <sz val="7"/>
        <color indexed="8"/>
        <rFont val="Arial Narrow"/>
        <family val="2"/>
      </rPr>
      <t xml:space="preserve">   </t>
    </r>
    <r>
      <rPr>
        <sz val="7"/>
        <color indexed="8"/>
        <rFont val="Arial Narrow"/>
        <family val="2"/>
      </rPr>
      <t xml:space="preserve">Malaria             </t>
    </r>
  </si>
  <si>
    <r>
      <t xml:space="preserve">本土
</t>
    </r>
    <r>
      <rPr>
        <sz val="7"/>
        <color indexed="8"/>
        <rFont val="Arial Narrow"/>
        <family val="2"/>
      </rPr>
      <t>Indigenous</t>
    </r>
  </si>
  <si>
    <r>
      <t xml:space="preserve">境外
</t>
    </r>
    <r>
      <rPr>
        <sz val="7"/>
        <color indexed="8"/>
        <rFont val="Arial Narrow"/>
        <family val="2"/>
      </rPr>
      <t xml:space="preserve">Foreign Source </t>
    </r>
  </si>
  <si>
    <r>
      <t>民國</t>
    </r>
    <r>
      <rPr>
        <sz val="7"/>
        <rFont val="Arial Narrow"/>
        <family val="2"/>
      </rPr>
      <t>96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 2007</t>
    </r>
  </si>
  <si>
    <t>－</t>
  </si>
  <si>
    <r>
      <t xml:space="preserve">年別
</t>
    </r>
    <r>
      <rPr>
        <sz val="7"/>
        <rFont val="Arial Narrow"/>
        <family val="2"/>
      </rPr>
      <t>year</t>
    </r>
  </si>
  <si>
    <r>
      <t xml:space="preserve">漢他病毒症候群
</t>
    </r>
    <r>
      <rPr>
        <sz val="7"/>
        <rFont val="Arial Narrow"/>
        <family val="2"/>
      </rPr>
      <t>Hantavirus Pulmonary Syndrome</t>
    </r>
  </si>
  <si>
    <r>
      <t>結核病</t>
    </r>
    <r>
      <rPr>
        <vertAlign val="superscript"/>
        <sz val="7"/>
        <rFont val="華康粗圓體"/>
        <family val="3"/>
      </rPr>
      <t xml:space="preserve">※
</t>
    </r>
    <r>
      <rPr>
        <sz val="7"/>
        <rFont val="Arial Narrow"/>
        <family val="2"/>
      </rPr>
      <t>T.B</t>
    </r>
  </si>
  <si>
    <r>
      <t>先天性</t>
    </r>
    <r>
      <rPr>
        <vertAlign val="superscript"/>
        <sz val="7"/>
        <rFont val="華康粗圓體"/>
        <family val="3"/>
      </rPr>
      <t>＃</t>
    </r>
    <r>
      <rPr>
        <sz val="7"/>
        <rFont val="Arial Narrow"/>
        <family val="2"/>
      </rPr>
      <t xml:space="preserve">
</t>
    </r>
    <r>
      <rPr>
        <sz val="7"/>
        <rFont val="華康粗圓體"/>
        <family val="3"/>
      </rPr>
      <t>德國麻疹症候群</t>
    </r>
  </si>
  <si>
    <r>
      <t>漢他病毒</t>
    </r>
    <r>
      <rPr>
        <vertAlign val="superscript"/>
        <sz val="7"/>
        <rFont val="華康粗圓體"/>
        <family val="3"/>
      </rPr>
      <t>＃</t>
    </r>
    <r>
      <rPr>
        <sz val="7"/>
        <rFont val="Arial Narrow"/>
        <family val="2"/>
      </rPr>
      <t xml:space="preserve">
</t>
    </r>
    <r>
      <rPr>
        <sz val="7"/>
        <rFont val="華康粗圓體"/>
        <family val="3"/>
      </rPr>
      <t>出血熱</t>
    </r>
  </si>
  <si>
    <r>
      <t>民國</t>
    </r>
    <r>
      <rPr>
        <sz val="7"/>
        <rFont val="Arial Narrow"/>
        <family val="2"/>
      </rPr>
      <t>96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 2007</t>
    </r>
  </si>
  <si>
    <r>
      <t xml:space="preserve">年別
</t>
    </r>
    <r>
      <rPr>
        <sz val="7"/>
        <rFont val="Arial Narrow"/>
        <family val="2"/>
      </rPr>
      <t>year</t>
    </r>
  </si>
  <si>
    <r>
      <t>第三類</t>
    </r>
    <r>
      <rPr>
        <sz val="7"/>
        <rFont val="Arial Narrow"/>
        <family val="2"/>
      </rPr>
      <t xml:space="preserve">     Type III</t>
    </r>
  </si>
  <si>
    <r>
      <t>第四類</t>
    </r>
    <r>
      <rPr>
        <sz val="7"/>
        <rFont val="Arial Narrow"/>
        <family val="2"/>
      </rPr>
      <t xml:space="preserve">    Type   IV</t>
    </r>
  </si>
  <si>
    <r>
      <t>急性病毒性肝炎</t>
    </r>
    <r>
      <rPr>
        <vertAlign val="superscript"/>
        <sz val="7"/>
        <rFont val="華康粗圓體"/>
        <family val="3"/>
      </rPr>
      <t>＃</t>
    </r>
    <r>
      <rPr>
        <sz val="7"/>
        <rFont val="Arial Narrow"/>
        <family val="2"/>
      </rPr>
      <t xml:space="preserve">
Acute Viral Hepatities</t>
    </r>
  </si>
  <si>
    <r>
      <t>腮腺炎</t>
    </r>
    <r>
      <rPr>
        <vertAlign val="superscript"/>
        <sz val="7"/>
        <rFont val="華康粗圓體"/>
        <family val="3"/>
      </rPr>
      <t>※</t>
    </r>
  </si>
  <si>
    <r>
      <t>退伍軍人症</t>
    </r>
    <r>
      <rPr>
        <vertAlign val="superscript"/>
        <sz val="7"/>
        <rFont val="華康粗圓體"/>
        <family val="3"/>
      </rPr>
      <t>＃</t>
    </r>
  </si>
  <si>
    <r>
      <t>侵襲性</t>
    </r>
    <r>
      <rPr>
        <sz val="7"/>
        <rFont val="Arial Narrow"/>
        <family val="2"/>
      </rPr>
      <t>b</t>
    </r>
    <r>
      <rPr>
        <sz val="7"/>
        <rFont val="華康粗圓體"/>
        <family val="3"/>
      </rPr>
      <t>型
嗜血桿菌感染症</t>
    </r>
  </si>
  <si>
    <r>
      <t>梅毒</t>
    </r>
    <r>
      <rPr>
        <vertAlign val="superscript"/>
        <sz val="7"/>
        <rFont val="華康粗圓體"/>
        <family val="3"/>
      </rPr>
      <t>※</t>
    </r>
  </si>
  <si>
    <r>
      <t>淋病</t>
    </r>
    <r>
      <rPr>
        <vertAlign val="superscript"/>
        <sz val="7"/>
        <rFont val="華康粗圓體"/>
        <family val="3"/>
      </rPr>
      <t>※</t>
    </r>
  </si>
  <si>
    <t>新生兒
破傷風</t>
  </si>
  <si>
    <r>
      <t>腸病毒感染</t>
    </r>
    <r>
      <rPr>
        <vertAlign val="superscript"/>
        <sz val="7"/>
        <rFont val="華康粗圓體"/>
        <family val="3"/>
      </rPr>
      <t>＃</t>
    </r>
    <r>
      <rPr>
        <sz val="7"/>
        <rFont val="Arial Narrow"/>
        <family val="2"/>
      </rPr>
      <t xml:space="preserve">
</t>
    </r>
    <r>
      <rPr>
        <sz val="7"/>
        <rFont val="華康粗圓體"/>
        <family val="3"/>
      </rPr>
      <t>併發重症</t>
    </r>
  </si>
  <si>
    <r>
      <t xml:space="preserve">疱疹性
</t>
    </r>
    <r>
      <rPr>
        <sz val="7"/>
        <rFont val="Arial Narrow"/>
        <family val="2"/>
      </rPr>
      <t>B</t>
    </r>
    <r>
      <rPr>
        <sz val="7"/>
        <rFont val="華康粗圓體"/>
        <family val="3"/>
      </rPr>
      <t>病毒感染症</t>
    </r>
  </si>
  <si>
    <t>鉤端
螺旋體病</t>
  </si>
  <si>
    <t>類鼻疽</t>
  </si>
  <si>
    <t>肉毒桿菌中毒</t>
  </si>
  <si>
    <t>侵襲性肺炎
鏈球菌感染症</t>
  </si>
  <si>
    <r>
      <t xml:space="preserve">E </t>
    </r>
    <r>
      <rPr>
        <sz val="7"/>
        <rFont val="華康粗圓體"/>
        <family val="3"/>
      </rPr>
      <t>型</t>
    </r>
  </si>
  <si>
    <r>
      <t xml:space="preserve">未定型
</t>
    </r>
    <r>
      <rPr>
        <sz val="7"/>
        <rFont val="Arial Narrow"/>
        <family val="2"/>
      </rPr>
      <t>Unspecified</t>
    </r>
  </si>
  <si>
    <t>Mumps</t>
  </si>
  <si>
    <t>Legionellosis</t>
  </si>
  <si>
    <t>Haemophilus Influenzae Type b</t>
  </si>
  <si>
    <t>Syphilis</t>
  </si>
  <si>
    <t>Gonorrhea</t>
  </si>
  <si>
    <t>Tetanus</t>
  </si>
  <si>
    <t>Enteroviruses Complicated Severe Case</t>
  </si>
  <si>
    <t>Leptospirosis</t>
  </si>
  <si>
    <t>Botulism</t>
  </si>
  <si>
    <t>Invasive Pneumococcal Disease</t>
  </si>
  <si>
    <r>
      <t>民國</t>
    </r>
    <r>
      <rPr>
        <sz val="7"/>
        <rFont val="Arial Narrow"/>
        <family val="2"/>
      </rPr>
      <t>96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 2007</t>
    </r>
  </si>
  <si>
    <t>－</t>
  </si>
  <si>
    <r>
      <t>第五類</t>
    </r>
    <r>
      <rPr>
        <sz val="7"/>
        <rFont val="Arial Narrow"/>
        <family val="2"/>
      </rPr>
      <t xml:space="preserve">    Type  V</t>
    </r>
  </si>
  <si>
    <r>
      <t>其他</t>
    </r>
    <r>
      <rPr>
        <sz val="7"/>
        <rFont val="Arial Narrow"/>
        <family val="2"/>
      </rPr>
      <t xml:space="preserve">   Others</t>
    </r>
  </si>
  <si>
    <r>
      <t>Q</t>
    </r>
    <r>
      <rPr>
        <sz val="7"/>
        <rFont val="華康粗圓體"/>
        <family val="3"/>
      </rPr>
      <t>熱</t>
    </r>
  </si>
  <si>
    <t>地方性
斑疹傷寒</t>
  </si>
  <si>
    <r>
      <t>萊姆病</t>
    </r>
    <r>
      <rPr>
        <vertAlign val="superscript"/>
        <sz val="7"/>
        <rFont val="華康粗圓體"/>
        <family val="3"/>
      </rPr>
      <t>＃</t>
    </r>
  </si>
  <si>
    <t>兔熱病</t>
  </si>
  <si>
    <r>
      <t>恙蟲病</t>
    </r>
    <r>
      <rPr>
        <vertAlign val="superscript"/>
        <sz val="7"/>
        <rFont val="華康粗圓體"/>
        <family val="3"/>
      </rPr>
      <t>＃</t>
    </r>
  </si>
  <si>
    <r>
      <t>水痘</t>
    </r>
    <r>
      <rPr>
        <vertAlign val="superscript"/>
        <sz val="7"/>
        <rFont val="華康粗圓體"/>
        <family val="3"/>
      </rPr>
      <t>※</t>
    </r>
  </si>
  <si>
    <t>貓抓病</t>
  </si>
  <si>
    <t>弓形蟲
感染症</t>
  </si>
  <si>
    <r>
      <t>流感</t>
    </r>
    <r>
      <rPr>
        <vertAlign val="superscript"/>
        <sz val="7"/>
        <rFont val="華康粗圓體"/>
        <family val="3"/>
      </rPr>
      <t>＃</t>
    </r>
    <r>
      <rPr>
        <sz val="7"/>
        <rFont val="Arial Narrow"/>
        <family val="2"/>
      </rPr>
      <t xml:space="preserve">
</t>
    </r>
    <r>
      <rPr>
        <sz val="7"/>
        <rFont val="華康粗圓體"/>
        <family val="3"/>
      </rPr>
      <t>併發重症</t>
    </r>
  </si>
  <si>
    <t>庫賈氏病</t>
  </si>
  <si>
    <t>裂谷熱</t>
  </si>
  <si>
    <t>馬堡病毒
出血熱</t>
  </si>
  <si>
    <t>黃熱病</t>
  </si>
  <si>
    <t>伊波拉病毒出血熱</t>
  </si>
  <si>
    <t>拉薩熱</t>
  </si>
  <si>
    <r>
      <t>HIV</t>
    </r>
    <r>
      <rPr>
        <sz val="7"/>
        <rFont val="華康粗圓體"/>
        <family val="3"/>
      </rPr>
      <t>感染</t>
    </r>
    <r>
      <rPr>
        <vertAlign val="superscript"/>
        <sz val="7"/>
        <rFont val="華康粗圓體"/>
        <family val="3"/>
      </rPr>
      <t>※</t>
    </r>
  </si>
  <si>
    <r>
      <t>後天免疫缺乏症候群</t>
    </r>
    <r>
      <rPr>
        <vertAlign val="superscript"/>
        <sz val="7"/>
        <rFont val="華康粗圓體"/>
        <family val="3"/>
      </rPr>
      <t>※</t>
    </r>
  </si>
  <si>
    <t>Rift Valley fever</t>
  </si>
  <si>
    <t>Yellow  Fever</t>
  </si>
  <si>
    <t>Ebola virus Hemorrhagic Fever</t>
  </si>
  <si>
    <t>Human Immunodeficiency Virus</t>
  </si>
  <si>
    <t>AIDS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</si>
</sst>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);\(#,##0\)"/>
    <numFmt numFmtId="179" formatCode="#,##0_ "/>
    <numFmt numFmtId="180" formatCode="0.00_);[Red]\(0.00\)"/>
    <numFmt numFmtId="181" formatCode="#,##0_);[Red]\(#,##0\)"/>
    <numFmt numFmtId="182" formatCode="_-* #\ ###\ ##0_-;\-* #\ ##0_-;_-* &quot;-&quot;_-;_-@_-"/>
    <numFmt numFmtId="183" formatCode="###\ ###\ ##0;\-###\ ###\ ##0;&quot;─&quot;"/>
    <numFmt numFmtId="184" formatCode="##,##0"/>
    <numFmt numFmtId="185" formatCode="_-* #,##0_-;\-* #,##0_-;_-* &quot;-&quot;??_-;_-@_-"/>
    <numFmt numFmtId="186" formatCode="_-* #,##0.0_-;\-* #,##0.0_-;_-* &quot;-&quot;??_-;_-@_-"/>
  </numFmts>
  <fonts count="3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8.5"/>
      <name val="Arial Narrow"/>
      <family val="2"/>
    </font>
    <font>
      <sz val="8"/>
      <name val="Arial Narrow"/>
      <family val="2"/>
    </font>
    <font>
      <sz val="9.5"/>
      <name val="Times New Roman"/>
      <family val="1"/>
    </font>
    <font>
      <sz val="7.5"/>
      <name val="Arial Narrow"/>
      <family val="2"/>
    </font>
    <font>
      <sz val="9"/>
      <name val="Times New Roman"/>
      <family val="1"/>
    </font>
    <font>
      <sz val="8"/>
      <name val="新細明體"/>
      <family val="1"/>
    </font>
    <font>
      <sz val="8.5"/>
      <name val="華康粗圓體"/>
      <family val="3"/>
    </font>
    <font>
      <sz val="8"/>
      <name val="華康粗圓體"/>
      <family val="3"/>
    </font>
    <font>
      <sz val="12"/>
      <name val="Arial Narrow"/>
      <family val="2"/>
    </font>
    <font>
      <sz val="9"/>
      <name val="華康粗圓體"/>
      <family val="3"/>
    </font>
    <font>
      <vertAlign val="superscript"/>
      <sz val="8"/>
      <name val="華康粗圓體"/>
      <family val="3"/>
    </font>
    <font>
      <sz val="9.5"/>
      <name val="Arial"/>
      <family val="2"/>
    </font>
    <font>
      <sz val="11.5"/>
      <name val="Arial"/>
      <family val="2"/>
    </font>
    <font>
      <sz val="11.5"/>
      <name val="華康粗圓體"/>
      <family val="3"/>
    </font>
    <font>
      <sz val="8.5"/>
      <name val="華康中黑體"/>
      <family val="3"/>
    </font>
    <font>
      <sz val="9"/>
      <name val="華康中黑體"/>
      <family val="3"/>
    </font>
    <font>
      <sz val="8"/>
      <name val="華康中黑體"/>
      <family val="3"/>
    </font>
    <font>
      <sz val="7.5"/>
      <name val="華康粗圓體"/>
      <family val="3"/>
    </font>
    <font>
      <sz val="7.5"/>
      <color indexed="8"/>
      <name val="華康粗圓體"/>
      <family val="3"/>
    </font>
    <font>
      <sz val="7.5"/>
      <color indexed="8"/>
      <name val="Arial Narrow"/>
      <family val="2"/>
    </font>
    <font>
      <sz val="7"/>
      <name val="華康粗圓體"/>
      <family val="3"/>
    </font>
    <font>
      <sz val="7"/>
      <name val="Arial Narrow"/>
      <family val="2"/>
    </font>
    <font>
      <vertAlign val="superscript"/>
      <sz val="7"/>
      <name val="華康粗圓體"/>
      <family val="3"/>
    </font>
    <font>
      <sz val="7"/>
      <color indexed="8"/>
      <name val="華康粗圓體"/>
      <family val="3"/>
    </font>
    <font>
      <vertAlign val="superscript"/>
      <sz val="7"/>
      <color indexed="8"/>
      <name val="華康粗圓體"/>
      <family val="3"/>
    </font>
    <font>
      <vertAlign val="superscript"/>
      <sz val="7"/>
      <color indexed="8"/>
      <name val="Arial Narrow"/>
      <family val="2"/>
    </font>
    <font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49" fontId="7" fillId="0" borderId="0" xfId="16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9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0" fontId="11" fillId="0" borderId="0" xfId="15" applyFont="1" applyBorder="1" applyAlignment="1">
      <alignment horizontal="center" vertical="center"/>
      <protection/>
    </xf>
    <xf numFmtId="0" fontId="11" fillId="0" borderId="0" xfId="15" applyFont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3" fillId="0" borderId="7" xfId="15" applyNumberFormat="1" applyFont="1" applyBorder="1" applyAlignment="1" applyProtection="1">
      <alignment horizontal="center" vertical="center"/>
      <protection/>
    </xf>
    <xf numFmtId="49" fontId="13" fillId="0" borderId="20" xfId="15" applyNumberFormat="1" applyFont="1" applyBorder="1" applyAlignment="1" applyProtection="1">
      <alignment horizontal="center" vertical="center"/>
      <protection/>
    </xf>
    <xf numFmtId="49" fontId="9" fillId="0" borderId="16" xfId="15" applyNumberFormat="1" applyFont="1" applyBorder="1" applyAlignment="1" applyProtection="1">
      <alignment horizontal="center" vertical="center" wrapText="1" shrinkToFit="1"/>
      <protection/>
    </xf>
    <xf numFmtId="0" fontId="15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176" fontId="13" fillId="0" borderId="6" xfId="0" applyNumberFormat="1" applyFont="1" applyBorder="1" applyAlignment="1">
      <alignment horizontal="right" vertical="center"/>
    </xf>
    <xf numFmtId="176" fontId="13" fillId="0" borderId="5" xfId="0" applyNumberFormat="1" applyFont="1" applyBorder="1" applyAlignment="1">
      <alignment horizontal="right" vertical="center"/>
    </xf>
    <xf numFmtId="176" fontId="13" fillId="0" borderId="7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76" fontId="13" fillId="0" borderId="2" xfId="0" applyNumberFormat="1" applyFont="1" applyBorder="1" applyAlignment="1">
      <alignment horizontal="right" vertical="center"/>
    </xf>
    <xf numFmtId="176" fontId="13" fillId="0" borderId="3" xfId="0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76" fontId="15" fillId="0" borderId="5" xfId="0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76" fontId="15" fillId="0" borderId="7" xfId="0" applyNumberFormat="1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/>
      <protection/>
    </xf>
    <xf numFmtId="183" fontId="7" fillId="0" borderId="7" xfId="15" applyNumberFormat="1" applyFont="1" applyBorder="1" applyAlignment="1" applyProtection="1">
      <alignment horizontal="right" vertical="center"/>
      <protection/>
    </xf>
    <xf numFmtId="0" fontId="7" fillId="0" borderId="0" xfId="15" applyFont="1" applyBorder="1" applyAlignment="1">
      <alignment horizontal="center" vertical="center"/>
      <protection/>
    </xf>
    <xf numFmtId="49" fontId="5" fillId="0" borderId="0" xfId="15" applyNumberFormat="1" applyFont="1" applyAlignment="1">
      <alignment horizontal="center" vertical="center"/>
      <protection/>
    </xf>
    <xf numFmtId="49" fontId="11" fillId="0" borderId="0" xfId="15" applyNumberFormat="1" applyFont="1" applyAlignment="1">
      <alignment horizontal="center" vertical="center"/>
      <protection/>
    </xf>
    <xf numFmtId="49" fontId="5" fillId="0" borderId="0" xfId="15" applyNumberFormat="1" applyFont="1" applyBorder="1" applyAlignment="1">
      <alignment horizontal="center" vertical="center"/>
      <protection/>
    </xf>
    <xf numFmtId="49" fontId="7" fillId="0" borderId="0" xfId="15" applyNumberFormat="1" applyFont="1" applyAlignment="1">
      <alignment horizontal="center" vertical="center"/>
      <protection/>
    </xf>
    <xf numFmtId="49" fontId="13" fillId="0" borderId="20" xfId="15" applyNumberFormat="1" applyFont="1" applyBorder="1" applyAlignment="1" applyProtection="1">
      <alignment horizontal="center" vertical="center" wrapText="1"/>
      <protection/>
    </xf>
    <xf numFmtId="49" fontId="13" fillId="0" borderId="22" xfId="15" applyNumberFormat="1" applyFont="1" applyBorder="1" applyAlignment="1" applyProtection="1">
      <alignment horizontal="center" vertical="center" wrapText="1"/>
      <protection/>
    </xf>
    <xf numFmtId="49" fontId="7" fillId="0" borderId="0" xfId="15" applyNumberFormat="1" applyFont="1" applyAlignment="1">
      <alignment horizontal="center" vertical="center" wrapText="1"/>
      <protection/>
    </xf>
    <xf numFmtId="49" fontId="13" fillId="0" borderId="0" xfId="15" applyNumberFormat="1" applyFont="1" applyBorder="1" applyAlignment="1" applyProtection="1">
      <alignment horizontal="center" vertical="center"/>
      <protection/>
    </xf>
    <xf numFmtId="49" fontId="13" fillId="0" borderId="25" xfId="15" applyNumberFormat="1" applyFont="1" applyBorder="1" applyAlignment="1" applyProtection="1">
      <alignment horizontal="center" vertical="center"/>
      <protection/>
    </xf>
    <xf numFmtId="49" fontId="13" fillId="0" borderId="22" xfId="15" applyNumberFormat="1" applyFont="1" applyBorder="1" applyAlignment="1" applyProtection="1">
      <alignment horizontal="center" vertical="center"/>
      <protection/>
    </xf>
    <xf numFmtId="49" fontId="7" fillId="0" borderId="8" xfId="15" applyNumberFormat="1" applyFont="1" applyBorder="1" applyAlignment="1" applyProtection="1">
      <alignment horizontal="center" vertical="center" wrapText="1"/>
      <protection/>
    </xf>
    <xf numFmtId="49" fontId="7" fillId="0" borderId="2" xfId="15" applyNumberFormat="1" applyFont="1" applyBorder="1" applyAlignment="1" applyProtection="1">
      <alignment horizontal="center" vertical="center" wrapText="1"/>
      <protection/>
    </xf>
    <xf numFmtId="49" fontId="13" fillId="0" borderId="0" xfId="15" applyNumberFormat="1" applyFont="1" applyBorder="1" applyAlignment="1" applyProtection="1">
      <alignment horizontal="right" vertical="center"/>
      <protection/>
    </xf>
    <xf numFmtId="49" fontId="7" fillId="0" borderId="19" xfId="15" applyNumberFormat="1" applyFont="1" applyBorder="1" applyAlignment="1">
      <alignment horizontal="left" vertical="center"/>
      <protection/>
    </xf>
    <xf numFmtId="49" fontId="7" fillId="0" borderId="0" xfId="15" applyNumberFormat="1" applyFont="1" applyBorder="1" applyAlignment="1" applyProtection="1">
      <alignment horizontal="right" vertical="center"/>
      <protection/>
    </xf>
    <xf numFmtId="49" fontId="13" fillId="0" borderId="8" xfId="15" applyNumberFormat="1" applyFont="1" applyBorder="1" applyAlignment="1" applyProtection="1">
      <alignment horizontal="right" vertical="center"/>
      <protection/>
    </xf>
    <xf numFmtId="49" fontId="7" fillId="0" borderId="9" xfId="15" applyNumberFormat="1" applyFont="1" applyBorder="1" applyAlignment="1">
      <alignment horizontal="left" vertical="center"/>
      <protection/>
    </xf>
    <xf numFmtId="49" fontId="7" fillId="0" borderId="0" xfId="15" applyNumberFormat="1" applyFont="1" applyBorder="1" applyAlignment="1" applyProtection="1">
      <alignment horizontal="distributed" vertical="center"/>
      <protection/>
    </xf>
    <xf numFmtId="49" fontId="7" fillId="0" borderId="0" xfId="15" applyNumberFormat="1" applyFont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right" vertical="center"/>
    </xf>
    <xf numFmtId="49" fontId="13" fillId="0" borderId="7" xfId="15" applyNumberFormat="1" applyFont="1" applyBorder="1" applyAlignment="1" applyProtection="1">
      <alignment horizontal="center" vertical="center" wrapText="1"/>
      <protection/>
    </xf>
    <xf numFmtId="49" fontId="13" fillId="0" borderId="21" xfId="15" applyNumberFormat="1" applyFont="1" applyBorder="1" applyAlignment="1" applyProtection="1">
      <alignment horizontal="center" vertical="center"/>
      <protection/>
    </xf>
    <xf numFmtId="49" fontId="7" fillId="0" borderId="2" xfId="15" applyNumberFormat="1" applyFont="1" applyBorder="1" applyAlignment="1" applyProtection="1">
      <alignment horizontal="center" vertical="center" wrapText="1" shrinkToFit="1"/>
      <protection/>
    </xf>
    <xf numFmtId="49" fontId="7" fillId="0" borderId="8" xfId="15" applyNumberFormat="1" applyFont="1" applyBorder="1" applyAlignment="1" applyProtection="1">
      <alignment horizontal="center" vertical="center" wrapText="1" shrinkToFit="1"/>
      <protection/>
    </xf>
    <xf numFmtId="176" fontId="7" fillId="0" borderId="6" xfId="15" applyNumberFormat="1" applyFont="1" applyBorder="1" applyAlignment="1" applyProtection="1">
      <alignment horizontal="right" vertical="center"/>
      <protection/>
    </xf>
    <xf numFmtId="176" fontId="7" fillId="0" borderId="5" xfId="15" applyNumberFormat="1" applyFont="1" applyBorder="1" applyAlignment="1" applyProtection="1">
      <alignment horizontal="right" vertical="center"/>
      <protection/>
    </xf>
    <xf numFmtId="176" fontId="7" fillId="0" borderId="7" xfId="15" applyNumberFormat="1" applyFont="1" applyBorder="1" applyAlignment="1" applyProtection="1">
      <alignment horizontal="right" vertical="center"/>
      <protection/>
    </xf>
    <xf numFmtId="176" fontId="7" fillId="0" borderId="26" xfId="15" applyNumberFormat="1" applyFont="1" applyBorder="1" applyAlignment="1" applyProtection="1">
      <alignment horizontal="right" vertical="center"/>
      <protection/>
    </xf>
    <xf numFmtId="176" fontId="7" fillId="0" borderId="7" xfId="15" applyNumberFormat="1" applyFont="1" applyBorder="1" applyAlignment="1" applyProtection="1">
      <alignment horizontal="right" vertical="center" wrapText="1"/>
      <protection/>
    </xf>
    <xf numFmtId="176" fontId="7" fillId="0" borderId="5" xfId="15" applyNumberFormat="1" applyFont="1" applyBorder="1" applyAlignment="1" applyProtection="1">
      <alignment horizontal="right" vertical="center" wrapText="1"/>
      <protection/>
    </xf>
    <xf numFmtId="176" fontId="7" fillId="0" borderId="3" xfId="15" applyNumberFormat="1" applyFont="1" applyBorder="1" applyAlignment="1" applyProtection="1">
      <alignment horizontal="right" vertical="center"/>
      <protection/>
    </xf>
    <xf numFmtId="176" fontId="7" fillId="0" borderId="2" xfId="15" applyNumberFormat="1" applyFont="1" applyBorder="1" applyAlignment="1" applyProtection="1">
      <alignment horizontal="right" vertical="center"/>
      <protection/>
    </xf>
    <xf numFmtId="176" fontId="7" fillId="0" borderId="16" xfId="15" applyNumberFormat="1" applyFont="1" applyBorder="1" applyAlignment="1" applyProtection="1">
      <alignment horizontal="right" vertical="center"/>
      <protection/>
    </xf>
    <xf numFmtId="176" fontId="7" fillId="0" borderId="16" xfId="15" applyNumberFormat="1" applyFont="1" applyBorder="1" applyAlignment="1" applyProtection="1">
      <alignment horizontal="right" vertical="center" wrapText="1"/>
      <protection/>
    </xf>
    <xf numFmtId="176" fontId="7" fillId="0" borderId="2" xfId="15" applyNumberFormat="1" applyFont="1" applyBorder="1" applyAlignment="1" applyProtection="1">
      <alignment horizontal="right" vertical="center" wrapText="1"/>
      <protection/>
    </xf>
    <xf numFmtId="176" fontId="7" fillId="0" borderId="26" xfId="0" applyNumberFormat="1" applyFont="1" applyBorder="1" applyAlignment="1">
      <alignment horizontal="right" vertical="center"/>
    </xf>
    <xf numFmtId="176" fontId="7" fillId="0" borderId="0" xfId="15" applyNumberFormat="1" applyFont="1" applyBorder="1" applyAlignment="1" applyProtection="1">
      <alignment horizontal="right" vertical="center"/>
      <protection/>
    </xf>
    <xf numFmtId="49" fontId="3" fillId="0" borderId="0" xfId="15" applyNumberFormat="1" applyFont="1" applyBorder="1" applyAlignment="1">
      <alignment horizontal="center" vertical="center"/>
      <protection/>
    </xf>
    <xf numFmtId="49" fontId="3" fillId="0" borderId="8" xfId="15" applyNumberFormat="1" applyFont="1" applyBorder="1" applyAlignment="1">
      <alignment horizontal="right" vertical="center"/>
      <protection/>
    </xf>
    <xf numFmtId="49" fontId="3" fillId="0" borderId="0" xfId="15" applyNumberFormat="1" applyFont="1" applyAlignment="1">
      <alignment horizontal="center" vertical="center"/>
      <protection/>
    </xf>
    <xf numFmtId="49" fontId="3" fillId="0" borderId="0" xfId="15" applyNumberFormat="1" applyFont="1" applyAlignment="1" applyProtection="1">
      <alignment horizontal="center" vertical="center"/>
      <protection/>
    </xf>
    <xf numFmtId="176" fontId="7" fillId="0" borderId="11" xfId="15" applyNumberFormat="1" applyFont="1" applyBorder="1" applyAlignment="1" applyProtection="1">
      <alignment horizontal="right" vertical="center"/>
      <protection/>
    </xf>
    <xf numFmtId="49" fontId="7" fillId="0" borderId="16" xfId="15" applyNumberFormat="1" applyFont="1" applyBorder="1" applyAlignment="1" applyProtection="1">
      <alignment horizontal="center" vertical="center" wrapText="1" shrinkToFit="1"/>
      <protection/>
    </xf>
    <xf numFmtId="49" fontId="13" fillId="0" borderId="25" xfId="15" applyNumberFormat="1" applyFont="1" applyBorder="1" applyAlignment="1" applyProtection="1">
      <alignment horizontal="center" vertical="center" wrapText="1"/>
      <protection/>
    </xf>
    <xf numFmtId="176" fontId="7" fillId="0" borderId="23" xfId="15" applyNumberFormat="1" applyFont="1" applyBorder="1" applyAlignment="1" applyProtection="1">
      <alignment horizontal="right" vertical="center"/>
      <protection/>
    </xf>
    <xf numFmtId="49" fontId="13" fillId="0" borderId="18" xfId="15" applyNumberFormat="1" applyFont="1" applyBorder="1" applyAlignment="1" applyProtection="1">
      <alignment horizontal="center" vertical="center"/>
      <protection/>
    </xf>
    <xf numFmtId="49" fontId="9" fillId="0" borderId="8" xfId="15" applyNumberFormat="1" applyFont="1" applyBorder="1" applyAlignment="1" applyProtection="1">
      <alignment horizontal="left" vertical="center" wrapText="1" shrinkToFit="1"/>
      <protection/>
    </xf>
    <xf numFmtId="49" fontId="9" fillId="0" borderId="2" xfId="15" applyNumberFormat="1" applyFont="1" applyBorder="1" applyAlignment="1" applyProtection="1">
      <alignment horizontal="center" vertical="center" wrapText="1" shrinkToFit="1"/>
      <protection/>
    </xf>
    <xf numFmtId="49" fontId="9" fillId="0" borderId="8" xfId="15" applyNumberFormat="1" applyFont="1" applyBorder="1" applyAlignment="1" applyProtection="1">
      <alignment horizontal="center" vertical="center" wrapText="1" shrinkToFit="1"/>
      <protection/>
    </xf>
    <xf numFmtId="49" fontId="9" fillId="0" borderId="2" xfId="15" applyNumberFormat="1" applyFont="1" applyBorder="1" applyAlignment="1" applyProtection="1">
      <alignment horizontal="center" vertical="center" wrapText="1"/>
      <protection/>
    </xf>
    <xf numFmtId="49" fontId="9" fillId="0" borderId="8" xfId="15" applyNumberFormat="1" applyFont="1" applyBorder="1" applyAlignment="1" applyProtection="1">
      <alignment horizontal="center" vertical="center" wrapText="1"/>
      <protection/>
    </xf>
    <xf numFmtId="176" fontId="7" fillId="0" borderId="8" xfId="15" applyNumberFormat="1" applyFont="1" applyBorder="1" applyAlignment="1" applyProtection="1">
      <alignment horizontal="right" vertical="center"/>
      <protection/>
    </xf>
    <xf numFmtId="49" fontId="9" fillId="0" borderId="27" xfId="15" applyNumberFormat="1" applyFont="1" applyBorder="1" applyAlignment="1" applyProtection="1">
      <alignment horizontal="center" vertical="center" wrapText="1"/>
      <protection/>
    </xf>
    <xf numFmtId="176" fontId="7" fillId="0" borderId="18" xfId="15" applyNumberFormat="1" applyFont="1" applyBorder="1" applyAlignment="1" applyProtection="1">
      <alignment horizontal="right" vertical="center"/>
      <protection/>
    </xf>
    <xf numFmtId="176" fontId="7" fillId="0" borderId="3" xfId="0" applyNumberFormat="1" applyFont="1" applyBorder="1" applyAlignment="1">
      <alignment horizontal="right" vertical="center"/>
    </xf>
    <xf numFmtId="176" fontId="13" fillId="0" borderId="18" xfId="15" applyNumberFormat="1" applyFont="1" applyBorder="1" applyAlignment="1" applyProtection="1">
      <alignment horizontal="right" vertical="center"/>
      <protection/>
    </xf>
    <xf numFmtId="176" fontId="13" fillId="0" borderId="7" xfId="15" applyNumberFormat="1" applyFont="1" applyBorder="1" applyAlignment="1" applyProtection="1">
      <alignment horizontal="right" vertical="center"/>
      <protection/>
    </xf>
    <xf numFmtId="176" fontId="13" fillId="0" borderId="11" xfId="15" applyNumberFormat="1" applyFont="1" applyBorder="1" applyAlignment="1" applyProtection="1">
      <alignment horizontal="right" vertical="center"/>
      <protection/>
    </xf>
    <xf numFmtId="176" fontId="13" fillId="0" borderId="0" xfId="15" applyNumberFormat="1" applyFont="1" applyBorder="1" applyAlignment="1" applyProtection="1">
      <alignment horizontal="right" vertical="center"/>
      <protection/>
    </xf>
    <xf numFmtId="176" fontId="13" fillId="0" borderId="5" xfId="15" applyNumberFormat="1" applyFont="1" applyBorder="1" applyAlignment="1" applyProtection="1">
      <alignment horizontal="right" vertical="center"/>
      <protection/>
    </xf>
    <xf numFmtId="176" fontId="13" fillId="0" borderId="6" xfId="15" applyNumberFormat="1" applyFont="1" applyBorder="1" applyAlignment="1" applyProtection="1">
      <alignment horizontal="right" vertical="center"/>
      <protection/>
    </xf>
    <xf numFmtId="176" fontId="13" fillId="0" borderId="7" xfId="15" applyNumberFormat="1" applyFont="1" applyBorder="1" applyAlignment="1" applyProtection="1">
      <alignment horizontal="right" vertical="center" wrapText="1"/>
      <protection/>
    </xf>
    <xf numFmtId="176" fontId="13" fillId="0" borderId="5" xfId="15" applyNumberFormat="1" applyFont="1" applyBorder="1" applyAlignment="1" applyProtection="1">
      <alignment horizontal="right" vertical="center" wrapText="1"/>
      <protection/>
    </xf>
    <xf numFmtId="0" fontId="7" fillId="0" borderId="23" xfId="15" applyFont="1" applyBorder="1" applyAlignment="1">
      <alignment horizontal="center" vertical="center"/>
      <protection/>
    </xf>
    <xf numFmtId="0" fontId="7" fillId="0" borderId="7" xfId="15" applyFont="1" applyBorder="1" applyAlignment="1">
      <alignment horizontal="center" vertical="center"/>
      <protection/>
    </xf>
    <xf numFmtId="0" fontId="7" fillId="0" borderId="16" xfId="15" applyFont="1" applyBorder="1" applyAlignment="1">
      <alignment horizontal="center" vertical="center"/>
      <protection/>
    </xf>
    <xf numFmtId="0" fontId="7" fillId="0" borderId="7" xfId="15" applyFont="1" applyBorder="1" applyAlignment="1">
      <alignment horizontal="right" vertical="center"/>
      <protection/>
    </xf>
    <xf numFmtId="176" fontId="7" fillId="0" borderId="0" xfId="15" applyNumberFormat="1" applyFont="1" applyBorder="1" applyAlignment="1" applyProtection="1">
      <alignment horizontal="right" vertical="center" wrapText="1"/>
      <protection/>
    </xf>
    <xf numFmtId="176" fontId="7" fillId="0" borderId="26" xfId="15" applyNumberFormat="1" applyFont="1" applyBorder="1" applyAlignment="1" applyProtection="1">
      <alignment horizontal="right" vertical="center" wrapText="1"/>
      <protection/>
    </xf>
    <xf numFmtId="49" fontId="7" fillId="0" borderId="28" xfId="15" applyNumberFormat="1" applyFont="1" applyBorder="1" applyAlignment="1">
      <alignment vertical="center"/>
      <protection/>
    </xf>
    <xf numFmtId="176" fontId="7" fillId="0" borderId="8" xfId="15" applyNumberFormat="1" applyFont="1" applyBorder="1" applyAlignment="1" applyProtection="1">
      <alignment horizontal="right" vertical="center" wrapText="1"/>
      <protection/>
    </xf>
    <xf numFmtId="49" fontId="13" fillId="0" borderId="5" xfId="15" applyNumberFormat="1" applyFont="1" applyBorder="1" applyAlignment="1" applyProtection="1">
      <alignment horizontal="center" vertical="center" wrapText="1"/>
      <protection/>
    </xf>
    <xf numFmtId="49" fontId="13" fillId="0" borderId="5" xfId="15" applyNumberFormat="1" applyFont="1" applyBorder="1" applyAlignment="1" applyProtection="1">
      <alignment horizontal="center" vertical="center"/>
      <protection/>
    </xf>
    <xf numFmtId="176" fontId="13" fillId="0" borderId="6" xfId="15" applyNumberFormat="1" applyFont="1" applyBorder="1" applyAlignment="1" applyProtection="1">
      <alignment horizontal="right" vertical="center" wrapText="1"/>
      <protection/>
    </xf>
    <xf numFmtId="49" fontId="3" fillId="0" borderId="0" xfId="15" applyNumberFormat="1" applyFont="1" applyBorder="1" applyAlignment="1" applyProtection="1">
      <alignment horizontal="center" vertical="center"/>
      <protection/>
    </xf>
    <xf numFmtId="0" fontId="15" fillId="0" borderId="8" xfId="0" applyFont="1" applyBorder="1" applyAlignment="1">
      <alignment horizontal="center" vertical="center" wrapText="1"/>
    </xf>
    <xf numFmtId="0" fontId="15" fillId="0" borderId="0" xfId="15" applyFont="1" applyBorder="1" applyAlignment="1" applyProtection="1">
      <alignment horizontal="center" vertical="center"/>
      <protection/>
    </xf>
    <xf numFmtId="0" fontId="15" fillId="0" borderId="7" xfId="15" applyFont="1" applyBorder="1" applyAlignment="1" applyProtection="1">
      <alignment horizontal="center" vertical="center"/>
      <protection/>
    </xf>
    <xf numFmtId="0" fontId="15" fillId="0" borderId="0" xfId="15" applyFont="1" applyBorder="1" applyAlignment="1" applyProtection="1">
      <alignment horizontal="right" vertical="center"/>
      <protection/>
    </xf>
    <xf numFmtId="182" fontId="3" fillId="0" borderId="17" xfId="15" applyNumberFormat="1" applyFont="1" applyBorder="1" applyAlignment="1">
      <alignment horizontal="center" vertical="center" wrapText="1"/>
      <protection/>
    </xf>
    <xf numFmtId="0" fontId="3" fillId="0" borderId="0" xfId="15" applyFont="1" applyAlignment="1">
      <alignment horizontal="center" vertical="center"/>
      <protection/>
    </xf>
    <xf numFmtId="0" fontId="3" fillId="0" borderId="8" xfId="15" applyFont="1" applyBorder="1" applyAlignment="1" applyProtection="1">
      <alignment horizontal="center" vertical="center" wrapText="1"/>
      <protection/>
    </xf>
    <xf numFmtId="0" fontId="3" fillId="0" borderId="9" xfId="15" applyFont="1" applyBorder="1" applyAlignment="1" applyProtection="1">
      <alignment horizontal="center" vertical="center" wrapText="1"/>
      <protection/>
    </xf>
    <xf numFmtId="0" fontId="3" fillId="0" borderId="19" xfId="15" applyFont="1" applyBorder="1" applyAlignment="1">
      <alignment horizontal="left" vertical="center"/>
      <protection/>
    </xf>
    <xf numFmtId="183" fontId="3" fillId="0" borderId="0" xfId="15" applyNumberFormat="1" applyFont="1" applyBorder="1" applyAlignment="1" applyProtection="1">
      <alignment horizontal="right" vertical="center"/>
      <protection/>
    </xf>
    <xf numFmtId="183" fontId="3" fillId="0" borderId="7" xfId="15" applyNumberFormat="1" applyFont="1" applyBorder="1" applyAlignment="1" applyProtection="1">
      <alignment horizontal="right" vertical="center"/>
      <protection/>
    </xf>
    <xf numFmtId="183" fontId="3" fillId="0" borderId="5" xfId="15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>
      <alignment horizontal="right" vertical="center"/>
    </xf>
    <xf numFmtId="0" fontId="3" fillId="0" borderId="0" xfId="15" applyFont="1" applyBorder="1" applyAlignment="1" applyProtection="1">
      <alignment horizontal="right" vertical="center"/>
      <protection/>
    </xf>
    <xf numFmtId="183" fontId="3" fillId="0" borderId="2" xfId="15" applyNumberFormat="1" applyFont="1" applyBorder="1" applyAlignment="1" applyProtection="1">
      <alignment horizontal="right" vertical="center"/>
      <protection/>
    </xf>
    <xf numFmtId="0" fontId="5" fillId="0" borderId="0" xfId="15" applyFont="1" applyAlignment="1">
      <alignment horizontal="center" vertical="center"/>
      <protection/>
    </xf>
    <xf numFmtId="49" fontId="5" fillId="0" borderId="0" xfId="0" applyNumberFormat="1" applyFont="1" applyAlignment="1">
      <alignment horizontal="center" vertical="center"/>
    </xf>
    <xf numFmtId="0" fontId="3" fillId="0" borderId="0" xfId="15" applyFont="1" applyBorder="1" applyAlignment="1">
      <alignment horizontal="center" vertical="center"/>
      <protection/>
    </xf>
    <xf numFmtId="182" fontId="3" fillId="0" borderId="8" xfId="15" applyNumberFormat="1" applyFont="1" applyBorder="1" applyAlignment="1">
      <alignment horizontal="right" vertical="center"/>
      <protection/>
    </xf>
    <xf numFmtId="182" fontId="3" fillId="0" borderId="0" xfId="15" applyNumberFormat="1" applyFont="1" applyAlignment="1">
      <alignment horizontal="center" vertical="center"/>
      <protection/>
    </xf>
    <xf numFmtId="182" fontId="3" fillId="0" borderId="0" xfId="15" applyNumberFormat="1" applyFont="1" applyAlignment="1" applyProtection="1">
      <alignment horizontal="center" vertical="center"/>
      <protection/>
    </xf>
    <xf numFmtId="182" fontId="3" fillId="0" borderId="0" xfId="15" applyNumberFormat="1" applyFont="1" applyBorder="1" applyAlignment="1">
      <alignment horizontal="right" vertical="center"/>
      <protection/>
    </xf>
    <xf numFmtId="182" fontId="3" fillId="0" borderId="10" xfId="15" applyNumberFormat="1" applyFont="1" applyBorder="1" applyAlignment="1">
      <alignment horizontal="center" vertical="center" wrapText="1"/>
      <protection/>
    </xf>
    <xf numFmtId="49" fontId="6" fillId="0" borderId="8" xfId="15" applyNumberFormat="1" applyFont="1" applyBorder="1" applyAlignment="1" applyProtection="1">
      <alignment horizontal="center" vertical="center" wrapText="1"/>
      <protection/>
    </xf>
    <xf numFmtId="49" fontId="6" fillId="0" borderId="2" xfId="15" applyNumberFormat="1" applyFont="1" applyBorder="1" applyAlignment="1" applyProtection="1">
      <alignment horizontal="center" vertical="center" wrapText="1"/>
      <protection/>
    </xf>
    <xf numFmtId="49" fontId="6" fillId="0" borderId="16" xfId="15" applyNumberFormat="1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7" fontId="7" fillId="0" borderId="7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right" vertical="center"/>
    </xf>
    <xf numFmtId="180" fontId="7" fillId="0" borderId="7" xfId="0" applyNumberFormat="1" applyFont="1" applyBorder="1" applyAlignment="1">
      <alignment horizontal="right" vertical="center"/>
    </xf>
    <xf numFmtId="49" fontId="7" fillId="0" borderId="29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80" fontId="7" fillId="0" borderId="30" xfId="0" applyNumberFormat="1" applyFont="1" applyBorder="1" applyAlignment="1">
      <alignment horizontal="right" vertical="center"/>
    </xf>
    <xf numFmtId="178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right" vertical="center"/>
    </xf>
    <xf numFmtId="180" fontId="7" fillId="0" borderId="33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left" vertical="center"/>
    </xf>
    <xf numFmtId="180" fontId="7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78" fontId="13" fillId="0" borderId="13" xfId="0" applyNumberFormat="1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/>
    </xf>
    <xf numFmtId="178" fontId="13" fillId="0" borderId="32" xfId="0" applyNumberFormat="1" applyFont="1" applyBorder="1" applyAlignment="1">
      <alignment horizontal="left" vertical="center" wrapText="1"/>
    </xf>
    <xf numFmtId="178" fontId="13" fillId="0" borderId="1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left" vertical="center" wrapText="1"/>
    </xf>
    <xf numFmtId="178" fontId="7" fillId="0" borderId="6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8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182" fontId="21" fillId="0" borderId="8" xfId="15" applyNumberFormat="1" applyFont="1" applyBorder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13" fillId="0" borderId="8" xfId="0" applyNumberFormat="1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right" vertical="center"/>
    </xf>
    <xf numFmtId="183" fontId="7" fillId="0" borderId="16" xfId="15" applyNumberFormat="1" applyFont="1" applyBorder="1" applyAlignment="1" applyProtection="1">
      <alignment horizontal="right" vertical="center"/>
      <protection/>
    </xf>
    <xf numFmtId="183" fontId="3" fillId="0" borderId="8" xfId="15" applyNumberFormat="1" applyFont="1" applyBorder="1" applyAlignment="1" applyProtection="1">
      <alignment horizontal="right" vertical="center"/>
      <protection/>
    </xf>
    <xf numFmtId="183" fontId="3" fillId="0" borderId="16" xfId="15" applyNumberFormat="1" applyFont="1" applyBorder="1" applyAlignment="1" applyProtection="1">
      <alignment horizontal="right" vertical="center"/>
      <protection/>
    </xf>
    <xf numFmtId="183" fontId="3" fillId="0" borderId="8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176" fontId="15" fillId="0" borderId="6" xfId="16" applyNumberFormat="1" applyFont="1" applyBorder="1" applyAlignment="1">
      <alignment horizontal="right" vertical="center"/>
    </xf>
    <xf numFmtId="176" fontId="15" fillId="0" borderId="5" xfId="16" applyNumberFormat="1" applyFont="1" applyBorder="1" applyAlignment="1">
      <alignment horizontal="right" vertical="center"/>
    </xf>
    <xf numFmtId="176" fontId="15" fillId="0" borderId="7" xfId="16" applyNumberFormat="1" applyFont="1" applyBorder="1" applyAlignment="1">
      <alignment horizontal="right" vertical="center"/>
    </xf>
    <xf numFmtId="0" fontId="15" fillId="0" borderId="8" xfId="0" applyFont="1" applyBorder="1" applyAlignment="1">
      <alignment vertical="center" wrapText="1"/>
    </xf>
    <xf numFmtId="176" fontId="15" fillId="0" borderId="2" xfId="16" applyNumberFormat="1" applyFont="1" applyBorder="1" applyAlignment="1">
      <alignment horizontal="right" vertical="center"/>
    </xf>
    <xf numFmtId="176" fontId="15" fillId="0" borderId="16" xfId="16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3" fontId="3" fillId="0" borderId="0" xfId="16" applyFont="1" applyAlignment="1">
      <alignment horizontal="center" vertical="center"/>
    </xf>
    <xf numFmtId="49" fontId="3" fillId="0" borderId="0" xfId="16" applyNumberFormat="1" applyFont="1" applyAlignment="1">
      <alignment vertical="center"/>
    </xf>
    <xf numFmtId="176" fontId="13" fillId="0" borderId="27" xfId="15" applyNumberFormat="1" applyFont="1" applyBorder="1" applyAlignment="1" applyProtection="1">
      <alignment horizontal="right" vertical="center"/>
      <protection/>
    </xf>
    <xf numFmtId="176" fontId="13" fillId="0" borderId="2" xfId="15" applyNumberFormat="1" applyFont="1" applyBorder="1" applyAlignment="1" applyProtection="1">
      <alignment horizontal="right" vertical="center"/>
      <protection/>
    </xf>
    <xf numFmtId="176" fontId="13" fillId="0" borderId="8" xfId="15" applyNumberFormat="1" applyFont="1" applyBorder="1" applyAlignment="1" applyProtection="1">
      <alignment horizontal="right" vertical="center"/>
      <protection/>
    </xf>
    <xf numFmtId="176" fontId="13" fillId="0" borderId="16" xfId="15" applyNumberFormat="1" applyFont="1" applyBorder="1" applyAlignment="1" applyProtection="1">
      <alignment horizontal="right" vertical="center"/>
      <protection/>
    </xf>
    <xf numFmtId="176" fontId="13" fillId="0" borderId="3" xfId="15" applyNumberFormat="1" applyFont="1" applyBorder="1" applyAlignment="1" applyProtection="1">
      <alignment horizontal="right" vertical="center"/>
      <protection/>
    </xf>
    <xf numFmtId="176" fontId="13" fillId="0" borderId="16" xfId="15" applyNumberFormat="1" applyFont="1" applyBorder="1" applyAlignment="1" applyProtection="1">
      <alignment horizontal="right" vertical="center" wrapText="1"/>
      <protection/>
    </xf>
    <xf numFmtId="176" fontId="13" fillId="0" borderId="2" xfId="15" applyNumberFormat="1" applyFont="1" applyBorder="1" applyAlignment="1" applyProtection="1">
      <alignment horizontal="right" vertical="center" wrapText="1"/>
      <protection/>
    </xf>
    <xf numFmtId="49" fontId="21" fillId="0" borderId="8" xfId="15" applyNumberFormat="1" applyFont="1" applyBorder="1" applyAlignment="1">
      <alignment horizontal="right" vertical="center"/>
      <protection/>
    </xf>
    <xf numFmtId="49" fontId="3" fillId="0" borderId="0" xfId="15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Alignment="1">
      <alignment vertical="center"/>
    </xf>
    <xf numFmtId="49" fontId="3" fillId="0" borderId="0" xfId="15" applyNumberFormat="1" applyFont="1" applyAlignment="1">
      <alignment horizontal="right" vertical="center"/>
      <protection/>
    </xf>
    <xf numFmtId="49" fontId="3" fillId="0" borderId="0" xfId="15" applyNumberFormat="1" applyFont="1" applyBorder="1" applyAlignment="1">
      <alignment horizontal="right" vertical="center"/>
      <protection/>
    </xf>
    <xf numFmtId="49" fontId="3" fillId="0" borderId="8" xfId="15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6" fontId="24" fillId="0" borderId="38" xfId="16" applyNumberFormat="1" applyFont="1" applyBorder="1" applyAlignment="1">
      <alignment horizontal="right" vertical="center" wrapText="1"/>
    </xf>
    <xf numFmtId="176" fontId="25" fillId="0" borderId="38" xfId="0" applyNumberFormat="1" applyFont="1" applyBorder="1" applyAlignment="1">
      <alignment horizontal="right" vertical="center" wrapText="1"/>
    </xf>
    <xf numFmtId="176" fontId="25" fillId="0" borderId="38" xfId="16" applyNumberFormat="1" applyFont="1" applyBorder="1" applyAlignment="1">
      <alignment horizontal="right" vertical="center" wrapText="1"/>
    </xf>
    <xf numFmtId="176" fontId="9" fillId="0" borderId="38" xfId="16" applyNumberFormat="1" applyFont="1" applyBorder="1" applyAlignment="1">
      <alignment horizontal="right" vertical="center" wrapText="1"/>
    </xf>
    <xf numFmtId="176" fontId="9" fillId="0" borderId="39" xfId="16" applyNumberFormat="1" applyFont="1" applyBorder="1" applyAlignment="1">
      <alignment horizontal="right" vertical="center" wrapText="1"/>
    </xf>
    <xf numFmtId="176" fontId="9" fillId="0" borderId="38" xfId="16" applyNumberFormat="1" applyFont="1" applyBorder="1" applyAlignment="1">
      <alignment horizontal="right" vertical="center"/>
    </xf>
    <xf numFmtId="176" fontId="23" fillId="0" borderId="38" xfId="16" applyNumberFormat="1" applyFont="1" applyBorder="1" applyAlignment="1">
      <alignment horizontal="right" vertical="center"/>
    </xf>
    <xf numFmtId="176" fontId="25" fillId="0" borderId="40" xfId="0" applyNumberFormat="1" applyFont="1" applyBorder="1" applyAlignment="1">
      <alignment horizontal="right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31" fontId="26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top" wrapText="1"/>
    </xf>
    <xf numFmtId="0" fontId="27" fillId="0" borderId="5" xfId="0" applyNumberFormat="1" applyFont="1" applyFill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176" fontId="24" fillId="0" borderId="42" xfId="16" applyNumberFormat="1" applyFont="1" applyBorder="1" applyAlignment="1">
      <alignment horizontal="right" vertical="center" wrapText="1"/>
    </xf>
    <xf numFmtId="176" fontId="25" fillId="0" borderId="42" xfId="16" applyNumberFormat="1" applyFont="1" applyBorder="1" applyAlignment="1">
      <alignment horizontal="right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top" wrapText="1"/>
    </xf>
    <xf numFmtId="176" fontId="24" fillId="0" borderId="43" xfId="16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>
      <alignment horizontal="center" vertical="top" wrapText="1"/>
    </xf>
    <xf numFmtId="176" fontId="23" fillId="0" borderId="42" xfId="16" applyNumberFormat="1" applyFont="1" applyBorder="1" applyAlignment="1">
      <alignment horizontal="right" vertical="center"/>
    </xf>
    <xf numFmtId="0" fontId="26" fillId="0" borderId="46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58" fontId="2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37" xfId="0" applyFont="1" applyBorder="1" applyAlignment="1">
      <alignment horizontal="center" vertical="distributed" textRotation="255" wrapText="1"/>
    </xf>
    <xf numFmtId="0" fontId="7" fillId="0" borderId="4" xfId="0" applyFont="1" applyBorder="1" applyAlignment="1">
      <alignment horizontal="center" vertical="distributed" textRotation="255" wrapText="1"/>
    </xf>
    <xf numFmtId="0" fontId="13" fillId="0" borderId="26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 wrapText="1"/>
    </xf>
    <xf numFmtId="0" fontId="13" fillId="0" borderId="47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distributed" textRotation="255" wrapText="1"/>
    </xf>
    <xf numFmtId="0" fontId="13" fillId="0" borderId="3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13" fillId="0" borderId="16" xfId="15" applyNumberFormat="1" applyFont="1" applyBorder="1" applyAlignment="1" applyProtection="1">
      <alignment horizontal="right" vertical="center"/>
      <protection/>
    </xf>
    <xf numFmtId="176" fontId="7" fillId="0" borderId="3" xfId="15" applyNumberFormat="1" applyFont="1" applyBorder="1" applyAlignment="1" applyProtection="1">
      <alignment horizontal="right" vertical="center"/>
      <protection/>
    </xf>
    <xf numFmtId="49" fontId="13" fillId="0" borderId="7" xfId="15" applyNumberFormat="1" applyFont="1" applyBorder="1" applyAlignment="1" applyProtection="1">
      <alignment horizontal="center" vertical="center"/>
      <protection/>
    </xf>
    <xf numFmtId="49" fontId="7" fillId="0" borderId="6" xfId="15" applyNumberFormat="1" applyFont="1" applyBorder="1" applyAlignment="1" applyProtection="1">
      <alignment horizontal="center" vertical="center"/>
      <protection/>
    </xf>
    <xf numFmtId="49" fontId="9" fillId="0" borderId="16" xfId="15" applyNumberFormat="1" applyFont="1" applyBorder="1" applyAlignment="1" applyProtection="1">
      <alignment horizontal="center" vertical="center" wrapText="1"/>
      <protection/>
    </xf>
    <xf numFmtId="49" fontId="9" fillId="0" borderId="3" xfId="15" applyNumberFormat="1" applyFont="1" applyBorder="1" applyAlignment="1" applyProtection="1">
      <alignment horizontal="center" vertical="center" wrapText="1"/>
      <protection/>
    </xf>
    <xf numFmtId="49" fontId="13" fillId="0" borderId="20" xfId="15" applyNumberFormat="1" applyFont="1" applyBorder="1" applyAlignment="1" applyProtection="1">
      <alignment horizontal="center" vertical="center"/>
      <protection/>
    </xf>
    <xf numFmtId="49" fontId="7" fillId="0" borderId="21" xfId="15" applyNumberFormat="1" applyFont="1" applyBorder="1" applyAlignment="1" applyProtection="1">
      <alignment horizontal="center" vertical="center"/>
      <protection/>
    </xf>
    <xf numFmtId="49" fontId="9" fillId="0" borderId="16" xfId="15" applyNumberFormat="1" applyFont="1" applyBorder="1" applyAlignment="1" applyProtection="1">
      <alignment horizontal="center" vertical="center" wrapText="1" shrinkToFit="1"/>
      <protection/>
    </xf>
    <xf numFmtId="49" fontId="9" fillId="0" borderId="3" xfId="15" applyNumberFormat="1" applyFont="1" applyBorder="1" applyAlignment="1" applyProtection="1">
      <alignment horizontal="center" vertical="center" wrapText="1" shrinkToFit="1"/>
      <protection/>
    </xf>
    <xf numFmtId="49" fontId="9" fillId="0" borderId="30" xfId="15" applyNumberFormat="1" applyFont="1" applyBorder="1" applyAlignment="1" applyProtection="1">
      <alignment horizontal="center" vertical="center" wrapText="1"/>
      <protection/>
    </xf>
    <xf numFmtId="49" fontId="9" fillId="0" borderId="14" xfId="15" applyNumberFormat="1" applyFont="1" applyBorder="1" applyAlignment="1" applyProtection="1">
      <alignment horizontal="center" vertical="center" wrapText="1"/>
      <protection/>
    </xf>
    <xf numFmtId="49" fontId="9" fillId="0" borderId="13" xfId="15" applyNumberFormat="1" applyFont="1" applyBorder="1" applyAlignment="1" applyProtection="1">
      <alignment horizontal="center" vertical="center" wrapText="1"/>
      <protection/>
    </xf>
    <xf numFmtId="49" fontId="13" fillId="0" borderId="20" xfId="15" applyNumberFormat="1" applyFont="1" applyBorder="1" applyAlignment="1" applyProtection="1">
      <alignment horizontal="center" vertical="center" wrapText="1"/>
      <protection/>
    </xf>
    <xf numFmtId="49" fontId="7" fillId="0" borderId="25" xfId="15" applyNumberFormat="1" applyFont="1" applyBorder="1" applyAlignment="1" applyProtection="1">
      <alignment horizontal="center" vertical="center" wrapText="1"/>
      <protection/>
    </xf>
    <xf numFmtId="49" fontId="7" fillId="0" borderId="21" xfId="15" applyNumberFormat="1" applyFont="1" applyBorder="1" applyAlignment="1" applyProtection="1">
      <alignment horizontal="center" vertical="center" wrapText="1"/>
      <protection/>
    </xf>
    <xf numFmtId="49" fontId="7" fillId="0" borderId="7" xfId="15" applyNumberFormat="1" applyFont="1" applyBorder="1" applyAlignment="1" applyProtection="1">
      <alignment horizontal="center" vertical="center" wrapText="1"/>
      <protection/>
    </xf>
    <xf numFmtId="49" fontId="7" fillId="0" borderId="0" xfId="15" applyNumberFormat="1" applyFont="1" applyBorder="1" applyAlignment="1" applyProtection="1">
      <alignment horizontal="center" vertical="center" wrapText="1"/>
      <protection/>
    </xf>
    <xf numFmtId="49" fontId="7" fillId="0" borderId="6" xfId="15" applyNumberFormat="1" applyFont="1" applyBorder="1" applyAlignment="1" applyProtection="1">
      <alignment horizontal="center" vertical="center" wrapText="1"/>
      <protection/>
    </xf>
    <xf numFmtId="49" fontId="13" fillId="0" borderId="48" xfId="15" applyNumberFormat="1" applyFont="1" applyBorder="1" applyAlignment="1" applyProtection="1">
      <alignment horizontal="center" vertical="center"/>
      <protection/>
    </xf>
    <xf numFmtId="49" fontId="7" fillId="0" borderId="28" xfId="15" applyNumberFormat="1" applyFont="1" applyBorder="1" applyAlignment="1" applyProtection="1">
      <alignment horizontal="center" vertical="center"/>
      <protection/>
    </xf>
    <xf numFmtId="49" fontId="7" fillId="0" borderId="41" xfId="15" applyNumberFormat="1" applyFont="1" applyBorder="1" applyAlignment="1" applyProtection="1">
      <alignment horizontal="center" vertical="center"/>
      <protection/>
    </xf>
    <xf numFmtId="49" fontId="13" fillId="0" borderId="7" xfId="15" applyNumberFormat="1" applyFont="1" applyBorder="1" applyAlignment="1" applyProtection="1">
      <alignment horizontal="center" vertical="center" wrapText="1"/>
      <protection/>
    </xf>
    <xf numFmtId="49" fontId="13" fillId="0" borderId="20" xfId="15" applyNumberFormat="1" applyFont="1" applyBorder="1" applyAlignment="1">
      <alignment horizontal="center" vertical="center" wrapText="1"/>
      <protection/>
    </xf>
    <xf numFmtId="49" fontId="7" fillId="0" borderId="25" xfId="15" applyNumberFormat="1" applyFont="1" applyBorder="1" applyAlignment="1">
      <alignment horizontal="center" vertical="center" wrapText="1"/>
      <protection/>
    </xf>
    <xf numFmtId="49" fontId="7" fillId="0" borderId="21" xfId="15" applyNumberFormat="1" applyFont="1" applyBorder="1" applyAlignment="1">
      <alignment horizontal="center" vertical="center" wrapText="1"/>
      <protection/>
    </xf>
    <xf numFmtId="49" fontId="9" fillId="0" borderId="30" xfId="15" applyNumberFormat="1" applyFont="1" applyBorder="1" applyAlignment="1">
      <alignment horizontal="center" vertical="center" wrapText="1"/>
      <protection/>
    </xf>
    <xf numFmtId="49" fontId="9" fillId="0" borderId="14" xfId="15" applyNumberFormat="1" applyFont="1" applyBorder="1" applyAlignment="1">
      <alignment horizontal="center" vertical="center" wrapText="1"/>
      <protection/>
    </xf>
    <xf numFmtId="49" fontId="9" fillId="0" borderId="13" xfId="15" applyNumberFormat="1" applyFont="1" applyBorder="1" applyAlignment="1">
      <alignment horizontal="center" vertical="center" wrapText="1"/>
      <protection/>
    </xf>
    <xf numFmtId="176" fontId="13" fillId="0" borderId="7" xfId="15" applyNumberFormat="1" applyFont="1" applyBorder="1" applyAlignment="1" applyProtection="1">
      <alignment horizontal="right" vertical="center"/>
      <protection/>
    </xf>
    <xf numFmtId="176" fontId="7" fillId="0" borderId="6" xfId="15" applyNumberFormat="1" applyFont="1" applyBorder="1" applyAlignment="1" applyProtection="1">
      <alignment horizontal="right" vertical="center"/>
      <protection/>
    </xf>
    <xf numFmtId="176" fontId="7" fillId="0" borderId="23" xfId="15" applyNumberFormat="1" applyFont="1" applyBorder="1" applyAlignment="1" applyProtection="1">
      <alignment horizontal="right" vertical="center"/>
      <protection/>
    </xf>
    <xf numFmtId="176" fontId="7" fillId="0" borderId="11" xfId="15" applyNumberFormat="1" applyFont="1" applyBorder="1" applyAlignment="1" applyProtection="1">
      <alignment horizontal="right" vertical="center"/>
      <protection/>
    </xf>
    <xf numFmtId="49" fontId="13" fillId="0" borderId="49" xfId="15" applyNumberFormat="1" applyFont="1" applyBorder="1" applyAlignment="1">
      <alignment horizontal="center" vertical="center"/>
      <protection/>
    </xf>
    <xf numFmtId="49" fontId="7" fillId="0" borderId="49" xfId="15" applyNumberFormat="1" applyFont="1" applyBorder="1" applyAlignment="1">
      <alignment horizontal="center" vertical="center"/>
      <protection/>
    </xf>
    <xf numFmtId="49" fontId="7" fillId="0" borderId="47" xfId="15" applyNumberFormat="1" applyFont="1" applyBorder="1" applyAlignment="1">
      <alignment horizontal="center" vertical="center"/>
      <protection/>
    </xf>
    <xf numFmtId="176" fontId="13" fillId="0" borderId="7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7" xfId="15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>
      <alignment horizontal="center" vertical="center" wrapText="1"/>
    </xf>
    <xf numFmtId="49" fontId="4" fillId="0" borderId="0" xfId="15" applyNumberFormat="1" applyFont="1" applyAlignment="1">
      <alignment horizontal="center" vertical="center"/>
      <protection/>
    </xf>
    <xf numFmtId="49" fontId="5" fillId="0" borderId="0" xfId="15" applyNumberFormat="1" applyFont="1" applyAlignment="1">
      <alignment horizontal="center" vertical="center"/>
      <protection/>
    </xf>
    <xf numFmtId="176" fontId="13" fillId="0" borderId="23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49" fontId="13" fillId="0" borderId="10" xfId="15" applyNumberFormat="1" applyFont="1" applyBorder="1" applyAlignment="1">
      <alignment horizontal="center" vertical="center" wrapText="1"/>
      <protection/>
    </xf>
    <xf numFmtId="49" fontId="7" fillId="0" borderId="17" xfId="15" applyNumberFormat="1" applyFont="1" applyBorder="1" applyAlignment="1">
      <alignment horizontal="center" vertical="center" wrapText="1"/>
      <protection/>
    </xf>
    <xf numFmtId="49" fontId="7" fillId="0" borderId="0" xfId="15" applyNumberFormat="1" applyFont="1" applyBorder="1" applyAlignment="1">
      <alignment horizontal="center" vertical="center" wrapText="1"/>
      <protection/>
    </xf>
    <xf numFmtId="49" fontId="7" fillId="0" borderId="19" xfId="15" applyNumberFormat="1" applyFont="1" applyBorder="1" applyAlignment="1">
      <alignment horizontal="center" vertical="center" wrapText="1"/>
      <protection/>
    </xf>
    <xf numFmtId="49" fontId="7" fillId="0" borderId="8" xfId="15" applyNumberFormat="1" applyFont="1" applyBorder="1" applyAlignment="1">
      <alignment horizontal="center" vertical="center" wrapText="1"/>
      <protection/>
    </xf>
    <xf numFmtId="49" fontId="7" fillId="0" borderId="9" xfId="15" applyNumberFormat="1" applyFont="1" applyBorder="1" applyAlignment="1">
      <alignment horizontal="center" vertical="center" wrapText="1"/>
      <protection/>
    </xf>
    <xf numFmtId="176" fontId="13" fillId="0" borderId="23" xfId="15" applyNumberFormat="1" applyFont="1" applyBorder="1" applyAlignment="1" applyProtection="1">
      <alignment horizontal="right" vertical="center"/>
      <protection/>
    </xf>
    <xf numFmtId="49" fontId="13" fillId="0" borderId="50" xfId="15" applyNumberFormat="1" applyFont="1" applyBorder="1" applyAlignment="1" applyProtection="1">
      <alignment horizontal="center" vertical="center" wrapText="1"/>
      <protection/>
    </xf>
    <xf numFmtId="49" fontId="9" fillId="0" borderId="12" xfId="15" applyNumberFormat="1" applyFont="1" applyBorder="1" applyAlignment="1" applyProtection="1">
      <alignment horizontal="center" vertical="center" wrapText="1"/>
      <protection/>
    </xf>
    <xf numFmtId="49" fontId="7" fillId="0" borderId="0" xfId="15" applyNumberFormat="1" applyFont="1" applyAlignment="1">
      <alignment horizontal="center" vertical="center" wrapText="1"/>
      <protection/>
    </xf>
    <xf numFmtId="49" fontId="9" fillId="0" borderId="12" xfId="15" applyNumberFormat="1" applyFont="1" applyBorder="1" applyAlignment="1">
      <alignment horizontal="center" vertical="center" wrapText="1"/>
      <protection/>
    </xf>
    <xf numFmtId="0" fontId="13" fillId="0" borderId="16" xfId="15" applyFont="1" applyBorder="1" applyAlignment="1">
      <alignment horizontal="right" vertical="center"/>
      <protection/>
    </xf>
    <xf numFmtId="0" fontId="7" fillId="0" borderId="3" xfId="15" applyFont="1" applyBorder="1" applyAlignment="1">
      <alignment horizontal="right" vertical="center"/>
      <protection/>
    </xf>
    <xf numFmtId="49" fontId="13" fillId="0" borderId="0" xfId="15" applyNumberFormat="1" applyFont="1" applyBorder="1" applyAlignment="1" applyProtection="1">
      <alignment horizontal="center" vertical="center" wrapText="1"/>
      <protection/>
    </xf>
    <xf numFmtId="49" fontId="9" fillId="0" borderId="0" xfId="15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>
      <alignment horizontal="center" vertical="center" wrapText="1"/>
    </xf>
    <xf numFmtId="49" fontId="13" fillId="0" borderId="47" xfId="15" applyNumberFormat="1" applyFont="1" applyBorder="1" applyAlignment="1">
      <alignment horizontal="center" vertical="center"/>
      <protection/>
    </xf>
    <xf numFmtId="49" fontId="7" fillId="0" borderId="41" xfId="0" applyNumberFormat="1" applyFont="1" applyBorder="1" applyAlignment="1">
      <alignment horizontal="center" vertical="center"/>
    </xf>
    <xf numFmtId="49" fontId="13" fillId="0" borderId="24" xfId="15" applyNumberFormat="1" applyFont="1" applyBorder="1" applyAlignment="1">
      <alignment horizontal="center" vertical="center" wrapText="1"/>
      <protection/>
    </xf>
    <xf numFmtId="49" fontId="7" fillId="0" borderId="22" xfId="15" applyNumberFormat="1" applyFont="1" applyBorder="1" applyAlignment="1">
      <alignment horizontal="center" vertical="center" wrapText="1"/>
      <protection/>
    </xf>
    <xf numFmtId="49" fontId="7" fillId="0" borderId="4" xfId="15" applyNumberFormat="1" applyFont="1" applyBorder="1" applyAlignment="1">
      <alignment horizontal="center" vertical="center" wrapText="1"/>
      <protection/>
    </xf>
    <xf numFmtId="49" fontId="7" fillId="0" borderId="5" xfId="15" applyNumberFormat="1" applyFont="1" applyBorder="1" applyAlignment="1">
      <alignment horizontal="center" vertical="center" wrapText="1"/>
      <protection/>
    </xf>
    <xf numFmtId="49" fontId="13" fillId="0" borderId="22" xfId="15" applyNumberFormat="1" applyFont="1" applyBorder="1" applyAlignment="1" applyProtection="1">
      <alignment horizontal="center" vertical="center" wrapText="1"/>
      <protection/>
    </xf>
    <xf numFmtId="49" fontId="7" fillId="0" borderId="22" xfId="15" applyNumberFormat="1" applyFont="1" applyBorder="1" applyAlignment="1" applyProtection="1">
      <alignment horizontal="center" vertical="center" wrapText="1"/>
      <protection/>
    </xf>
    <xf numFmtId="49" fontId="7" fillId="0" borderId="5" xfId="15" applyNumberFormat="1" applyFont="1" applyBorder="1" applyAlignment="1" applyProtection="1">
      <alignment horizontal="center" vertical="center" wrapText="1"/>
      <protection/>
    </xf>
    <xf numFmtId="49" fontId="13" fillId="0" borderId="51" xfId="15" applyNumberFormat="1" applyFont="1" applyBorder="1" applyAlignment="1" applyProtection="1">
      <alignment horizontal="center" vertical="center" wrapText="1"/>
      <protection/>
    </xf>
    <xf numFmtId="49" fontId="7" fillId="0" borderId="51" xfId="15" applyNumberFormat="1" applyFont="1" applyBorder="1" applyAlignment="1" applyProtection="1">
      <alignment horizontal="center" vertical="center" wrapText="1"/>
      <protection/>
    </xf>
    <xf numFmtId="49" fontId="13" fillId="0" borderId="3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3" fillId="0" borderId="33" xfId="15" applyNumberFormat="1" applyFont="1" applyBorder="1" applyAlignment="1">
      <alignment horizontal="center" vertical="center"/>
      <protection/>
    </xf>
    <xf numFmtId="49" fontId="7" fillId="0" borderId="32" xfId="15" applyNumberFormat="1" applyFont="1" applyBorder="1" applyAlignment="1">
      <alignment horizontal="center" vertical="center"/>
      <protection/>
    </xf>
    <xf numFmtId="49" fontId="7" fillId="0" borderId="28" xfId="15" applyNumberFormat="1" applyFont="1" applyBorder="1" applyAlignment="1">
      <alignment horizontal="center" vertical="center"/>
      <protection/>
    </xf>
    <xf numFmtId="49" fontId="7" fillId="0" borderId="28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9" fillId="0" borderId="15" xfId="15" applyNumberFormat="1" applyFont="1" applyBorder="1" applyAlignment="1" applyProtection="1">
      <alignment horizontal="center" vertical="center" wrapText="1"/>
      <protection/>
    </xf>
    <xf numFmtId="49" fontId="13" fillId="0" borderId="28" xfId="15" applyNumberFormat="1" applyFont="1" applyBorder="1" applyAlignment="1">
      <alignment horizontal="center" vertical="center"/>
      <protection/>
    </xf>
    <xf numFmtId="49" fontId="7" fillId="0" borderId="41" xfId="15" applyNumberFormat="1" applyFont="1" applyBorder="1" applyAlignment="1">
      <alignment horizontal="center" vertical="center"/>
      <protection/>
    </xf>
    <xf numFmtId="49" fontId="13" fillId="0" borderId="25" xfId="15" applyNumberFormat="1" applyFont="1" applyBorder="1" applyAlignment="1">
      <alignment horizontal="center" vertical="center" wrapText="1"/>
      <protection/>
    </xf>
    <xf numFmtId="49" fontId="13" fillId="0" borderId="48" xfId="15" applyNumberFormat="1" applyFont="1" applyBorder="1" applyAlignment="1">
      <alignment horizontal="center" vertical="center"/>
      <protection/>
    </xf>
    <xf numFmtId="49" fontId="13" fillId="0" borderId="20" xfId="15" applyNumberFormat="1" applyFont="1" applyBorder="1" applyAlignment="1" applyProtection="1">
      <alignment horizontal="center" wrapText="1"/>
      <protection/>
    </xf>
    <xf numFmtId="49" fontId="7" fillId="0" borderId="21" xfId="15" applyNumberFormat="1" applyFont="1" applyBorder="1" applyAlignment="1" applyProtection="1">
      <alignment horizontal="center" wrapText="1"/>
      <protection/>
    </xf>
    <xf numFmtId="49" fontId="7" fillId="0" borderId="7" xfId="15" applyNumberFormat="1" applyFont="1" applyBorder="1" applyAlignment="1" applyProtection="1">
      <alignment horizontal="center" wrapText="1"/>
      <protection/>
    </xf>
    <xf numFmtId="49" fontId="7" fillId="0" borderId="6" xfId="15" applyNumberFormat="1" applyFont="1" applyBorder="1" applyAlignment="1" applyProtection="1">
      <alignment horizontal="center" wrapText="1"/>
      <protection/>
    </xf>
    <xf numFmtId="49" fontId="13" fillId="0" borderId="22" xfId="15" applyNumberFormat="1" applyFont="1" applyBorder="1" applyAlignment="1" applyProtection="1">
      <alignment horizontal="center" wrapText="1"/>
      <protection/>
    </xf>
    <xf numFmtId="49" fontId="7" fillId="0" borderId="22" xfId="15" applyNumberFormat="1" applyFont="1" applyBorder="1" applyAlignment="1" applyProtection="1">
      <alignment horizontal="center" wrapText="1"/>
      <protection/>
    </xf>
    <xf numFmtId="49" fontId="7" fillId="0" borderId="5" xfId="15" applyNumberFormat="1" applyFont="1" applyBorder="1" applyAlignment="1" applyProtection="1">
      <alignment horizontal="center" wrapText="1"/>
      <protection/>
    </xf>
    <xf numFmtId="49" fontId="7" fillId="0" borderId="30" xfId="15" applyNumberFormat="1" applyFont="1" applyBorder="1" applyAlignment="1" applyProtection="1">
      <alignment horizontal="center" vertical="center" wrapText="1"/>
      <protection/>
    </xf>
    <xf numFmtId="49" fontId="7" fillId="0" borderId="14" xfId="15" applyNumberFormat="1" applyFont="1" applyBorder="1" applyAlignment="1" applyProtection="1">
      <alignment horizontal="center" vertical="center" wrapText="1"/>
      <protection/>
    </xf>
    <xf numFmtId="49" fontId="13" fillId="0" borderId="18" xfId="15" applyNumberFormat="1" applyFont="1" applyBorder="1" applyAlignment="1" applyProtection="1">
      <alignment horizontal="center" vertical="center" wrapText="1"/>
      <protection/>
    </xf>
    <xf numFmtId="49" fontId="13" fillId="0" borderId="25" xfId="15" applyNumberFormat="1" applyFont="1" applyBorder="1" applyAlignment="1" applyProtection="1">
      <alignment horizontal="center" wrapText="1"/>
      <protection/>
    </xf>
    <xf numFmtId="49" fontId="7" fillId="0" borderId="0" xfId="15" applyNumberFormat="1" applyFont="1" applyBorder="1" applyAlignment="1" applyProtection="1">
      <alignment horizontal="center" wrapText="1"/>
      <protection/>
    </xf>
    <xf numFmtId="49" fontId="13" fillId="0" borderId="21" xfId="15" applyNumberFormat="1" applyFont="1" applyBorder="1" applyAlignment="1" applyProtection="1">
      <alignment horizontal="center" wrapText="1"/>
      <protection/>
    </xf>
    <xf numFmtId="49" fontId="13" fillId="0" borderId="50" xfId="15" applyNumberFormat="1" applyFont="1" applyBorder="1" applyAlignment="1">
      <alignment horizontal="center"/>
      <protection/>
    </xf>
    <xf numFmtId="49" fontId="7" fillId="0" borderId="25" xfId="15" applyNumberFormat="1" applyFont="1" applyBorder="1" applyAlignment="1">
      <alignment horizontal="center"/>
      <protection/>
    </xf>
    <xf numFmtId="49" fontId="7" fillId="0" borderId="21" xfId="15" applyNumberFormat="1" applyFont="1" applyBorder="1" applyAlignment="1">
      <alignment horizontal="center"/>
      <protection/>
    </xf>
    <xf numFmtId="49" fontId="7" fillId="0" borderId="13" xfId="15" applyNumberFormat="1" applyFont="1" applyBorder="1" applyAlignment="1" applyProtection="1">
      <alignment horizontal="center" vertical="center" wrapText="1"/>
      <protection/>
    </xf>
    <xf numFmtId="49" fontId="13" fillId="0" borderId="50" xfId="15" applyNumberFormat="1" applyFont="1" applyBorder="1" applyAlignment="1" applyProtection="1">
      <alignment horizontal="center" vertical="center"/>
      <protection/>
    </xf>
    <xf numFmtId="49" fontId="7" fillId="0" borderId="12" xfId="15" applyNumberFormat="1" applyFont="1" applyBorder="1" applyAlignment="1" applyProtection="1">
      <alignment horizontal="center" vertical="center" wrapText="1"/>
      <protection/>
    </xf>
    <xf numFmtId="49" fontId="7" fillId="0" borderId="27" xfId="15" applyNumberFormat="1" applyFont="1" applyBorder="1" applyAlignment="1" applyProtection="1">
      <alignment horizontal="center" vertical="center" wrapText="1" shrinkToFit="1"/>
      <protection/>
    </xf>
    <xf numFmtId="49" fontId="7" fillId="0" borderId="3" xfId="15" applyNumberFormat="1" applyFont="1" applyBorder="1" applyAlignment="1" applyProtection="1">
      <alignment horizontal="center" vertical="center" wrapText="1" shrinkToFit="1"/>
      <protection/>
    </xf>
    <xf numFmtId="49" fontId="7" fillId="0" borderId="16" xfId="15" applyNumberFormat="1" applyFont="1" applyBorder="1" applyAlignment="1" applyProtection="1">
      <alignment horizontal="center" vertical="center" wrapText="1"/>
      <protection/>
    </xf>
    <xf numFmtId="49" fontId="7" fillId="0" borderId="3" xfId="15" applyNumberFormat="1" applyFont="1" applyBorder="1" applyAlignment="1" applyProtection="1">
      <alignment horizontal="center" vertical="center" wrapText="1"/>
      <protection/>
    </xf>
    <xf numFmtId="176" fontId="7" fillId="0" borderId="18" xfId="15" applyNumberFormat="1" applyFont="1" applyBorder="1" applyAlignment="1" applyProtection="1">
      <alignment horizontal="right" vertical="center"/>
      <protection/>
    </xf>
    <xf numFmtId="176" fontId="7" fillId="0" borderId="27" xfId="15" applyNumberFormat="1" applyFont="1" applyBorder="1" applyAlignment="1" applyProtection="1">
      <alignment horizontal="right" vertical="center"/>
      <protection/>
    </xf>
    <xf numFmtId="0" fontId="14" fillId="0" borderId="3" xfId="0" applyFont="1" applyBorder="1" applyAlignment="1">
      <alignment horizontal="right" vertical="center"/>
    </xf>
    <xf numFmtId="176" fontId="7" fillId="0" borderId="16" xfId="15" applyNumberFormat="1" applyFont="1" applyBorder="1" applyAlignment="1" applyProtection="1">
      <alignment horizontal="right" vertical="center"/>
      <protection/>
    </xf>
    <xf numFmtId="49" fontId="13" fillId="0" borderId="45" xfId="15" applyNumberFormat="1" applyFont="1" applyBorder="1" applyAlignment="1" applyProtection="1">
      <alignment horizontal="center" vertical="center" wrapText="1"/>
      <protection/>
    </xf>
    <xf numFmtId="49" fontId="7" fillId="0" borderId="45" xfId="15" applyNumberFormat="1" applyFont="1" applyBorder="1" applyAlignment="1" applyProtection="1">
      <alignment horizontal="center" vertical="center" wrapText="1"/>
      <protection/>
    </xf>
    <xf numFmtId="49" fontId="7" fillId="0" borderId="32" xfId="15" applyNumberFormat="1" applyFont="1" applyBorder="1" applyAlignment="1" applyProtection="1">
      <alignment horizontal="center" vertical="center" wrapText="1"/>
      <protection/>
    </xf>
    <xf numFmtId="49" fontId="7" fillId="0" borderId="20" xfId="15" applyNumberFormat="1" applyFont="1" applyBorder="1" applyAlignment="1" applyProtection="1">
      <alignment horizontal="center" wrapText="1"/>
      <protection/>
    </xf>
    <xf numFmtId="49" fontId="7" fillId="0" borderId="25" xfId="15" applyNumberFormat="1" applyFont="1" applyBorder="1" applyAlignment="1" applyProtection="1">
      <alignment horizontal="center" wrapText="1"/>
      <protection/>
    </xf>
    <xf numFmtId="49" fontId="7" fillId="0" borderId="33" xfId="15" applyNumberFormat="1" applyFont="1" applyBorder="1" applyAlignment="1" applyProtection="1">
      <alignment horizontal="center" vertical="center" wrapText="1"/>
      <protection/>
    </xf>
    <xf numFmtId="49" fontId="13" fillId="0" borderId="33" xfId="15" applyNumberFormat="1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14" fontId="27" fillId="0" borderId="20" xfId="0" applyNumberFormat="1" applyFont="1" applyBorder="1" applyAlignment="1">
      <alignment horizontal="center" vertical="center" wrapText="1"/>
    </xf>
    <xf numFmtId="14" fontId="27" fillId="0" borderId="21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176" fontId="25" fillId="0" borderId="40" xfId="0" applyNumberFormat="1" applyFont="1" applyBorder="1" applyAlignment="1">
      <alignment horizontal="right" vertical="center" wrapText="1"/>
    </xf>
    <xf numFmtId="176" fontId="25" fillId="0" borderId="42" xfId="0" applyNumberFormat="1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49" fontId="4" fillId="0" borderId="0" xfId="15" applyNumberFormat="1" applyFont="1" applyAlignment="1">
      <alignment horizontal="center" vertical="center" wrapText="1"/>
      <protection/>
    </xf>
    <xf numFmtId="0" fontId="15" fillId="0" borderId="48" xfId="15" applyFont="1" applyBorder="1" applyAlignment="1" applyProtection="1">
      <alignment horizontal="center" vertical="center"/>
      <protection/>
    </xf>
    <xf numFmtId="0" fontId="3" fillId="0" borderId="28" xfId="15" applyFont="1" applyBorder="1" applyAlignment="1" applyProtection="1">
      <alignment horizontal="center" vertical="center"/>
      <protection/>
    </xf>
    <xf numFmtId="0" fontId="15" fillId="0" borderId="20" xfId="15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5" fillId="0" borderId="20" xfId="15" applyFont="1" applyBorder="1" applyAlignment="1" applyProtection="1">
      <alignment horizontal="center" vertical="center" wrapText="1"/>
      <protection/>
    </xf>
    <xf numFmtId="0" fontId="3" fillId="0" borderId="21" xfId="15" applyFont="1" applyBorder="1" applyAlignment="1" applyProtection="1">
      <alignment horizontal="center" vertical="center" wrapText="1"/>
      <protection/>
    </xf>
    <xf numFmtId="0" fontId="3" fillId="0" borderId="21" xfId="15" applyFont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30" xfId="15" applyFont="1" applyBorder="1" applyAlignment="1" applyProtection="1">
      <alignment horizontal="center" vertical="center" wrapText="1"/>
      <protection/>
    </xf>
    <xf numFmtId="0" fontId="3" fillId="0" borderId="13" xfId="15" applyFont="1" applyBorder="1" applyAlignment="1" applyProtection="1">
      <alignment horizontal="center" vertical="center" wrapText="1"/>
      <protection/>
    </xf>
    <xf numFmtId="0" fontId="3" fillId="0" borderId="30" xfId="15" applyFont="1" applyBorder="1" applyAlignment="1">
      <alignment horizontal="center" vertical="center" wrapText="1"/>
      <protection/>
    </xf>
    <xf numFmtId="0" fontId="3" fillId="0" borderId="13" xfId="15" applyFont="1" applyBorder="1" applyAlignment="1">
      <alignment horizontal="center" vertical="center" wrapText="1"/>
      <protection/>
    </xf>
    <xf numFmtId="182" fontId="3" fillId="0" borderId="0" xfId="15" applyNumberFormat="1" applyFont="1" applyBorder="1" applyAlignment="1" applyProtection="1">
      <alignment horizontal="center" vertical="center" wrapText="1"/>
      <protection/>
    </xf>
    <xf numFmtId="182" fontId="3" fillId="0" borderId="19" xfId="15" applyNumberFormat="1" applyFont="1" applyBorder="1" applyAlignment="1" applyProtection="1">
      <alignment horizontal="center" vertical="center" wrapText="1"/>
      <protection/>
    </xf>
    <xf numFmtId="182" fontId="15" fillId="0" borderId="0" xfId="15" applyNumberFormat="1" applyFont="1" applyBorder="1" applyAlignment="1">
      <alignment horizontal="center" vertical="center" wrapText="1"/>
      <protection/>
    </xf>
    <xf numFmtId="182" fontId="3" fillId="0" borderId="19" xfId="15" applyNumberFormat="1" applyFont="1" applyBorder="1" applyAlignment="1">
      <alignment horizontal="center" vertical="center" wrapText="1"/>
      <protection/>
    </xf>
    <xf numFmtId="182" fontId="3" fillId="0" borderId="0" xfId="15" applyNumberFormat="1" applyFont="1" applyBorder="1" applyAlignment="1">
      <alignment horizontal="center" vertical="center" wrapText="1"/>
      <protection/>
    </xf>
    <xf numFmtId="0" fontId="3" fillId="0" borderId="14" xfId="15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2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13" fillId="0" borderId="3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41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15" fillId="0" borderId="3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</cellXfs>
  <cellStyles count="7">
    <cellStyle name="Normal" xfId="0"/>
    <cellStyle name="一般_92-09-04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6.5"/>
  <cols>
    <col min="1" max="1" width="18.125" style="19" customWidth="1"/>
    <col min="2" max="2" width="8.625" style="19" customWidth="1"/>
    <col min="3" max="3" width="7.625" style="19" customWidth="1"/>
    <col min="4" max="4" width="8.625" style="19" customWidth="1"/>
    <col min="5" max="5" width="7.625" style="19" customWidth="1"/>
    <col min="6" max="7" width="8.125" style="19" customWidth="1"/>
    <col min="8" max="8" width="8.625" style="19" customWidth="1"/>
    <col min="9" max="9" width="10.375" style="19" customWidth="1"/>
    <col min="10" max="10" width="8.875" style="19" customWidth="1"/>
    <col min="11" max="11" width="7.625" style="19" customWidth="1"/>
    <col min="12" max="12" width="6.625" style="19" customWidth="1"/>
    <col min="13" max="14" width="6.125" style="19" customWidth="1"/>
    <col min="15" max="15" width="6.50390625" style="19" customWidth="1"/>
    <col min="16" max="16" width="8.125" style="19" customWidth="1"/>
    <col min="17" max="17" width="8.625" style="19" customWidth="1"/>
    <col min="18" max="18" width="7.125" style="19" customWidth="1"/>
    <col min="19" max="16384" width="9.00390625" style="19" customWidth="1"/>
  </cols>
  <sheetData>
    <row r="1" spans="1:18" s="1" customFormat="1" ht="18" customHeight="1">
      <c r="A1" s="286" t="s">
        <v>358</v>
      </c>
      <c r="Q1" s="2"/>
      <c r="R1" s="2" t="s">
        <v>359</v>
      </c>
    </row>
    <row r="2" spans="1:17" s="3" customFormat="1" ht="37.5" customHeight="1">
      <c r="A2" s="433" t="s">
        <v>207</v>
      </c>
      <c r="B2" s="434"/>
      <c r="C2" s="434"/>
      <c r="D2" s="434"/>
      <c r="E2" s="434"/>
      <c r="F2" s="434"/>
      <c r="G2" s="434"/>
      <c r="H2" s="434"/>
      <c r="I2" s="435" t="s">
        <v>208</v>
      </c>
      <c r="J2" s="435"/>
      <c r="K2" s="435"/>
      <c r="L2" s="435"/>
      <c r="M2" s="435"/>
      <c r="N2" s="435"/>
      <c r="O2" s="435"/>
      <c r="P2" s="435"/>
      <c r="Q2" s="435"/>
    </row>
    <row r="3" spans="1:18" s="1" customFormat="1" ht="15" customHeight="1" thickBot="1">
      <c r="A3" s="38"/>
      <c r="B3" s="38"/>
      <c r="C3" s="38"/>
      <c r="D3" s="38"/>
      <c r="E3" s="38"/>
      <c r="F3" s="38"/>
      <c r="G3" s="38"/>
      <c r="H3" s="289" t="s">
        <v>173</v>
      </c>
      <c r="I3" s="38"/>
      <c r="J3" s="38"/>
      <c r="K3" s="38"/>
      <c r="L3" s="38"/>
      <c r="M3" s="38"/>
      <c r="N3" s="38"/>
      <c r="O3" s="38"/>
      <c r="P3" s="54"/>
      <c r="Q3" s="39"/>
      <c r="R3" s="39" t="s">
        <v>252</v>
      </c>
    </row>
    <row r="4" spans="1:18" s="71" customFormat="1" ht="27.75" customHeight="1">
      <c r="A4" s="304" t="s">
        <v>318</v>
      </c>
      <c r="B4" s="302" t="s">
        <v>296</v>
      </c>
      <c r="C4" s="303" t="s">
        <v>297</v>
      </c>
      <c r="D4" s="303" t="s">
        <v>319</v>
      </c>
      <c r="E4" s="303" t="s">
        <v>320</v>
      </c>
      <c r="F4" s="303" t="s">
        <v>298</v>
      </c>
      <c r="G4" s="303" t="s">
        <v>321</v>
      </c>
      <c r="H4" s="303" t="s">
        <v>322</v>
      </c>
      <c r="I4" s="305" t="s">
        <v>323</v>
      </c>
      <c r="J4" s="303" t="s">
        <v>324</v>
      </c>
      <c r="K4" s="303" t="s">
        <v>325</v>
      </c>
      <c r="L4" s="303" t="s">
        <v>299</v>
      </c>
      <c r="M4" s="303" t="s">
        <v>326</v>
      </c>
      <c r="N4" s="303" t="s">
        <v>327</v>
      </c>
      <c r="O4" s="303" t="s">
        <v>328</v>
      </c>
      <c r="P4" s="303" t="s">
        <v>329</v>
      </c>
      <c r="Q4" s="301" t="s">
        <v>330</v>
      </c>
      <c r="R4" s="301" t="s">
        <v>300</v>
      </c>
    </row>
    <row r="5" spans="1:18" s="71" customFormat="1" ht="39.75" customHeight="1" thickBot="1">
      <c r="A5" s="314" t="s">
        <v>331</v>
      </c>
      <c r="B5" s="6" t="s">
        <v>178</v>
      </c>
      <c r="C5" s="7" t="s">
        <v>301</v>
      </c>
      <c r="D5" s="7" t="s">
        <v>302</v>
      </c>
      <c r="E5" s="7" t="s">
        <v>303</v>
      </c>
      <c r="F5" s="7" t="s">
        <v>304</v>
      </c>
      <c r="G5" s="7" t="s">
        <v>305</v>
      </c>
      <c r="H5" s="7" t="s">
        <v>306</v>
      </c>
      <c r="I5" s="8" t="s">
        <v>307</v>
      </c>
      <c r="J5" s="7" t="s">
        <v>308</v>
      </c>
      <c r="K5" s="7" t="s">
        <v>309</v>
      </c>
      <c r="L5" s="7" t="s">
        <v>310</v>
      </c>
      <c r="M5" s="7" t="s">
        <v>311</v>
      </c>
      <c r="N5" s="7" t="s">
        <v>312</v>
      </c>
      <c r="O5" s="7" t="s">
        <v>313</v>
      </c>
      <c r="P5" s="7" t="s">
        <v>314</v>
      </c>
      <c r="Q5" s="73" t="s">
        <v>315</v>
      </c>
      <c r="R5" s="73" t="s">
        <v>316</v>
      </c>
    </row>
    <row r="6" spans="1:18" s="1" customFormat="1" ht="18.75" customHeight="1">
      <c r="A6" s="306" t="s">
        <v>332</v>
      </c>
      <c r="B6" s="47">
        <v>11873</v>
      </c>
      <c r="C6" s="48">
        <v>2232</v>
      </c>
      <c r="D6" s="48">
        <v>224</v>
      </c>
      <c r="E6" s="48">
        <v>459</v>
      </c>
      <c r="F6" s="48">
        <v>735</v>
      </c>
      <c r="G6" s="48">
        <v>560</v>
      </c>
      <c r="H6" s="48">
        <v>407</v>
      </c>
      <c r="I6" s="49">
        <v>46</v>
      </c>
      <c r="J6" s="49">
        <v>233</v>
      </c>
      <c r="K6" s="49">
        <v>3910</v>
      </c>
      <c r="L6" s="49">
        <v>2816</v>
      </c>
      <c r="M6" s="49">
        <v>35</v>
      </c>
      <c r="N6" s="49">
        <v>1</v>
      </c>
      <c r="O6" s="49">
        <v>39</v>
      </c>
      <c r="P6" s="49">
        <v>143</v>
      </c>
      <c r="Q6" s="68">
        <v>33</v>
      </c>
      <c r="R6" s="68" t="s">
        <v>333</v>
      </c>
    </row>
    <row r="7" spans="1:18" s="1" customFormat="1" ht="18.75" customHeight="1">
      <c r="A7" s="306" t="s">
        <v>334</v>
      </c>
      <c r="B7" s="47">
        <v>12686</v>
      </c>
      <c r="C7" s="48">
        <v>2319</v>
      </c>
      <c r="D7" s="48">
        <v>245</v>
      </c>
      <c r="E7" s="48">
        <v>488</v>
      </c>
      <c r="F7" s="48">
        <v>908</v>
      </c>
      <c r="G7" s="48">
        <v>594</v>
      </c>
      <c r="H7" s="48">
        <v>437</v>
      </c>
      <c r="I7" s="49">
        <v>36</v>
      </c>
      <c r="J7" s="49">
        <v>226</v>
      </c>
      <c r="K7" s="49">
        <v>4497</v>
      </c>
      <c r="L7" s="49">
        <v>2616</v>
      </c>
      <c r="M7" s="49">
        <v>34</v>
      </c>
      <c r="N7" s="125" t="s">
        <v>335</v>
      </c>
      <c r="O7" s="49">
        <v>40</v>
      </c>
      <c r="P7" s="49">
        <v>190</v>
      </c>
      <c r="Q7" s="68">
        <v>56</v>
      </c>
      <c r="R7" s="68" t="s">
        <v>333</v>
      </c>
    </row>
    <row r="8" spans="1:18" s="1" customFormat="1" ht="18.75" customHeight="1">
      <c r="A8" s="306" t="s">
        <v>336</v>
      </c>
      <c r="B8" s="47">
        <v>14128</v>
      </c>
      <c r="C8" s="48">
        <v>2682</v>
      </c>
      <c r="D8" s="48">
        <v>261</v>
      </c>
      <c r="E8" s="48">
        <v>527</v>
      </c>
      <c r="F8" s="48">
        <v>962</v>
      </c>
      <c r="G8" s="48">
        <v>619</v>
      </c>
      <c r="H8" s="48">
        <v>480</v>
      </c>
      <c r="I8" s="49">
        <v>39</v>
      </c>
      <c r="J8" s="49">
        <v>256</v>
      </c>
      <c r="K8" s="49">
        <v>3155</v>
      </c>
      <c r="L8" s="49">
        <v>4758</v>
      </c>
      <c r="M8" s="49">
        <v>31</v>
      </c>
      <c r="N8" s="49">
        <v>1</v>
      </c>
      <c r="O8" s="49">
        <v>55</v>
      </c>
      <c r="P8" s="49">
        <v>227</v>
      </c>
      <c r="Q8" s="68">
        <v>75</v>
      </c>
      <c r="R8" s="68" t="s">
        <v>333</v>
      </c>
    </row>
    <row r="9" spans="1:18" s="1" customFormat="1" ht="6" customHeight="1">
      <c r="A9" s="315"/>
      <c r="B9" s="47"/>
      <c r="C9" s="48"/>
      <c r="D9" s="48"/>
      <c r="E9" s="48"/>
      <c r="F9" s="48"/>
      <c r="G9" s="48"/>
      <c r="H9" s="48"/>
      <c r="I9" s="49"/>
      <c r="J9" s="49"/>
      <c r="K9" s="49"/>
      <c r="L9" s="49"/>
      <c r="M9" s="49"/>
      <c r="N9" s="49"/>
      <c r="O9" s="49"/>
      <c r="P9" s="49"/>
      <c r="Q9" s="68"/>
      <c r="R9" s="68"/>
    </row>
    <row r="10" spans="1:18" s="1" customFormat="1" ht="18.75" customHeight="1">
      <c r="A10" s="306" t="s">
        <v>337</v>
      </c>
      <c r="B10" s="47">
        <v>14346</v>
      </c>
      <c r="C10" s="48">
        <v>2878</v>
      </c>
      <c r="D10" s="48">
        <v>273</v>
      </c>
      <c r="E10" s="48">
        <v>591</v>
      </c>
      <c r="F10" s="48">
        <v>1058</v>
      </c>
      <c r="G10" s="48">
        <v>615</v>
      </c>
      <c r="H10" s="48">
        <v>453</v>
      </c>
      <c r="I10" s="49">
        <v>39</v>
      </c>
      <c r="J10" s="49">
        <v>247</v>
      </c>
      <c r="K10" s="49">
        <v>5078</v>
      </c>
      <c r="L10" s="49">
        <v>2708</v>
      </c>
      <c r="M10" s="49">
        <v>32</v>
      </c>
      <c r="N10" s="49">
        <v>1</v>
      </c>
      <c r="O10" s="49">
        <v>61</v>
      </c>
      <c r="P10" s="49">
        <v>230</v>
      </c>
      <c r="Q10" s="68">
        <v>82</v>
      </c>
      <c r="R10" s="68" t="s">
        <v>333</v>
      </c>
    </row>
    <row r="11" spans="1:18" s="1" customFormat="1" ht="18.75" customHeight="1">
      <c r="A11" s="306" t="s">
        <v>338</v>
      </c>
      <c r="B11" s="47">
        <v>14972</v>
      </c>
      <c r="C11" s="48">
        <v>2970</v>
      </c>
      <c r="D11" s="48">
        <v>290</v>
      </c>
      <c r="E11" s="48">
        <v>614</v>
      </c>
      <c r="F11" s="48">
        <v>1046</v>
      </c>
      <c r="G11" s="48">
        <v>593</v>
      </c>
      <c r="H11" s="48">
        <v>459</v>
      </c>
      <c r="I11" s="49">
        <v>48</v>
      </c>
      <c r="J11" s="49">
        <v>296</v>
      </c>
      <c r="K11" s="49">
        <v>5419</v>
      </c>
      <c r="L11" s="49">
        <v>2819</v>
      </c>
      <c r="M11" s="49">
        <v>32</v>
      </c>
      <c r="N11" s="49">
        <v>1</v>
      </c>
      <c r="O11" s="49">
        <v>54</v>
      </c>
      <c r="P11" s="49">
        <v>244</v>
      </c>
      <c r="Q11" s="68">
        <v>87</v>
      </c>
      <c r="R11" s="68" t="s">
        <v>333</v>
      </c>
    </row>
    <row r="12" spans="1:18" s="1" customFormat="1" ht="18.75" customHeight="1">
      <c r="A12" s="306" t="s">
        <v>339</v>
      </c>
      <c r="B12" s="47">
        <v>15625</v>
      </c>
      <c r="C12" s="48">
        <v>2937</v>
      </c>
      <c r="D12" s="48">
        <v>290</v>
      </c>
      <c r="E12" s="48">
        <v>641</v>
      </c>
      <c r="F12" s="48">
        <v>1177</v>
      </c>
      <c r="G12" s="48">
        <v>558</v>
      </c>
      <c r="H12" s="48">
        <v>501</v>
      </c>
      <c r="I12" s="49">
        <v>49</v>
      </c>
      <c r="J12" s="48">
        <v>313</v>
      </c>
      <c r="K12" s="48">
        <v>6040</v>
      </c>
      <c r="L12" s="48">
        <v>2679</v>
      </c>
      <c r="M12" s="48">
        <v>33</v>
      </c>
      <c r="N12" s="48">
        <v>1</v>
      </c>
      <c r="O12" s="48">
        <v>53</v>
      </c>
      <c r="P12" s="48">
        <v>253</v>
      </c>
      <c r="Q12" s="68">
        <v>100</v>
      </c>
      <c r="R12" s="68" t="s">
        <v>333</v>
      </c>
    </row>
    <row r="13" spans="1:18" s="1" customFormat="1" ht="6" customHeight="1">
      <c r="A13" s="315"/>
      <c r="B13" s="47"/>
      <c r="C13" s="74"/>
      <c r="D13" s="48"/>
      <c r="E13" s="74"/>
      <c r="F13" s="48"/>
      <c r="G13" s="74"/>
      <c r="H13" s="48"/>
      <c r="I13" s="49"/>
      <c r="J13" s="48"/>
      <c r="K13" s="48"/>
      <c r="L13" s="74"/>
      <c r="M13" s="48"/>
      <c r="N13" s="49"/>
      <c r="O13" s="49"/>
      <c r="P13" s="49"/>
      <c r="Q13" s="74"/>
      <c r="R13" s="68"/>
    </row>
    <row r="14" spans="1:18" s="1" customFormat="1" ht="18.75" customHeight="1">
      <c r="A14" s="306" t="s">
        <v>340</v>
      </c>
      <c r="B14" s="47">
        <v>16710</v>
      </c>
      <c r="C14" s="74">
        <v>3005</v>
      </c>
      <c r="D14" s="48">
        <v>322</v>
      </c>
      <c r="E14" s="74">
        <v>701</v>
      </c>
      <c r="F14" s="48">
        <v>1309</v>
      </c>
      <c r="G14" s="74">
        <v>573</v>
      </c>
      <c r="H14" s="48">
        <v>527</v>
      </c>
      <c r="I14" s="49">
        <v>48</v>
      </c>
      <c r="J14" s="48">
        <v>313</v>
      </c>
      <c r="K14" s="48">
        <v>6630</v>
      </c>
      <c r="L14" s="74">
        <v>2796</v>
      </c>
      <c r="M14" s="48">
        <v>32</v>
      </c>
      <c r="N14" s="49">
        <v>1</v>
      </c>
      <c r="O14" s="49">
        <v>61</v>
      </c>
      <c r="P14" s="49">
        <v>283</v>
      </c>
      <c r="Q14" s="74">
        <v>109</v>
      </c>
      <c r="R14" s="68" t="s">
        <v>333</v>
      </c>
    </row>
    <row r="15" spans="1:18" s="1" customFormat="1" ht="18.75" customHeight="1">
      <c r="A15" s="306" t="s">
        <v>341</v>
      </c>
      <c r="B15" s="47">
        <v>15825</v>
      </c>
      <c r="C15" s="74">
        <v>3050</v>
      </c>
      <c r="D15" s="48">
        <v>310</v>
      </c>
      <c r="E15" s="74">
        <v>707</v>
      </c>
      <c r="F15" s="48">
        <v>652</v>
      </c>
      <c r="G15" s="74">
        <v>142</v>
      </c>
      <c r="H15" s="48">
        <v>575</v>
      </c>
      <c r="I15" s="49">
        <v>47</v>
      </c>
      <c r="J15" s="48">
        <v>331</v>
      </c>
      <c r="K15" s="48">
        <v>6766</v>
      </c>
      <c r="L15" s="74">
        <v>2590</v>
      </c>
      <c r="M15" s="48">
        <v>29</v>
      </c>
      <c r="N15" s="124" t="s">
        <v>342</v>
      </c>
      <c r="O15" s="49">
        <v>58</v>
      </c>
      <c r="P15" s="49">
        <v>299</v>
      </c>
      <c r="Q15" s="74">
        <v>125</v>
      </c>
      <c r="R15" s="68">
        <v>144</v>
      </c>
    </row>
    <row r="16" spans="1:18" s="1" customFormat="1" ht="18.75" customHeight="1">
      <c r="A16" s="306" t="s">
        <v>343</v>
      </c>
      <c r="B16" s="47">
        <v>17408</v>
      </c>
      <c r="C16" s="74">
        <v>3036</v>
      </c>
      <c r="D16" s="48">
        <v>324</v>
      </c>
      <c r="E16" s="74">
        <v>740</v>
      </c>
      <c r="F16" s="48">
        <v>1426</v>
      </c>
      <c r="G16" s="74">
        <v>572</v>
      </c>
      <c r="H16" s="48">
        <v>532</v>
      </c>
      <c r="I16" s="49">
        <v>47</v>
      </c>
      <c r="J16" s="48">
        <v>329</v>
      </c>
      <c r="K16" s="48">
        <v>7196</v>
      </c>
      <c r="L16" s="74">
        <v>2486</v>
      </c>
      <c r="M16" s="48">
        <v>29</v>
      </c>
      <c r="N16" s="125" t="s">
        <v>275</v>
      </c>
      <c r="O16" s="49">
        <v>60</v>
      </c>
      <c r="P16" s="49">
        <v>310</v>
      </c>
      <c r="Q16" s="74">
        <v>123</v>
      </c>
      <c r="R16" s="68">
        <v>198</v>
      </c>
    </row>
    <row r="17" spans="1:18" s="1" customFormat="1" ht="6" customHeight="1">
      <c r="A17" s="315"/>
      <c r="B17" s="47"/>
      <c r="C17" s="74"/>
      <c r="D17" s="48"/>
      <c r="E17" s="74"/>
      <c r="F17" s="48"/>
      <c r="G17" s="74"/>
      <c r="H17" s="48"/>
      <c r="I17" s="49"/>
      <c r="J17" s="48"/>
      <c r="K17" s="48"/>
      <c r="L17" s="74"/>
      <c r="M17" s="48"/>
      <c r="N17" s="49"/>
      <c r="O17" s="49"/>
      <c r="P17" s="49"/>
      <c r="Q17" s="48"/>
      <c r="R17" s="68"/>
    </row>
    <row r="18" spans="1:18" s="1" customFormat="1" ht="18.75" customHeight="1">
      <c r="A18" s="306" t="s">
        <v>344</v>
      </c>
      <c r="B18" s="47">
        <f aca="true" t="shared" si="0" ref="B18:M18">SUM(B20:B38)</f>
        <v>15461</v>
      </c>
      <c r="C18" s="48">
        <f t="shared" si="0"/>
        <v>3057</v>
      </c>
      <c r="D18" s="48">
        <f t="shared" si="0"/>
        <v>318</v>
      </c>
      <c r="E18" s="48">
        <f t="shared" si="0"/>
        <v>780</v>
      </c>
      <c r="F18" s="48">
        <f t="shared" si="0"/>
        <v>715</v>
      </c>
      <c r="G18" s="48">
        <f t="shared" si="0"/>
        <v>158</v>
      </c>
      <c r="H18" s="48">
        <f t="shared" si="0"/>
        <v>503</v>
      </c>
      <c r="I18" s="49">
        <f t="shared" si="0"/>
        <v>35</v>
      </c>
      <c r="J18" s="48">
        <f t="shared" si="0"/>
        <v>326</v>
      </c>
      <c r="K18" s="48">
        <f t="shared" si="0"/>
        <v>6785</v>
      </c>
      <c r="L18" s="48">
        <f t="shared" si="0"/>
        <v>2048</v>
      </c>
      <c r="M18" s="48">
        <f t="shared" si="0"/>
        <v>10</v>
      </c>
      <c r="N18" s="124" t="s">
        <v>342</v>
      </c>
      <c r="O18" s="48">
        <f>SUM(O20:O38)</f>
        <v>75</v>
      </c>
      <c r="P18" s="48">
        <f>SUM(P20:P38)</f>
        <v>346</v>
      </c>
      <c r="Q18" s="48">
        <f>SUM(Q20:Q38)</f>
        <v>143</v>
      </c>
      <c r="R18" s="68">
        <f>SUM(R20:R38)</f>
        <v>162</v>
      </c>
    </row>
    <row r="19" spans="1:18" s="1" customFormat="1" ht="6" customHeight="1">
      <c r="A19" s="316"/>
      <c r="B19" s="47"/>
      <c r="C19" s="48"/>
      <c r="D19" s="48"/>
      <c r="E19" s="48"/>
      <c r="F19" s="48"/>
      <c r="G19" s="48"/>
      <c r="H19" s="48"/>
      <c r="I19" s="49"/>
      <c r="J19" s="48"/>
      <c r="K19" s="48"/>
      <c r="L19" s="48"/>
      <c r="M19" s="48"/>
      <c r="N19" s="48"/>
      <c r="O19" s="48"/>
      <c r="P19" s="48"/>
      <c r="Q19" s="68"/>
      <c r="R19" s="68"/>
    </row>
    <row r="20" spans="1:18" s="1" customFormat="1" ht="18.75" customHeight="1">
      <c r="A20" s="307" t="s">
        <v>345</v>
      </c>
      <c r="B20" s="47">
        <f>SUM(C20:R20)</f>
        <v>3905</v>
      </c>
      <c r="C20" s="48">
        <v>679</v>
      </c>
      <c r="D20" s="48">
        <v>83</v>
      </c>
      <c r="E20" s="48">
        <v>211</v>
      </c>
      <c r="F20" s="48">
        <v>188</v>
      </c>
      <c r="G20" s="48">
        <v>38</v>
      </c>
      <c r="H20" s="48">
        <v>160</v>
      </c>
      <c r="I20" s="49">
        <v>5</v>
      </c>
      <c r="J20" s="48">
        <v>91</v>
      </c>
      <c r="K20" s="48">
        <v>1540</v>
      </c>
      <c r="L20" s="48">
        <v>675</v>
      </c>
      <c r="M20" s="48">
        <v>2</v>
      </c>
      <c r="N20" s="124" t="s">
        <v>275</v>
      </c>
      <c r="O20" s="48">
        <v>19</v>
      </c>
      <c r="P20" s="48">
        <v>104</v>
      </c>
      <c r="Q20" s="68">
        <v>71</v>
      </c>
      <c r="R20" s="68">
        <v>39</v>
      </c>
    </row>
    <row r="21" spans="1:18" s="1" customFormat="1" ht="6" customHeight="1">
      <c r="A21" s="75"/>
      <c r="B21" s="47"/>
      <c r="C21" s="48"/>
      <c r="D21" s="48"/>
      <c r="E21" s="48"/>
      <c r="F21" s="48"/>
      <c r="G21" s="48"/>
      <c r="H21" s="48"/>
      <c r="I21" s="49"/>
      <c r="J21" s="48"/>
      <c r="K21" s="48"/>
      <c r="L21" s="48"/>
      <c r="M21" s="48"/>
      <c r="N21" s="48"/>
      <c r="O21" s="48"/>
      <c r="P21" s="48"/>
      <c r="Q21" s="68"/>
      <c r="R21" s="68"/>
    </row>
    <row r="22" spans="1:18" s="1" customFormat="1" ht="18.75" customHeight="1">
      <c r="A22" s="307" t="s">
        <v>346</v>
      </c>
      <c r="B22" s="47">
        <f>SUM(C22:R22)</f>
        <v>1740</v>
      </c>
      <c r="C22" s="48">
        <v>366</v>
      </c>
      <c r="D22" s="48">
        <v>95</v>
      </c>
      <c r="E22" s="48">
        <v>189</v>
      </c>
      <c r="F22" s="48">
        <v>92</v>
      </c>
      <c r="G22" s="48">
        <v>44</v>
      </c>
      <c r="H22" s="48">
        <v>35</v>
      </c>
      <c r="I22" s="49">
        <v>4</v>
      </c>
      <c r="J22" s="48">
        <v>23</v>
      </c>
      <c r="K22" s="48">
        <v>438</v>
      </c>
      <c r="L22" s="48">
        <v>359</v>
      </c>
      <c r="M22" s="48">
        <v>2</v>
      </c>
      <c r="N22" s="124" t="s">
        <v>275</v>
      </c>
      <c r="O22" s="48">
        <v>8</v>
      </c>
      <c r="P22" s="48">
        <v>74</v>
      </c>
      <c r="Q22" s="68">
        <v>9</v>
      </c>
      <c r="R22" s="68">
        <v>2</v>
      </c>
    </row>
    <row r="23" spans="1:18" s="1" customFormat="1" ht="18.75" customHeight="1">
      <c r="A23" s="307" t="s">
        <v>347</v>
      </c>
      <c r="B23" s="47">
        <f>SUM(C23:R23)</f>
        <v>1089</v>
      </c>
      <c r="C23" s="48">
        <v>198</v>
      </c>
      <c r="D23" s="48">
        <v>23</v>
      </c>
      <c r="E23" s="48">
        <v>49</v>
      </c>
      <c r="F23" s="48">
        <v>37</v>
      </c>
      <c r="G23" s="48">
        <v>8</v>
      </c>
      <c r="H23" s="48">
        <v>30</v>
      </c>
      <c r="I23" s="49">
        <v>4</v>
      </c>
      <c r="J23" s="48">
        <v>22</v>
      </c>
      <c r="K23" s="48">
        <v>474</v>
      </c>
      <c r="L23" s="48">
        <v>206</v>
      </c>
      <c r="M23" s="48">
        <v>1</v>
      </c>
      <c r="N23" s="124" t="s">
        <v>275</v>
      </c>
      <c r="O23" s="48">
        <v>7</v>
      </c>
      <c r="P23" s="48">
        <v>15</v>
      </c>
      <c r="Q23" s="68">
        <v>7</v>
      </c>
      <c r="R23" s="68">
        <v>8</v>
      </c>
    </row>
    <row r="24" spans="1:18" s="1" customFormat="1" ht="18.75" customHeight="1">
      <c r="A24" s="307" t="s">
        <v>348</v>
      </c>
      <c r="B24" s="47">
        <f>SUM(C24:R24)</f>
        <v>325</v>
      </c>
      <c r="C24" s="48">
        <v>70</v>
      </c>
      <c r="D24" s="48">
        <v>16</v>
      </c>
      <c r="E24" s="48">
        <v>32</v>
      </c>
      <c r="F24" s="48">
        <v>20</v>
      </c>
      <c r="G24" s="48">
        <v>16</v>
      </c>
      <c r="H24" s="48">
        <v>1</v>
      </c>
      <c r="I24" s="308" t="s">
        <v>342</v>
      </c>
      <c r="J24" s="48">
        <v>1</v>
      </c>
      <c r="K24" s="48">
        <v>80</v>
      </c>
      <c r="L24" s="48">
        <v>67</v>
      </c>
      <c r="M24" s="309" t="s">
        <v>342</v>
      </c>
      <c r="N24" s="124" t="s">
        <v>275</v>
      </c>
      <c r="O24" s="309" t="s">
        <v>342</v>
      </c>
      <c r="P24" s="48">
        <v>18</v>
      </c>
      <c r="Q24" s="68">
        <v>4</v>
      </c>
      <c r="R24" s="310" t="s">
        <v>342</v>
      </c>
    </row>
    <row r="25" spans="1:18" s="1" customFormat="1" ht="6" customHeight="1">
      <c r="A25" s="75"/>
      <c r="B25" s="47"/>
      <c r="C25" s="48"/>
      <c r="D25" s="48"/>
      <c r="E25" s="48"/>
      <c r="F25" s="48"/>
      <c r="G25" s="48"/>
      <c r="H25" s="48"/>
      <c r="I25" s="49"/>
      <c r="J25" s="48"/>
      <c r="K25" s="48"/>
      <c r="L25" s="48"/>
      <c r="M25" s="48"/>
      <c r="N25" s="48"/>
      <c r="O25" s="48"/>
      <c r="P25" s="48"/>
      <c r="Q25" s="68"/>
      <c r="R25" s="68"/>
    </row>
    <row r="26" spans="1:18" s="1" customFormat="1" ht="18.75" customHeight="1">
      <c r="A26" s="307" t="s">
        <v>349</v>
      </c>
      <c r="B26" s="47">
        <f>SUM(C26:R26)</f>
        <v>137</v>
      </c>
      <c r="C26" s="48">
        <v>37</v>
      </c>
      <c r="D26" s="48">
        <v>5</v>
      </c>
      <c r="E26" s="48">
        <v>19</v>
      </c>
      <c r="F26" s="48">
        <v>10</v>
      </c>
      <c r="G26" s="48">
        <v>5</v>
      </c>
      <c r="H26" s="48">
        <v>1</v>
      </c>
      <c r="I26" s="49">
        <v>1</v>
      </c>
      <c r="J26" s="48">
        <v>1</v>
      </c>
      <c r="K26" s="48">
        <v>18</v>
      </c>
      <c r="L26" s="48">
        <v>20</v>
      </c>
      <c r="M26" s="48">
        <v>2</v>
      </c>
      <c r="N26" s="124" t="s">
        <v>275</v>
      </c>
      <c r="O26" s="309" t="s">
        <v>342</v>
      </c>
      <c r="P26" s="48">
        <v>15</v>
      </c>
      <c r="Q26" s="68">
        <v>3</v>
      </c>
      <c r="R26" s="310" t="s">
        <v>342</v>
      </c>
    </row>
    <row r="27" spans="1:18" s="1" customFormat="1" ht="18.75" customHeight="1">
      <c r="A27" s="307" t="s">
        <v>350</v>
      </c>
      <c r="B27" s="47">
        <f>SUM(C27:R27)</f>
        <v>722</v>
      </c>
      <c r="C27" s="48">
        <v>127</v>
      </c>
      <c r="D27" s="48">
        <v>18</v>
      </c>
      <c r="E27" s="48">
        <v>32</v>
      </c>
      <c r="F27" s="48">
        <v>35</v>
      </c>
      <c r="G27" s="48">
        <v>11</v>
      </c>
      <c r="H27" s="48">
        <v>29</v>
      </c>
      <c r="I27" s="49">
        <v>3</v>
      </c>
      <c r="J27" s="48">
        <v>22</v>
      </c>
      <c r="K27" s="48">
        <v>262</v>
      </c>
      <c r="L27" s="48">
        <v>151</v>
      </c>
      <c r="M27" s="48">
        <v>1</v>
      </c>
      <c r="N27" s="124" t="s">
        <v>275</v>
      </c>
      <c r="O27" s="48">
        <v>3</v>
      </c>
      <c r="P27" s="48">
        <v>18</v>
      </c>
      <c r="Q27" s="68">
        <v>5</v>
      </c>
      <c r="R27" s="68">
        <v>5</v>
      </c>
    </row>
    <row r="28" spans="1:19" s="1" customFormat="1" ht="18.75" customHeight="1">
      <c r="A28" s="307" t="s">
        <v>351</v>
      </c>
      <c r="B28" s="47">
        <f>SUM(C28:R28)</f>
        <v>341</v>
      </c>
      <c r="C28" s="48">
        <v>77</v>
      </c>
      <c r="D28" s="48">
        <v>17</v>
      </c>
      <c r="E28" s="48">
        <v>54</v>
      </c>
      <c r="F28" s="48">
        <v>13</v>
      </c>
      <c r="G28" s="48">
        <v>3</v>
      </c>
      <c r="H28" s="48">
        <v>6</v>
      </c>
      <c r="I28" s="49">
        <v>2</v>
      </c>
      <c r="J28" s="48">
        <v>8</v>
      </c>
      <c r="K28" s="48">
        <v>68</v>
      </c>
      <c r="L28" s="48">
        <v>80</v>
      </c>
      <c r="M28" s="309" t="s">
        <v>342</v>
      </c>
      <c r="N28" s="124" t="s">
        <v>275</v>
      </c>
      <c r="O28" s="48">
        <v>3</v>
      </c>
      <c r="P28" s="48">
        <v>10</v>
      </c>
      <c r="Q28" s="309" t="s">
        <v>342</v>
      </c>
      <c r="R28" s="310" t="s">
        <v>342</v>
      </c>
      <c r="S28" s="317"/>
    </row>
    <row r="29" spans="1:18" s="1" customFormat="1" ht="6" customHeight="1">
      <c r="A29" s="75"/>
      <c r="B29" s="47"/>
      <c r="C29" s="48"/>
      <c r="D29" s="48"/>
      <c r="E29" s="48"/>
      <c r="F29" s="48"/>
      <c r="G29" s="48"/>
      <c r="H29" s="48"/>
      <c r="I29" s="49"/>
      <c r="J29" s="48"/>
      <c r="K29" s="48"/>
      <c r="L29" s="48"/>
      <c r="M29" s="48"/>
      <c r="N29" s="48"/>
      <c r="O29" s="48"/>
      <c r="P29" s="48"/>
      <c r="Q29" s="68"/>
      <c r="R29" s="68"/>
    </row>
    <row r="30" spans="1:18" s="1" customFormat="1" ht="18.75" customHeight="1">
      <c r="A30" s="307" t="s">
        <v>352</v>
      </c>
      <c r="B30" s="47">
        <f>SUM(C30:R30)</f>
        <v>214</v>
      </c>
      <c r="C30" s="48">
        <v>41</v>
      </c>
      <c r="D30" s="48">
        <v>5</v>
      </c>
      <c r="E30" s="48">
        <v>20</v>
      </c>
      <c r="F30" s="48">
        <v>14</v>
      </c>
      <c r="G30" s="48">
        <v>6</v>
      </c>
      <c r="H30" s="48">
        <v>5</v>
      </c>
      <c r="I30" s="49">
        <v>1</v>
      </c>
      <c r="J30" s="48">
        <v>6</v>
      </c>
      <c r="K30" s="48">
        <v>64</v>
      </c>
      <c r="L30" s="48">
        <v>36</v>
      </c>
      <c r="M30" s="309" t="s">
        <v>342</v>
      </c>
      <c r="N30" s="124" t="s">
        <v>275</v>
      </c>
      <c r="O30" s="309" t="s">
        <v>342</v>
      </c>
      <c r="P30" s="48">
        <v>5</v>
      </c>
      <c r="Q30" s="68">
        <v>7</v>
      </c>
      <c r="R30" s="68">
        <v>4</v>
      </c>
    </row>
    <row r="31" spans="1:18" s="1" customFormat="1" ht="18.75" customHeight="1">
      <c r="A31" s="307" t="s">
        <v>353</v>
      </c>
      <c r="B31" s="47">
        <f>SUM(C31:R31)</f>
        <v>5852</v>
      </c>
      <c r="C31" s="48">
        <v>1219</v>
      </c>
      <c r="D31" s="48">
        <v>37</v>
      </c>
      <c r="E31" s="48">
        <v>115</v>
      </c>
      <c r="F31" s="48">
        <v>247</v>
      </c>
      <c r="G31" s="48">
        <v>11</v>
      </c>
      <c r="H31" s="48">
        <v>195</v>
      </c>
      <c r="I31" s="49">
        <v>10</v>
      </c>
      <c r="J31" s="48">
        <v>120</v>
      </c>
      <c r="K31" s="48">
        <v>3373</v>
      </c>
      <c r="L31" s="48">
        <v>326</v>
      </c>
      <c r="M31" s="309" t="s">
        <v>342</v>
      </c>
      <c r="N31" s="124" t="s">
        <v>275</v>
      </c>
      <c r="O31" s="48">
        <v>29</v>
      </c>
      <c r="P31" s="48">
        <v>51</v>
      </c>
      <c r="Q31" s="68">
        <v>27</v>
      </c>
      <c r="R31" s="68">
        <v>92</v>
      </c>
    </row>
    <row r="32" spans="1:18" s="1" customFormat="1" ht="18.75" customHeight="1">
      <c r="A32" s="307" t="s">
        <v>354</v>
      </c>
      <c r="B32" s="47">
        <f>SUM(C32:R32)</f>
        <v>914</v>
      </c>
      <c r="C32" s="48">
        <v>194</v>
      </c>
      <c r="D32" s="48">
        <v>14</v>
      </c>
      <c r="E32" s="48">
        <v>41</v>
      </c>
      <c r="F32" s="48">
        <v>51</v>
      </c>
      <c r="G32" s="48">
        <v>8</v>
      </c>
      <c r="H32" s="48">
        <v>35</v>
      </c>
      <c r="I32" s="49">
        <v>4</v>
      </c>
      <c r="J32" s="48">
        <v>27</v>
      </c>
      <c r="K32" s="48">
        <v>390</v>
      </c>
      <c r="L32" s="48">
        <v>93</v>
      </c>
      <c r="M32" s="48">
        <v>1</v>
      </c>
      <c r="N32" s="124" t="s">
        <v>275</v>
      </c>
      <c r="O32" s="48">
        <v>5</v>
      </c>
      <c r="P32" s="48">
        <v>30</v>
      </c>
      <c r="Q32" s="68">
        <v>9</v>
      </c>
      <c r="R32" s="68">
        <v>12</v>
      </c>
    </row>
    <row r="33" spans="1:18" s="1" customFormat="1" ht="6" customHeight="1">
      <c r="A33" s="75"/>
      <c r="B33" s="47"/>
      <c r="C33" s="48"/>
      <c r="D33" s="48"/>
      <c r="E33" s="48"/>
      <c r="F33" s="48"/>
      <c r="G33" s="48"/>
      <c r="H33" s="48"/>
      <c r="I33" s="49"/>
      <c r="J33" s="48"/>
      <c r="K33" s="48"/>
      <c r="L33" s="48"/>
      <c r="M33" s="48"/>
      <c r="N33" s="48"/>
      <c r="O33" s="48"/>
      <c r="P33" s="48"/>
      <c r="Q33" s="68"/>
      <c r="R33" s="68"/>
    </row>
    <row r="34" spans="1:18" s="1" customFormat="1" ht="18.75" customHeight="1">
      <c r="A34" s="307" t="s">
        <v>355</v>
      </c>
      <c r="B34" s="47">
        <f>SUM(C34:R34)</f>
        <v>129</v>
      </c>
      <c r="C34" s="48">
        <v>25</v>
      </c>
      <c r="D34" s="48">
        <v>5</v>
      </c>
      <c r="E34" s="48">
        <v>6</v>
      </c>
      <c r="F34" s="48">
        <v>6</v>
      </c>
      <c r="G34" s="48">
        <v>5</v>
      </c>
      <c r="H34" s="48">
        <v>5</v>
      </c>
      <c r="I34" s="308" t="s">
        <v>342</v>
      </c>
      <c r="J34" s="48">
        <v>4</v>
      </c>
      <c r="K34" s="48">
        <v>49</v>
      </c>
      <c r="L34" s="48">
        <v>18</v>
      </c>
      <c r="M34" s="309" t="s">
        <v>342</v>
      </c>
      <c r="N34" s="124" t="s">
        <v>275</v>
      </c>
      <c r="O34" s="48">
        <v>1</v>
      </c>
      <c r="P34" s="48">
        <v>4</v>
      </c>
      <c r="Q34" s="68">
        <v>1</v>
      </c>
      <c r="R34" s="310" t="s">
        <v>342</v>
      </c>
    </row>
    <row r="35" spans="1:18" s="1" customFormat="1" ht="18.75" customHeight="1">
      <c r="A35" s="307" t="s">
        <v>356</v>
      </c>
      <c r="B35" s="47">
        <f>SUM(C35:R35)</f>
        <v>66</v>
      </c>
      <c r="C35" s="48">
        <v>16</v>
      </c>
      <c r="D35" s="309" t="s">
        <v>342</v>
      </c>
      <c r="E35" s="48">
        <v>11</v>
      </c>
      <c r="F35" s="48">
        <v>2</v>
      </c>
      <c r="G35" s="48">
        <v>2</v>
      </c>
      <c r="H35" s="48">
        <v>1</v>
      </c>
      <c r="I35" s="308" t="s">
        <v>342</v>
      </c>
      <c r="J35" s="48">
        <v>1</v>
      </c>
      <c r="K35" s="48">
        <v>18</v>
      </c>
      <c r="L35" s="48">
        <v>13</v>
      </c>
      <c r="M35" s="309" t="s">
        <v>342</v>
      </c>
      <c r="N35" s="124" t="s">
        <v>275</v>
      </c>
      <c r="O35" s="309" t="s">
        <v>342</v>
      </c>
      <c r="P35" s="48">
        <v>2</v>
      </c>
      <c r="Q35" s="310" t="s">
        <v>342</v>
      </c>
      <c r="R35" s="310" t="s">
        <v>342</v>
      </c>
    </row>
    <row r="36" spans="1:18" s="1" customFormat="1" ht="18.75" customHeight="1" thickBot="1">
      <c r="A36" s="311" t="s">
        <v>357</v>
      </c>
      <c r="B36" s="50">
        <f>SUM(C36:R36)</f>
        <v>27</v>
      </c>
      <c r="C36" s="51">
        <v>8</v>
      </c>
      <c r="D36" s="312" t="s">
        <v>342</v>
      </c>
      <c r="E36" s="51">
        <v>1</v>
      </c>
      <c r="F36" s="312" t="s">
        <v>342</v>
      </c>
      <c r="G36" s="51">
        <v>1</v>
      </c>
      <c r="H36" s="312" t="s">
        <v>342</v>
      </c>
      <c r="I36" s="52">
        <v>1</v>
      </c>
      <c r="J36" s="312" t="s">
        <v>342</v>
      </c>
      <c r="K36" s="51">
        <v>11</v>
      </c>
      <c r="L36" s="51">
        <v>4</v>
      </c>
      <c r="M36" s="51">
        <v>1</v>
      </c>
      <c r="N36" s="129" t="s">
        <v>275</v>
      </c>
      <c r="O36" s="312" t="s">
        <v>342</v>
      </c>
      <c r="P36" s="312" t="s">
        <v>342</v>
      </c>
      <c r="Q36" s="313" t="s">
        <v>342</v>
      </c>
      <c r="R36" s="313" t="s">
        <v>342</v>
      </c>
    </row>
    <row r="37" spans="1:18" s="1" customFormat="1" ht="13.5" customHeight="1">
      <c r="A37" s="286" t="s">
        <v>182</v>
      </c>
      <c r="B37" s="74"/>
      <c r="C37" s="74"/>
      <c r="D37" s="74"/>
      <c r="E37" s="74"/>
      <c r="F37" s="74"/>
      <c r="G37" s="74"/>
      <c r="H37" s="74"/>
      <c r="I37" s="318" t="s">
        <v>205</v>
      </c>
      <c r="J37" s="74"/>
      <c r="K37" s="74"/>
      <c r="L37" s="74"/>
      <c r="M37" s="74"/>
      <c r="N37" s="74"/>
      <c r="O37" s="74"/>
      <c r="P37" s="74"/>
      <c r="Q37" s="74"/>
      <c r="R37" s="74"/>
    </row>
    <row r="38" s="437" customFormat="1" ht="13.5" customHeight="1">
      <c r="A38" s="436" t="s">
        <v>206</v>
      </c>
    </row>
  </sheetData>
  <mergeCells count="3">
    <mergeCell ref="A2:H2"/>
    <mergeCell ref="I2:Q2"/>
    <mergeCell ref="A38:IV38"/>
  </mergeCells>
  <printOptions horizontalCentered="1"/>
  <pageMargins left="1.141732283464567" right="1.141732283464567" top="1.5748031496062993" bottom="1.5748031496062993" header="0.5118110236220472" footer="0.9055118110236221"/>
  <pageSetup firstPageNumber="35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I3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625" style="19" customWidth="1"/>
    <col min="2" max="3" width="7.625" style="19" customWidth="1"/>
    <col min="4" max="4" width="7.125" style="19" customWidth="1"/>
    <col min="5" max="5" width="8.125" style="19" customWidth="1"/>
    <col min="6" max="6" width="7.125" style="19" customWidth="1"/>
    <col min="7" max="7" width="8.125" style="19" customWidth="1"/>
    <col min="8" max="8" width="7.125" style="19" customWidth="1"/>
    <col min="9" max="9" width="8.125" style="19" customWidth="1"/>
    <col min="10" max="16384" width="9.00390625" style="19" customWidth="1"/>
  </cols>
  <sheetData>
    <row r="1" spans="2:9" s="1" customFormat="1" ht="18" customHeight="1">
      <c r="B1" s="70"/>
      <c r="C1" s="70"/>
      <c r="D1" s="70"/>
      <c r="E1" s="70"/>
      <c r="I1" s="2" t="s">
        <v>359</v>
      </c>
    </row>
    <row r="2" spans="1:9" s="3" customFormat="1" ht="36" customHeight="1">
      <c r="A2" s="448" t="s">
        <v>143</v>
      </c>
      <c r="B2" s="434"/>
      <c r="C2" s="434"/>
      <c r="D2" s="434"/>
      <c r="E2" s="434"/>
      <c r="F2" s="434"/>
      <c r="G2" s="434"/>
      <c r="H2" s="434"/>
      <c r="I2" s="434"/>
    </row>
    <row r="3" spans="1:9" s="5" customFormat="1" ht="24" customHeight="1" thickBot="1">
      <c r="A3" s="4"/>
      <c r="B3" s="4"/>
      <c r="C3" s="4"/>
      <c r="D3" s="4"/>
      <c r="E3" s="4"/>
      <c r="F3" s="4"/>
      <c r="G3" s="4"/>
      <c r="H3" s="632" t="s">
        <v>254</v>
      </c>
      <c r="I3" s="633"/>
    </row>
    <row r="4" spans="1:9" s="5" customFormat="1" ht="18" customHeight="1">
      <c r="A4" s="634" t="s">
        <v>141</v>
      </c>
      <c r="B4" s="636" t="s">
        <v>134</v>
      </c>
      <c r="C4" s="638" t="s">
        <v>135</v>
      </c>
      <c r="D4" s="640" t="s">
        <v>136</v>
      </c>
      <c r="E4" s="641"/>
      <c r="F4" s="640" t="s">
        <v>137</v>
      </c>
      <c r="G4" s="641"/>
      <c r="H4" s="640" t="s">
        <v>138</v>
      </c>
      <c r="I4" s="642"/>
    </row>
    <row r="5" spans="1:9" s="5" customFormat="1" ht="18" customHeight="1">
      <c r="A5" s="635"/>
      <c r="B5" s="637"/>
      <c r="C5" s="639"/>
      <c r="D5" s="629" t="s">
        <v>139</v>
      </c>
      <c r="E5" s="630"/>
      <c r="F5" s="629" t="s">
        <v>140</v>
      </c>
      <c r="G5" s="630"/>
      <c r="H5" s="629" t="s">
        <v>174</v>
      </c>
      <c r="I5" s="631"/>
    </row>
    <row r="6" spans="1:9" s="5" customFormat="1" ht="18" customHeight="1">
      <c r="A6" s="635"/>
      <c r="B6" s="637"/>
      <c r="C6" s="639"/>
      <c r="D6" s="242" t="s">
        <v>175</v>
      </c>
      <c r="E6" s="242" t="s">
        <v>176</v>
      </c>
      <c r="F6" s="243" t="s">
        <v>175</v>
      </c>
      <c r="G6" s="242" t="s">
        <v>176</v>
      </c>
      <c r="H6" s="243" t="s">
        <v>175</v>
      </c>
      <c r="I6" s="244" t="s">
        <v>176</v>
      </c>
    </row>
    <row r="7" spans="1:9" s="5" customFormat="1" ht="18" customHeight="1" thickBot="1">
      <c r="A7" s="77" t="s">
        <v>177</v>
      </c>
      <c r="B7" s="6" t="s">
        <v>178</v>
      </c>
      <c r="C7" s="7" t="s">
        <v>179</v>
      </c>
      <c r="D7" s="8" t="s">
        <v>180</v>
      </c>
      <c r="E7" s="8" t="s">
        <v>181</v>
      </c>
      <c r="F7" s="8" t="s">
        <v>180</v>
      </c>
      <c r="G7" s="8" t="s">
        <v>181</v>
      </c>
      <c r="H7" s="7" t="s">
        <v>180</v>
      </c>
      <c r="I7" s="77" t="s">
        <v>181</v>
      </c>
    </row>
    <row r="8" spans="1:9" s="5" customFormat="1" ht="23.25" customHeight="1">
      <c r="A8" s="245" t="s">
        <v>142</v>
      </c>
      <c r="B8" s="10">
        <v>2777</v>
      </c>
      <c r="C8" s="12">
        <v>505</v>
      </c>
      <c r="D8" s="12">
        <v>213</v>
      </c>
      <c r="E8" s="12">
        <v>45</v>
      </c>
      <c r="F8" s="11">
        <v>737</v>
      </c>
      <c r="G8" s="11">
        <v>17</v>
      </c>
      <c r="H8" s="11">
        <v>1234</v>
      </c>
      <c r="I8" s="13">
        <v>26</v>
      </c>
    </row>
    <row r="9" spans="1:9" s="5" customFormat="1" ht="23.25" customHeight="1">
      <c r="A9" s="245" t="s">
        <v>33</v>
      </c>
      <c r="B9" s="10">
        <v>3004</v>
      </c>
      <c r="C9" s="12">
        <v>595</v>
      </c>
      <c r="D9" s="12">
        <v>216</v>
      </c>
      <c r="E9" s="12">
        <v>45</v>
      </c>
      <c r="F9" s="11">
        <v>775</v>
      </c>
      <c r="G9" s="11">
        <v>17</v>
      </c>
      <c r="H9" s="11">
        <v>1330</v>
      </c>
      <c r="I9" s="13">
        <v>26</v>
      </c>
    </row>
    <row r="10" spans="1:9" s="5" customFormat="1" ht="23.25" customHeight="1">
      <c r="A10" s="245" t="s">
        <v>34</v>
      </c>
      <c r="B10" s="10">
        <v>3218</v>
      </c>
      <c r="C10" s="12">
        <v>622</v>
      </c>
      <c r="D10" s="12">
        <v>233</v>
      </c>
      <c r="E10" s="12">
        <v>46</v>
      </c>
      <c r="F10" s="11">
        <v>772</v>
      </c>
      <c r="G10" s="12">
        <v>17</v>
      </c>
      <c r="H10" s="11">
        <v>1499</v>
      </c>
      <c r="I10" s="14">
        <v>29</v>
      </c>
    </row>
    <row r="11" spans="1:9" s="5" customFormat="1" ht="23.25" customHeight="1">
      <c r="A11" s="245" t="s">
        <v>35</v>
      </c>
      <c r="B11" s="10">
        <v>3422</v>
      </c>
      <c r="C11" s="11">
        <v>663</v>
      </c>
      <c r="D11" s="11">
        <v>257</v>
      </c>
      <c r="E11" s="11">
        <v>47</v>
      </c>
      <c r="F11" s="11">
        <v>767</v>
      </c>
      <c r="G11" s="11">
        <v>17</v>
      </c>
      <c r="H11" s="12">
        <v>1632</v>
      </c>
      <c r="I11" s="13">
        <v>39</v>
      </c>
    </row>
    <row r="12" spans="1:9" s="5" customFormat="1" ht="23.25" customHeight="1">
      <c r="A12" s="245" t="s">
        <v>36</v>
      </c>
      <c r="B12" s="10">
        <v>3684</v>
      </c>
      <c r="C12" s="12">
        <v>704</v>
      </c>
      <c r="D12" s="12">
        <v>280</v>
      </c>
      <c r="E12" s="12">
        <v>44</v>
      </c>
      <c r="F12" s="11">
        <v>761</v>
      </c>
      <c r="G12" s="11">
        <v>17</v>
      </c>
      <c r="H12" s="12">
        <v>1826</v>
      </c>
      <c r="I12" s="13">
        <v>52</v>
      </c>
    </row>
    <row r="13" spans="1:9" s="5" customFormat="1" ht="23.25" customHeight="1">
      <c r="A13" s="245" t="s">
        <v>37</v>
      </c>
      <c r="B13" s="10">
        <v>4025</v>
      </c>
      <c r="C13" s="12">
        <v>683</v>
      </c>
      <c r="D13" s="12">
        <v>287</v>
      </c>
      <c r="E13" s="12">
        <v>44</v>
      </c>
      <c r="F13" s="11">
        <v>756</v>
      </c>
      <c r="G13" s="11">
        <v>18</v>
      </c>
      <c r="H13" s="11">
        <v>2181</v>
      </c>
      <c r="I13" s="13">
        <v>56</v>
      </c>
    </row>
    <row r="14" spans="1:9" s="5" customFormat="1" ht="2.25" customHeight="1">
      <c r="A14" s="246"/>
      <c r="B14" s="10"/>
      <c r="C14" s="12"/>
      <c r="D14" s="12"/>
      <c r="E14" s="12"/>
      <c r="F14" s="11"/>
      <c r="G14" s="11"/>
      <c r="H14" s="12"/>
      <c r="I14" s="13"/>
    </row>
    <row r="15" spans="1:9" s="5" customFormat="1" ht="23.25" customHeight="1">
      <c r="A15" s="245" t="s">
        <v>38</v>
      </c>
      <c r="B15" s="10">
        <f>SUM(B17:B33)</f>
        <v>4204</v>
      </c>
      <c r="C15" s="12">
        <f aca="true" t="shared" si="0" ref="C15:I15">SUM(C17:C33)</f>
        <v>678</v>
      </c>
      <c r="D15" s="12">
        <f t="shared" si="0"/>
        <v>282</v>
      </c>
      <c r="E15" s="12">
        <f t="shared" si="0"/>
        <v>46</v>
      </c>
      <c r="F15" s="11">
        <f t="shared" si="0"/>
        <v>753</v>
      </c>
      <c r="G15" s="11">
        <f t="shared" si="0"/>
        <v>17</v>
      </c>
      <c r="H15" s="11">
        <f t="shared" si="0"/>
        <v>2364</v>
      </c>
      <c r="I15" s="13">
        <f t="shared" si="0"/>
        <v>64</v>
      </c>
    </row>
    <row r="16" spans="1:9" s="5" customFormat="1" ht="2.25" customHeight="1">
      <c r="A16" s="246"/>
      <c r="B16" s="10"/>
      <c r="C16" s="12"/>
      <c r="D16" s="12"/>
      <c r="E16" s="12"/>
      <c r="F16" s="11"/>
      <c r="G16" s="11"/>
      <c r="H16" s="11"/>
      <c r="I16" s="13"/>
    </row>
    <row r="17" spans="1:9" s="5" customFormat="1" ht="23.25" customHeight="1">
      <c r="A17" s="101" t="s">
        <v>39</v>
      </c>
      <c r="B17" s="10">
        <f>SUM(C17:I17)</f>
        <v>978</v>
      </c>
      <c r="C17" s="12">
        <v>151</v>
      </c>
      <c r="D17" s="12">
        <f>69+17</f>
        <v>86</v>
      </c>
      <c r="E17" s="12">
        <v>5</v>
      </c>
      <c r="F17" s="11">
        <v>158</v>
      </c>
      <c r="G17" s="11">
        <v>1</v>
      </c>
      <c r="H17" s="11">
        <v>571</v>
      </c>
      <c r="I17" s="13">
        <v>6</v>
      </c>
    </row>
    <row r="18" spans="1:9" s="5" customFormat="1" ht="2.25" customHeight="1">
      <c r="A18" s="15"/>
      <c r="B18" s="10"/>
      <c r="C18" s="12"/>
      <c r="D18" s="12"/>
      <c r="E18" s="12"/>
      <c r="F18" s="11"/>
      <c r="G18" s="11"/>
      <c r="H18" s="11"/>
      <c r="I18" s="13"/>
    </row>
    <row r="19" spans="1:9" s="5" customFormat="1" ht="23.25" customHeight="1">
      <c r="A19" s="101" t="s">
        <v>40</v>
      </c>
      <c r="B19" s="10">
        <f>SUM(C19:I19)</f>
        <v>1041</v>
      </c>
      <c r="C19" s="12">
        <v>156</v>
      </c>
      <c r="D19" s="12">
        <f>56+27</f>
        <v>83</v>
      </c>
      <c r="E19" s="12">
        <v>13</v>
      </c>
      <c r="F19" s="11">
        <v>194</v>
      </c>
      <c r="G19" s="11">
        <v>4</v>
      </c>
      <c r="H19" s="11">
        <v>579</v>
      </c>
      <c r="I19" s="13">
        <v>12</v>
      </c>
    </row>
    <row r="20" spans="1:9" s="5" customFormat="1" ht="23.25" customHeight="1">
      <c r="A20" s="101" t="s">
        <v>41</v>
      </c>
      <c r="B20" s="10">
        <f>SUM(C20:I20)</f>
        <v>366</v>
      </c>
      <c r="C20" s="12">
        <v>53</v>
      </c>
      <c r="D20" s="12">
        <f>22+3</f>
        <v>25</v>
      </c>
      <c r="E20" s="12">
        <v>4</v>
      </c>
      <c r="F20" s="11">
        <v>81</v>
      </c>
      <c r="G20" s="11">
        <v>2</v>
      </c>
      <c r="H20" s="11">
        <v>195</v>
      </c>
      <c r="I20" s="13">
        <v>6</v>
      </c>
    </row>
    <row r="21" spans="1:9" s="5" customFormat="1" ht="23.25" customHeight="1">
      <c r="A21" s="101" t="s">
        <v>42</v>
      </c>
      <c r="B21" s="10">
        <f>SUM(C21:I21)</f>
        <v>281</v>
      </c>
      <c r="C21" s="12">
        <v>58</v>
      </c>
      <c r="D21" s="12">
        <f>9+4</f>
        <v>13</v>
      </c>
      <c r="E21" s="12">
        <v>1</v>
      </c>
      <c r="F21" s="11">
        <v>56</v>
      </c>
      <c r="G21" s="112" t="s">
        <v>275</v>
      </c>
      <c r="H21" s="11">
        <v>151</v>
      </c>
      <c r="I21" s="13">
        <v>2</v>
      </c>
    </row>
    <row r="22" spans="1:9" s="5" customFormat="1" ht="2.25" customHeight="1">
      <c r="A22" s="15"/>
      <c r="B22" s="10"/>
      <c r="C22" s="12"/>
      <c r="D22" s="12"/>
      <c r="E22" s="12"/>
      <c r="F22" s="11"/>
      <c r="G22" s="11"/>
      <c r="H22" s="11"/>
      <c r="I22" s="13"/>
    </row>
    <row r="23" spans="1:9" s="5" customFormat="1" ht="23.25" customHeight="1">
      <c r="A23" s="101" t="s">
        <v>43</v>
      </c>
      <c r="B23" s="10">
        <f>SUM(C23:I23)</f>
        <v>143</v>
      </c>
      <c r="C23" s="12">
        <v>22</v>
      </c>
      <c r="D23" s="12">
        <f>8+5</f>
        <v>13</v>
      </c>
      <c r="E23" s="112" t="s">
        <v>275</v>
      </c>
      <c r="F23" s="11">
        <v>29</v>
      </c>
      <c r="G23" s="11">
        <v>1</v>
      </c>
      <c r="H23" s="11">
        <v>77</v>
      </c>
      <c r="I23" s="13">
        <v>1</v>
      </c>
    </row>
    <row r="24" spans="1:9" s="5" customFormat="1" ht="23.25" customHeight="1">
      <c r="A24" s="101" t="s">
        <v>44</v>
      </c>
      <c r="B24" s="10">
        <f>SUM(C24:I24)</f>
        <v>260</v>
      </c>
      <c r="C24" s="12">
        <v>43</v>
      </c>
      <c r="D24" s="12">
        <f>8+1</f>
        <v>9</v>
      </c>
      <c r="E24" s="12">
        <v>3</v>
      </c>
      <c r="F24" s="11">
        <v>57</v>
      </c>
      <c r="G24" s="13">
        <v>1</v>
      </c>
      <c r="H24" s="11">
        <v>143</v>
      </c>
      <c r="I24" s="13">
        <v>4</v>
      </c>
    </row>
    <row r="25" spans="1:9" s="5" customFormat="1" ht="23.25" customHeight="1">
      <c r="A25" s="101" t="s">
        <v>45</v>
      </c>
      <c r="B25" s="10">
        <f>SUM(C25:I25)</f>
        <v>264</v>
      </c>
      <c r="C25" s="12">
        <v>52</v>
      </c>
      <c r="D25" s="12">
        <f>11+1</f>
        <v>12</v>
      </c>
      <c r="E25" s="12">
        <v>4</v>
      </c>
      <c r="F25" s="11">
        <v>27</v>
      </c>
      <c r="G25" s="11">
        <v>1</v>
      </c>
      <c r="H25" s="11">
        <v>159</v>
      </c>
      <c r="I25" s="13">
        <v>9</v>
      </c>
    </row>
    <row r="26" spans="1:9" s="5" customFormat="1" ht="2.25" customHeight="1">
      <c r="A26" s="15"/>
      <c r="B26" s="10"/>
      <c r="C26" s="12"/>
      <c r="D26" s="12"/>
      <c r="E26" s="12"/>
      <c r="F26" s="11"/>
      <c r="G26" s="11"/>
      <c r="H26" s="11"/>
      <c r="I26" s="13"/>
    </row>
    <row r="27" spans="1:9" s="5" customFormat="1" ht="23.25" customHeight="1">
      <c r="A27" s="101" t="s">
        <v>46</v>
      </c>
      <c r="B27" s="10">
        <f>SUM(C27:I27)</f>
        <v>149</v>
      </c>
      <c r="C27" s="12">
        <v>26</v>
      </c>
      <c r="D27" s="12">
        <f>8+2</f>
        <v>10</v>
      </c>
      <c r="E27" s="12">
        <v>4</v>
      </c>
      <c r="F27" s="11">
        <v>27</v>
      </c>
      <c r="G27" s="112" t="s">
        <v>275</v>
      </c>
      <c r="H27" s="11">
        <v>78</v>
      </c>
      <c r="I27" s="13">
        <v>4</v>
      </c>
    </row>
    <row r="28" spans="1:9" s="5" customFormat="1" ht="23.25" customHeight="1">
      <c r="A28" s="101" t="s">
        <v>47</v>
      </c>
      <c r="B28" s="10">
        <f>SUM(C28:I28)</f>
        <v>323</v>
      </c>
      <c r="C28" s="12">
        <v>47</v>
      </c>
      <c r="D28" s="12">
        <f>9+3</f>
        <v>12</v>
      </c>
      <c r="E28" s="12">
        <v>2</v>
      </c>
      <c r="F28" s="11">
        <v>36</v>
      </c>
      <c r="G28" s="11">
        <v>1</v>
      </c>
      <c r="H28" s="11">
        <v>216</v>
      </c>
      <c r="I28" s="13">
        <v>9</v>
      </c>
    </row>
    <row r="29" spans="1:9" s="5" customFormat="1" ht="23.25" customHeight="1">
      <c r="A29" s="101" t="s">
        <v>48</v>
      </c>
      <c r="B29" s="10">
        <f>SUM(C29:I29)</f>
        <v>214</v>
      </c>
      <c r="C29" s="12">
        <v>39</v>
      </c>
      <c r="D29" s="12">
        <f>10+3</f>
        <v>13</v>
      </c>
      <c r="E29" s="12">
        <v>3</v>
      </c>
      <c r="F29" s="11">
        <v>39</v>
      </c>
      <c r="G29" s="11">
        <v>4</v>
      </c>
      <c r="H29" s="11">
        <v>113</v>
      </c>
      <c r="I29" s="13">
        <v>3</v>
      </c>
    </row>
    <row r="30" spans="1:9" s="5" customFormat="1" ht="2.25" customHeight="1">
      <c r="A30" s="15"/>
      <c r="B30" s="10"/>
      <c r="C30" s="12"/>
      <c r="D30" s="12"/>
      <c r="E30" s="12"/>
      <c r="F30" s="11"/>
      <c r="G30" s="11"/>
      <c r="H30" s="11"/>
      <c r="I30" s="13"/>
    </row>
    <row r="31" spans="1:9" s="5" customFormat="1" ht="23.25" customHeight="1">
      <c r="A31" s="101" t="s">
        <v>49</v>
      </c>
      <c r="B31" s="10">
        <f>SUM(C31:I31)</f>
        <v>79</v>
      </c>
      <c r="C31" s="12">
        <v>14</v>
      </c>
      <c r="D31" s="12">
        <v>1</v>
      </c>
      <c r="E31" s="12">
        <v>3</v>
      </c>
      <c r="F31" s="11">
        <v>25</v>
      </c>
      <c r="G31" s="11">
        <v>1</v>
      </c>
      <c r="H31" s="11">
        <v>33</v>
      </c>
      <c r="I31" s="13">
        <v>2</v>
      </c>
    </row>
    <row r="32" spans="1:9" s="5" customFormat="1" ht="23.25" customHeight="1">
      <c r="A32" s="101" t="s">
        <v>50</v>
      </c>
      <c r="B32" s="10">
        <f>SUM(C32:I32)</f>
        <v>99</v>
      </c>
      <c r="C32" s="12">
        <v>17</v>
      </c>
      <c r="D32" s="12">
        <v>3</v>
      </c>
      <c r="E32" s="12">
        <v>4</v>
      </c>
      <c r="F32" s="11">
        <v>22</v>
      </c>
      <c r="G32" s="11">
        <v>1</v>
      </c>
      <c r="H32" s="11">
        <v>46</v>
      </c>
      <c r="I32" s="13">
        <v>6</v>
      </c>
    </row>
    <row r="33" spans="1:9" s="5" customFormat="1" ht="23.25" customHeight="1" thickBot="1">
      <c r="A33" s="102" t="s">
        <v>51</v>
      </c>
      <c r="B33" s="16">
        <f>SUM(C33:I33)</f>
        <v>7</v>
      </c>
      <c r="C33" s="117" t="s">
        <v>275</v>
      </c>
      <c r="D33" s="18">
        <v>2</v>
      </c>
      <c r="E33" s="117" t="s">
        <v>275</v>
      </c>
      <c r="F33" s="17">
        <v>2</v>
      </c>
      <c r="G33" s="117" t="s">
        <v>275</v>
      </c>
      <c r="H33" s="17">
        <v>3</v>
      </c>
      <c r="I33" s="119" t="s">
        <v>275</v>
      </c>
    </row>
    <row r="34" spans="1:9" s="5" customFormat="1" ht="13.5" customHeight="1">
      <c r="A34" s="293" t="s">
        <v>182</v>
      </c>
      <c r="B34" s="14"/>
      <c r="C34" s="14"/>
      <c r="D34" s="14"/>
      <c r="E34" s="14"/>
      <c r="F34" s="14"/>
      <c r="G34" s="14"/>
      <c r="H34" s="14"/>
      <c r="I34" s="14"/>
    </row>
  </sheetData>
  <mergeCells count="11">
    <mergeCell ref="D5:E5"/>
    <mergeCell ref="F5:G5"/>
    <mergeCell ref="H5:I5"/>
    <mergeCell ref="A2:I2"/>
    <mergeCell ref="H3:I3"/>
    <mergeCell ref="A4:A6"/>
    <mergeCell ref="B4:B6"/>
    <mergeCell ref="C4:C6"/>
    <mergeCell ref="D4:E4"/>
    <mergeCell ref="F4:G4"/>
    <mergeCell ref="H4:I4"/>
  </mergeCells>
  <printOptions horizontalCentered="1"/>
  <pageMargins left="1.1811023622047245" right="1.1811023622047245" top="1.5748031496062993" bottom="1.5748031496062993" header="0.5118110236220472" footer="0.9055118110236221"/>
  <pageSetup firstPageNumber="375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1.625" style="19" customWidth="1"/>
    <col min="2" max="2" width="10.125" style="19" customWidth="1"/>
    <col min="3" max="3" width="24.625" style="19" customWidth="1"/>
    <col min="4" max="6" width="6.625" style="19" customWidth="1"/>
    <col min="7" max="7" width="8.125" style="19" customWidth="1"/>
    <col min="8" max="16384" width="9.00390625" style="19" customWidth="1"/>
  </cols>
  <sheetData>
    <row r="1" spans="1:7" s="1" customFormat="1" ht="18" customHeight="1">
      <c r="A1" s="286" t="s">
        <v>152</v>
      </c>
      <c r="B1" s="70"/>
      <c r="C1" s="70"/>
      <c r="D1" s="70"/>
      <c r="E1" s="70"/>
      <c r="G1" s="2"/>
    </row>
    <row r="2" spans="1:7" s="272" customFormat="1" ht="36" customHeight="1">
      <c r="A2" s="448" t="s">
        <v>101</v>
      </c>
      <c r="B2" s="434"/>
      <c r="C2" s="434"/>
      <c r="D2" s="434"/>
      <c r="E2" s="434"/>
      <c r="F2" s="434"/>
      <c r="G2" s="434"/>
    </row>
    <row r="3" spans="1:7" s="85" customFormat="1" ht="9.75" customHeight="1" thickBot="1">
      <c r="A3" s="83"/>
      <c r="B3" s="83"/>
      <c r="C3" s="83"/>
      <c r="D3" s="83"/>
      <c r="E3" s="83"/>
      <c r="F3" s="83"/>
      <c r="G3" s="84"/>
    </row>
    <row r="4" spans="1:7" s="23" customFormat="1" ht="19.5" customHeight="1">
      <c r="A4" s="263" t="s">
        <v>52</v>
      </c>
      <c r="B4" s="645" t="s">
        <v>53</v>
      </c>
      <c r="C4" s="647" t="s">
        <v>66</v>
      </c>
      <c r="D4" s="648"/>
      <c r="E4" s="648"/>
      <c r="F4" s="649"/>
      <c r="G4" s="422" t="s">
        <v>67</v>
      </c>
    </row>
    <row r="5" spans="1:7" s="23" customFormat="1" ht="19.5" customHeight="1">
      <c r="A5" s="264" t="s">
        <v>54</v>
      </c>
      <c r="B5" s="646"/>
      <c r="C5" s="650" t="s">
        <v>55</v>
      </c>
      <c r="D5" s="651"/>
      <c r="E5" s="651"/>
      <c r="F5" s="652"/>
      <c r="G5" s="419"/>
    </row>
    <row r="6" spans="1:7" s="23" customFormat="1" ht="19.5" customHeight="1">
      <c r="A6" s="643" t="s">
        <v>56</v>
      </c>
      <c r="B6" s="406" t="s">
        <v>57</v>
      </c>
      <c r="C6" s="107" t="s">
        <v>58</v>
      </c>
      <c r="D6" s="107" t="s">
        <v>59</v>
      </c>
      <c r="E6" s="107" t="s">
        <v>60</v>
      </c>
      <c r="F6" s="107" t="s">
        <v>61</v>
      </c>
      <c r="G6" s="419" t="s">
        <v>62</v>
      </c>
    </row>
    <row r="7" spans="1:7" s="23" customFormat="1" ht="19.5" customHeight="1" thickBot="1">
      <c r="A7" s="644"/>
      <c r="B7" s="407"/>
      <c r="C7" s="9" t="s">
        <v>63</v>
      </c>
      <c r="D7" s="9" t="s">
        <v>369</v>
      </c>
      <c r="E7" s="9" t="s">
        <v>64</v>
      </c>
      <c r="F7" s="9" t="s">
        <v>65</v>
      </c>
      <c r="G7" s="400"/>
    </row>
    <row r="8" spans="1:7" s="23" customFormat="1" ht="20.25" customHeight="1">
      <c r="A8" s="106" t="s">
        <v>68</v>
      </c>
      <c r="B8" s="248"/>
      <c r="C8" s="249"/>
      <c r="D8" s="28">
        <v>7596</v>
      </c>
      <c r="E8" s="28">
        <v>5039</v>
      </c>
      <c r="F8" s="28">
        <v>2557</v>
      </c>
      <c r="G8" s="247">
        <v>100</v>
      </c>
    </row>
    <row r="9" spans="1:7" s="23" customFormat="1" ht="20.25" customHeight="1">
      <c r="A9" s="106" t="s">
        <v>69</v>
      </c>
      <c r="B9" s="248"/>
      <c r="C9" s="249"/>
      <c r="D9" s="28">
        <v>7771</v>
      </c>
      <c r="E9" s="28">
        <v>5191</v>
      </c>
      <c r="F9" s="28">
        <v>2580</v>
      </c>
      <c r="G9" s="247">
        <v>100</v>
      </c>
    </row>
    <row r="10" spans="1:7" s="23" customFormat="1" ht="20.25" customHeight="1">
      <c r="A10" s="106" t="s">
        <v>70</v>
      </c>
      <c r="B10" s="250"/>
      <c r="C10" s="251"/>
      <c r="D10" s="28">
        <v>8110</v>
      </c>
      <c r="E10" s="28">
        <v>5423</v>
      </c>
      <c r="F10" s="28">
        <v>2687</v>
      </c>
      <c r="G10" s="247">
        <v>100</v>
      </c>
    </row>
    <row r="11" spans="1:7" s="23" customFormat="1" ht="3.75" customHeight="1">
      <c r="A11" s="94"/>
      <c r="B11" s="250"/>
      <c r="C11" s="251"/>
      <c r="D11" s="28"/>
      <c r="E11" s="28"/>
      <c r="F11" s="28"/>
      <c r="G11" s="247"/>
    </row>
    <row r="12" spans="1:7" s="23" customFormat="1" ht="20.25" customHeight="1">
      <c r="A12" s="106" t="s">
        <v>407</v>
      </c>
      <c r="B12" s="250"/>
      <c r="C12" s="251"/>
      <c r="D12" s="28">
        <v>8280</v>
      </c>
      <c r="E12" s="28">
        <v>5473</v>
      </c>
      <c r="F12" s="28">
        <v>2807</v>
      </c>
      <c r="G12" s="247">
        <v>100</v>
      </c>
    </row>
    <row r="13" spans="1:7" s="23" customFormat="1" ht="20.25" customHeight="1">
      <c r="A13" s="106" t="s">
        <v>409</v>
      </c>
      <c r="B13" s="250"/>
      <c r="C13" s="251"/>
      <c r="D13" s="28">
        <v>8382</v>
      </c>
      <c r="E13" s="28">
        <v>5569</v>
      </c>
      <c r="F13" s="28">
        <v>2813</v>
      </c>
      <c r="G13" s="247">
        <v>100</v>
      </c>
    </row>
    <row r="14" spans="1:7" s="23" customFormat="1" ht="20.25" customHeight="1">
      <c r="A14" s="106" t="s">
        <v>71</v>
      </c>
      <c r="B14" s="250"/>
      <c r="C14" s="251"/>
      <c r="D14" s="28">
        <v>8601</v>
      </c>
      <c r="E14" s="28">
        <v>5640</v>
      </c>
      <c r="F14" s="28">
        <v>2961</v>
      </c>
      <c r="G14" s="247">
        <v>100</v>
      </c>
    </row>
    <row r="15" spans="1:7" s="23" customFormat="1" ht="3.75" customHeight="1">
      <c r="A15" s="94"/>
      <c r="B15" s="250"/>
      <c r="C15" s="251"/>
      <c r="D15" s="28"/>
      <c r="E15" s="28"/>
      <c r="F15" s="28"/>
      <c r="G15" s="247"/>
    </row>
    <row r="16" spans="1:7" s="23" customFormat="1" ht="20.25" customHeight="1">
      <c r="A16" s="106" t="s">
        <v>72</v>
      </c>
      <c r="B16" s="250"/>
      <c r="C16" s="251"/>
      <c r="D16" s="28">
        <v>8947</v>
      </c>
      <c r="E16" s="28">
        <v>5929</v>
      </c>
      <c r="F16" s="28">
        <v>3018</v>
      </c>
      <c r="G16" s="247">
        <v>100</v>
      </c>
    </row>
    <row r="17" spans="1:7" s="23" customFormat="1" ht="20.25" customHeight="1">
      <c r="A17" s="106" t="s">
        <v>73</v>
      </c>
      <c r="B17" s="250"/>
      <c r="C17" s="270"/>
      <c r="D17" s="31">
        <v>9383</v>
      </c>
      <c r="E17" s="31">
        <v>6243</v>
      </c>
      <c r="F17" s="31">
        <v>3140</v>
      </c>
      <c r="G17" s="247">
        <v>100</v>
      </c>
    </row>
    <row r="18" spans="1:7" s="23" customFormat="1" ht="20.25" customHeight="1">
      <c r="A18" s="106" t="s">
        <v>413</v>
      </c>
      <c r="B18" s="250"/>
      <c r="C18" s="271"/>
      <c r="D18" s="252">
        <v>9171</v>
      </c>
      <c r="E18" s="31">
        <v>6112</v>
      </c>
      <c r="F18" s="31">
        <v>3059</v>
      </c>
      <c r="G18" s="247">
        <v>100</v>
      </c>
    </row>
    <row r="19" spans="1:7" s="23" customFormat="1" ht="3.75" customHeight="1">
      <c r="A19" s="94"/>
      <c r="B19" s="250"/>
      <c r="C19" s="271"/>
      <c r="D19" s="28"/>
      <c r="E19" s="28"/>
      <c r="F19" s="28"/>
      <c r="G19" s="247"/>
    </row>
    <row r="20" spans="1:7" s="23" customFormat="1" ht="20.25" customHeight="1">
      <c r="A20" s="106" t="s">
        <v>74</v>
      </c>
      <c r="B20" s="250"/>
      <c r="C20" s="271"/>
      <c r="D20" s="252">
        <f>SUM(D22:D32)</f>
        <v>9439</v>
      </c>
      <c r="E20" s="31">
        <f>SUM(E22:E34)</f>
        <v>6172</v>
      </c>
      <c r="F20" s="31">
        <f>SUM(F22:F34)</f>
        <v>3267</v>
      </c>
      <c r="G20" s="247">
        <v>100</v>
      </c>
    </row>
    <row r="21" spans="1:7" s="23" customFormat="1" ht="3.75" customHeight="1">
      <c r="A21" s="94"/>
      <c r="B21" s="250"/>
      <c r="C21" s="271"/>
      <c r="D21" s="28"/>
      <c r="E21" s="28"/>
      <c r="F21" s="28"/>
      <c r="G21" s="253"/>
    </row>
    <row r="22" spans="1:7" s="23" customFormat="1" ht="20.25" customHeight="1">
      <c r="A22" s="265" t="s">
        <v>75</v>
      </c>
      <c r="B22" s="254" t="s">
        <v>76</v>
      </c>
      <c r="C22" s="266" t="s">
        <v>77</v>
      </c>
      <c r="D22" s="255">
        <f>SUM(E22:F22)</f>
        <v>2584</v>
      </c>
      <c r="E22" s="255">
        <v>1725</v>
      </c>
      <c r="F22" s="255">
        <v>859</v>
      </c>
      <c r="G22" s="256">
        <f>D22/D20*100</f>
        <v>27.3757813327683</v>
      </c>
    </row>
    <row r="23" spans="1:7" s="23" customFormat="1" ht="20.25" customHeight="1">
      <c r="A23" s="267" t="s">
        <v>78</v>
      </c>
      <c r="B23" s="257">
        <v>29</v>
      </c>
      <c r="C23" s="268" t="s">
        <v>79</v>
      </c>
      <c r="D23" s="255">
        <f aca="true" t="shared" si="0" ref="D23:D32">SUM(E23:F23)</f>
        <v>996</v>
      </c>
      <c r="E23" s="258">
        <v>612</v>
      </c>
      <c r="F23" s="258">
        <v>384</v>
      </c>
      <c r="G23" s="259">
        <f>D23/D20*100</f>
        <v>10.551965250556202</v>
      </c>
    </row>
    <row r="24" spans="1:7" s="23" customFormat="1" ht="20.25" customHeight="1">
      <c r="A24" s="267" t="s">
        <v>80</v>
      </c>
      <c r="B24" s="257" t="s">
        <v>81</v>
      </c>
      <c r="C24" s="268" t="s">
        <v>82</v>
      </c>
      <c r="D24" s="255">
        <f t="shared" si="0"/>
        <v>721</v>
      </c>
      <c r="E24" s="258">
        <v>455</v>
      </c>
      <c r="F24" s="258">
        <v>266</v>
      </c>
      <c r="G24" s="256">
        <f>D24/D20*100</f>
        <v>7.638521029770103</v>
      </c>
    </row>
    <row r="25" spans="1:7" s="23" customFormat="1" ht="20.25" customHeight="1">
      <c r="A25" s="267" t="s">
        <v>83</v>
      </c>
      <c r="B25" s="257">
        <v>181</v>
      </c>
      <c r="C25" s="268" t="s">
        <v>84</v>
      </c>
      <c r="D25" s="255">
        <f t="shared" si="0"/>
        <v>633</v>
      </c>
      <c r="E25" s="258">
        <v>344</v>
      </c>
      <c r="F25" s="258">
        <v>289</v>
      </c>
      <c r="G25" s="259">
        <f>D25/D20*100</f>
        <v>6.70621887911855</v>
      </c>
    </row>
    <row r="26" spans="1:7" s="23" customFormat="1" ht="20.25" customHeight="1">
      <c r="A26" s="267" t="s">
        <v>85</v>
      </c>
      <c r="B26" s="257" t="s">
        <v>86</v>
      </c>
      <c r="C26" s="268" t="s">
        <v>87</v>
      </c>
      <c r="D26" s="255">
        <f t="shared" si="0"/>
        <v>586</v>
      </c>
      <c r="E26" s="258">
        <v>437</v>
      </c>
      <c r="F26" s="258">
        <v>149</v>
      </c>
      <c r="G26" s="259">
        <f>D26/D20*100</f>
        <v>6.208284775929654</v>
      </c>
    </row>
    <row r="27" spans="1:7" s="23" customFormat="1" ht="20.25" customHeight="1">
      <c r="A27" s="267" t="s">
        <v>88</v>
      </c>
      <c r="B27" s="257">
        <v>347</v>
      </c>
      <c r="C27" s="268" t="s">
        <v>89</v>
      </c>
      <c r="D27" s="255">
        <f t="shared" si="0"/>
        <v>356</v>
      </c>
      <c r="E27" s="258">
        <v>256</v>
      </c>
      <c r="F27" s="258">
        <v>100</v>
      </c>
      <c r="G27" s="259">
        <f>D27/D20*100</f>
        <v>3.7715859730903696</v>
      </c>
    </row>
    <row r="28" spans="1:7" s="23" customFormat="1" ht="23.25" customHeight="1">
      <c r="A28" s="267" t="s">
        <v>90</v>
      </c>
      <c r="B28" s="257">
        <v>321</v>
      </c>
      <c r="C28" s="268" t="s">
        <v>91</v>
      </c>
      <c r="D28" s="255">
        <f t="shared" si="0"/>
        <v>356</v>
      </c>
      <c r="E28" s="258">
        <v>250</v>
      </c>
      <c r="F28" s="258">
        <v>106</v>
      </c>
      <c r="G28" s="259">
        <f>D28/D20*100</f>
        <v>3.7715859730903696</v>
      </c>
    </row>
    <row r="29" spans="1:7" s="23" customFormat="1" ht="23.25" customHeight="1">
      <c r="A29" s="267" t="s">
        <v>92</v>
      </c>
      <c r="B29" s="257">
        <v>350</v>
      </c>
      <c r="C29" s="268" t="s">
        <v>93</v>
      </c>
      <c r="D29" s="255">
        <f t="shared" si="0"/>
        <v>274</v>
      </c>
      <c r="E29" s="258">
        <v>146</v>
      </c>
      <c r="F29" s="258">
        <v>128</v>
      </c>
      <c r="G29" s="259">
        <f>D29/D20*100</f>
        <v>2.90284987816506</v>
      </c>
    </row>
    <row r="30" spans="1:7" s="23" customFormat="1" ht="20.25" customHeight="1">
      <c r="A30" s="267" t="s">
        <v>94</v>
      </c>
      <c r="B30" s="257" t="s">
        <v>95</v>
      </c>
      <c r="C30" s="268" t="s">
        <v>96</v>
      </c>
      <c r="D30" s="255">
        <f t="shared" si="0"/>
        <v>265</v>
      </c>
      <c r="E30" s="258">
        <v>195</v>
      </c>
      <c r="F30" s="258">
        <v>70</v>
      </c>
      <c r="G30" s="259">
        <f>D30/D20*100</f>
        <v>2.8075007945756965</v>
      </c>
    </row>
    <row r="31" spans="1:7" s="23" customFormat="1" ht="20.25" customHeight="1">
      <c r="A31" s="267" t="s">
        <v>97</v>
      </c>
      <c r="B31" s="257">
        <v>26</v>
      </c>
      <c r="C31" s="268" t="s">
        <v>98</v>
      </c>
      <c r="D31" s="255">
        <f t="shared" si="0"/>
        <v>223</v>
      </c>
      <c r="E31" s="258">
        <v>136</v>
      </c>
      <c r="F31" s="258">
        <v>87</v>
      </c>
      <c r="G31" s="259">
        <f>D31/D20*100</f>
        <v>2.362538404492001</v>
      </c>
    </row>
    <row r="32" spans="1:7" s="23" customFormat="1" ht="15.75" customHeight="1" thickBot="1">
      <c r="A32" s="79"/>
      <c r="B32" s="269" t="s">
        <v>99</v>
      </c>
      <c r="C32" s="260" t="s">
        <v>100</v>
      </c>
      <c r="D32" s="296">
        <f t="shared" si="0"/>
        <v>2445</v>
      </c>
      <c r="E32" s="195">
        <v>1616</v>
      </c>
      <c r="F32" s="195">
        <v>829</v>
      </c>
      <c r="G32" s="261">
        <f>D32/D20*100</f>
        <v>25.903167708443693</v>
      </c>
    </row>
    <row r="33" spans="1:7" s="23" customFormat="1" ht="12" customHeight="1">
      <c r="A33" s="294" t="s">
        <v>102</v>
      </c>
      <c r="B33" s="34"/>
      <c r="C33" s="34"/>
      <c r="D33" s="34"/>
      <c r="E33" s="34"/>
      <c r="F33" s="34"/>
      <c r="G33" s="34"/>
    </row>
    <row r="34" spans="1:7" s="23" customFormat="1" ht="12" customHeight="1">
      <c r="A34" s="294" t="s">
        <v>103</v>
      </c>
      <c r="B34" s="34"/>
      <c r="C34" s="34"/>
      <c r="D34" s="34"/>
      <c r="E34" s="34"/>
      <c r="F34" s="34"/>
      <c r="G34" s="34"/>
    </row>
    <row r="35" spans="1:7" s="23" customFormat="1" ht="12" customHeight="1">
      <c r="A35" s="294" t="s">
        <v>104</v>
      </c>
      <c r="B35" s="34"/>
      <c r="C35" s="34"/>
      <c r="D35" s="34"/>
      <c r="E35" s="34"/>
      <c r="F35" s="34"/>
      <c r="G35" s="34"/>
    </row>
    <row r="36" spans="1:7" s="23" customFormat="1" ht="12" customHeight="1">
      <c r="A36" s="294" t="s">
        <v>105</v>
      </c>
      <c r="B36" s="34"/>
      <c r="C36" s="34"/>
      <c r="D36" s="34"/>
      <c r="E36" s="34"/>
      <c r="F36" s="34"/>
      <c r="G36" s="34"/>
    </row>
    <row r="37" spans="1:7" s="23" customFormat="1" ht="12" customHeight="1">
      <c r="A37" s="294" t="s">
        <v>106</v>
      </c>
      <c r="B37" s="262"/>
      <c r="C37" s="262"/>
      <c r="D37" s="262"/>
      <c r="E37" s="262"/>
      <c r="F37" s="262"/>
      <c r="G37" s="262"/>
    </row>
    <row r="38" ht="12.75">
      <c r="A38" s="87"/>
    </row>
    <row r="39" ht="18" customHeight="1">
      <c r="A39" s="76"/>
    </row>
    <row r="40" ht="18" customHeight="1">
      <c r="A40" s="76"/>
    </row>
  </sheetData>
  <mergeCells count="8">
    <mergeCell ref="A6:A7"/>
    <mergeCell ref="B6:B7"/>
    <mergeCell ref="G6:G7"/>
    <mergeCell ref="A2:G2"/>
    <mergeCell ref="B4:B5"/>
    <mergeCell ref="C4:F4"/>
    <mergeCell ref="G4:G5"/>
    <mergeCell ref="C5:F5"/>
  </mergeCells>
  <printOptions horizontalCentered="1"/>
  <pageMargins left="1.1811023622047245" right="1.1811023622047245" top="1.5748031496062993" bottom="1.5748031496062993" header="0.5118110236220472" footer="0.9055118110236221"/>
  <pageSetup firstPageNumber="37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N18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8.125" style="19" customWidth="1"/>
    <col min="2" max="2" width="5.125" style="19" customWidth="1"/>
    <col min="3" max="3" width="4.625" style="19" customWidth="1"/>
    <col min="4" max="4" width="7.625" style="19" customWidth="1"/>
    <col min="5" max="5" width="6.625" style="19" customWidth="1"/>
    <col min="6" max="6" width="3.625" style="19" customWidth="1"/>
    <col min="7" max="9" width="4.125" style="19" customWidth="1"/>
    <col min="10" max="10" width="6.625" style="19" customWidth="1"/>
    <col min="11" max="11" width="4.625" style="19" customWidth="1"/>
    <col min="12" max="13" width="5.625" style="19" customWidth="1"/>
    <col min="14" max="14" width="4.625" style="19" customWidth="1"/>
    <col min="15" max="16384" width="9.00390625" style="19" customWidth="1"/>
  </cols>
  <sheetData>
    <row r="1" spans="1:14" s="1" customFormat="1" ht="18" customHeight="1">
      <c r="A1" s="81"/>
      <c r="N1" s="2" t="s">
        <v>359</v>
      </c>
    </row>
    <row r="2" spans="1:14" s="3" customFormat="1" ht="37.5" customHeight="1">
      <c r="A2" s="448" t="s">
        <v>131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spans="1:14" s="23" customFormat="1" ht="30" customHeight="1" thickBot="1">
      <c r="A3" s="20"/>
      <c r="B3" s="20"/>
      <c r="C3" s="20"/>
      <c r="D3" s="20"/>
      <c r="E3" s="20"/>
      <c r="F3" s="20"/>
      <c r="G3" s="20"/>
      <c r="H3" s="20"/>
      <c r="I3" s="20"/>
      <c r="J3" s="653" t="s">
        <v>133</v>
      </c>
      <c r="K3" s="654"/>
      <c r="L3" s="654"/>
      <c r="M3" s="654"/>
      <c r="N3" s="654"/>
    </row>
    <row r="4" spans="1:14" s="23" customFormat="1" ht="30" customHeight="1">
      <c r="A4" s="277"/>
      <c r="B4" s="655" t="s">
        <v>122</v>
      </c>
      <c r="C4" s="656" t="s">
        <v>107</v>
      </c>
      <c r="D4" s="656" t="s">
        <v>108</v>
      </c>
      <c r="E4" s="656" t="s">
        <v>109</v>
      </c>
      <c r="F4" s="657" t="s">
        <v>110</v>
      </c>
      <c r="G4" s="658"/>
      <c r="H4" s="658"/>
      <c r="I4" s="658"/>
      <c r="J4" s="658"/>
      <c r="K4" s="659"/>
      <c r="L4" s="275" t="s">
        <v>111</v>
      </c>
      <c r="M4" s="275" t="s">
        <v>112</v>
      </c>
      <c r="N4" s="105" t="s">
        <v>113</v>
      </c>
    </row>
    <row r="5" spans="1:14" s="23" customFormat="1" ht="30" customHeight="1">
      <c r="A5" s="276" t="s">
        <v>452</v>
      </c>
      <c r="B5" s="406"/>
      <c r="C5" s="411"/>
      <c r="D5" s="411"/>
      <c r="E5" s="411"/>
      <c r="F5" s="108" t="s">
        <v>366</v>
      </c>
      <c r="G5" s="108" t="s">
        <v>114</v>
      </c>
      <c r="H5" s="108" t="s">
        <v>115</v>
      </c>
      <c r="I5" s="108" t="s">
        <v>116</v>
      </c>
      <c r="J5" s="108" t="s">
        <v>117</v>
      </c>
      <c r="K5" s="108" t="s">
        <v>118</v>
      </c>
      <c r="L5" s="92"/>
      <c r="M5" s="92"/>
      <c r="N5" s="93"/>
    </row>
    <row r="6" spans="1:14" s="23" customFormat="1" ht="30" customHeight="1" thickBot="1">
      <c r="A6" s="79" t="s">
        <v>183</v>
      </c>
      <c r="B6" s="99" t="s">
        <v>184</v>
      </c>
      <c r="C6" s="279" t="s">
        <v>185</v>
      </c>
      <c r="D6" s="279" t="s">
        <v>186</v>
      </c>
      <c r="E6" s="279" t="s">
        <v>187</v>
      </c>
      <c r="F6" s="86" t="s">
        <v>188</v>
      </c>
      <c r="G6" s="280" t="s">
        <v>119</v>
      </c>
      <c r="H6" s="86" t="s">
        <v>120</v>
      </c>
      <c r="I6" s="86" t="s">
        <v>121</v>
      </c>
      <c r="J6" s="86" t="s">
        <v>189</v>
      </c>
      <c r="K6" s="86" t="s">
        <v>190</v>
      </c>
      <c r="L6" s="86" t="s">
        <v>191</v>
      </c>
      <c r="M6" s="86" t="s">
        <v>192</v>
      </c>
      <c r="N6" s="100" t="s">
        <v>190</v>
      </c>
    </row>
    <row r="7" spans="1:14" s="21" customFormat="1" ht="43.5" customHeight="1">
      <c r="A7" s="273" t="s">
        <v>123</v>
      </c>
      <c r="B7" s="27">
        <v>1179</v>
      </c>
      <c r="C7" s="28">
        <v>165</v>
      </c>
      <c r="D7" s="28">
        <v>885</v>
      </c>
      <c r="E7" s="28">
        <v>9</v>
      </c>
      <c r="F7" s="29">
        <v>70</v>
      </c>
      <c r="G7" s="112" t="s">
        <v>317</v>
      </c>
      <c r="H7" s="112" t="s">
        <v>317</v>
      </c>
      <c r="I7" s="29">
        <v>2</v>
      </c>
      <c r="J7" s="29">
        <v>36</v>
      </c>
      <c r="K7" s="29">
        <v>32</v>
      </c>
      <c r="L7" s="29">
        <v>32</v>
      </c>
      <c r="M7" s="29">
        <v>18</v>
      </c>
      <c r="N7" s="113" t="s">
        <v>317</v>
      </c>
    </row>
    <row r="8" spans="1:14" s="21" customFormat="1" ht="43.5" customHeight="1">
      <c r="A8" s="273" t="s">
        <v>124</v>
      </c>
      <c r="B8" s="27">
        <v>1174</v>
      </c>
      <c r="C8" s="28">
        <v>167</v>
      </c>
      <c r="D8" s="28">
        <v>879</v>
      </c>
      <c r="E8" s="28">
        <v>9</v>
      </c>
      <c r="F8" s="29">
        <v>64</v>
      </c>
      <c r="G8" s="112" t="s">
        <v>154</v>
      </c>
      <c r="H8" s="112" t="s">
        <v>154</v>
      </c>
      <c r="I8" s="29">
        <v>2</v>
      </c>
      <c r="J8" s="29">
        <v>32</v>
      </c>
      <c r="K8" s="29">
        <v>30</v>
      </c>
      <c r="L8" s="29">
        <v>36</v>
      </c>
      <c r="M8" s="29">
        <v>19</v>
      </c>
      <c r="N8" s="113" t="s">
        <v>154</v>
      </c>
    </row>
    <row r="9" spans="1:14" s="21" customFormat="1" ht="43.5" customHeight="1">
      <c r="A9" s="273" t="s">
        <v>125</v>
      </c>
      <c r="B9" s="27">
        <v>925</v>
      </c>
      <c r="C9" s="28">
        <v>148</v>
      </c>
      <c r="D9" s="28">
        <v>653</v>
      </c>
      <c r="E9" s="28">
        <v>16</v>
      </c>
      <c r="F9" s="29">
        <v>48</v>
      </c>
      <c r="G9" s="112" t="s">
        <v>154</v>
      </c>
      <c r="H9" s="112" t="s">
        <v>154</v>
      </c>
      <c r="I9" s="112" t="s">
        <v>154</v>
      </c>
      <c r="J9" s="29">
        <v>23</v>
      </c>
      <c r="K9" s="29">
        <v>25</v>
      </c>
      <c r="L9" s="29">
        <v>53</v>
      </c>
      <c r="M9" s="29">
        <v>7</v>
      </c>
      <c r="N9" s="113" t="s">
        <v>154</v>
      </c>
    </row>
    <row r="10" spans="1:14" s="23" customFormat="1" ht="43.5" customHeight="1">
      <c r="A10" s="273" t="s">
        <v>126</v>
      </c>
      <c r="B10" s="27">
        <v>1122</v>
      </c>
      <c r="C10" s="28">
        <v>182</v>
      </c>
      <c r="D10" s="28">
        <v>816</v>
      </c>
      <c r="E10" s="28">
        <v>9</v>
      </c>
      <c r="F10" s="29">
        <v>56</v>
      </c>
      <c r="G10" s="112" t="s">
        <v>154</v>
      </c>
      <c r="H10" s="112" t="s">
        <v>154</v>
      </c>
      <c r="I10" s="29">
        <v>3</v>
      </c>
      <c r="J10" s="29">
        <v>26</v>
      </c>
      <c r="K10" s="29">
        <v>27</v>
      </c>
      <c r="L10" s="29">
        <v>42</v>
      </c>
      <c r="M10" s="29">
        <v>17</v>
      </c>
      <c r="N10" s="113" t="s">
        <v>154</v>
      </c>
    </row>
    <row r="11" spans="1:14" s="21" customFormat="1" ht="43.5" customHeight="1">
      <c r="A11" s="273" t="s">
        <v>127</v>
      </c>
      <c r="B11" s="27">
        <v>1075</v>
      </c>
      <c r="C11" s="28">
        <v>182</v>
      </c>
      <c r="D11" s="28">
        <v>763</v>
      </c>
      <c r="E11" s="28">
        <v>12</v>
      </c>
      <c r="F11" s="29">
        <v>58</v>
      </c>
      <c r="G11" s="112" t="s">
        <v>154</v>
      </c>
      <c r="H11" s="112" t="s">
        <v>154</v>
      </c>
      <c r="I11" s="29">
        <v>2</v>
      </c>
      <c r="J11" s="29">
        <v>21</v>
      </c>
      <c r="K11" s="29">
        <v>35</v>
      </c>
      <c r="L11" s="29">
        <v>43</v>
      </c>
      <c r="M11" s="29">
        <v>17</v>
      </c>
      <c r="N11" s="113" t="s">
        <v>154</v>
      </c>
    </row>
    <row r="12" spans="1:14" s="21" customFormat="1" ht="43.5" customHeight="1">
      <c r="A12" s="273" t="s">
        <v>128</v>
      </c>
      <c r="B12" s="27">
        <v>1706</v>
      </c>
      <c r="C12" s="28">
        <v>435</v>
      </c>
      <c r="D12" s="28">
        <v>414</v>
      </c>
      <c r="E12" s="28">
        <v>167</v>
      </c>
      <c r="F12" s="29">
        <v>58</v>
      </c>
      <c r="G12" s="112" t="s">
        <v>154</v>
      </c>
      <c r="H12" s="112" t="s">
        <v>154</v>
      </c>
      <c r="I12" s="29">
        <v>1</v>
      </c>
      <c r="J12" s="112" t="s">
        <v>154</v>
      </c>
      <c r="K12" s="29">
        <v>57</v>
      </c>
      <c r="L12" s="29">
        <v>621</v>
      </c>
      <c r="M12" s="29">
        <v>1</v>
      </c>
      <c r="N12" s="31">
        <v>10</v>
      </c>
    </row>
    <row r="13" spans="1:14" s="23" customFormat="1" ht="43.5" customHeight="1">
      <c r="A13" s="106" t="s">
        <v>129</v>
      </c>
      <c r="B13" s="27">
        <v>2759</v>
      </c>
      <c r="C13" s="29">
        <v>344</v>
      </c>
      <c r="D13" s="28">
        <v>1426</v>
      </c>
      <c r="E13" s="28">
        <v>170</v>
      </c>
      <c r="F13" s="29">
        <v>100</v>
      </c>
      <c r="G13" s="112" t="s">
        <v>154</v>
      </c>
      <c r="H13" s="112" t="s">
        <v>154</v>
      </c>
      <c r="I13" s="29">
        <v>2</v>
      </c>
      <c r="J13" s="29">
        <v>13</v>
      </c>
      <c r="K13" s="29">
        <v>85</v>
      </c>
      <c r="L13" s="29">
        <v>695</v>
      </c>
      <c r="M13" s="29">
        <v>1</v>
      </c>
      <c r="N13" s="31">
        <v>23</v>
      </c>
    </row>
    <row r="14" spans="1:14" s="23" customFormat="1" ht="43.5" customHeight="1">
      <c r="A14" s="273" t="s">
        <v>130</v>
      </c>
      <c r="B14" s="27">
        <v>2305</v>
      </c>
      <c r="C14" s="28">
        <v>350</v>
      </c>
      <c r="D14" s="28">
        <v>1060</v>
      </c>
      <c r="E14" s="28">
        <v>134</v>
      </c>
      <c r="F14" s="29">
        <v>167</v>
      </c>
      <c r="G14" s="112" t="s">
        <v>154</v>
      </c>
      <c r="H14" s="112" t="s">
        <v>154</v>
      </c>
      <c r="I14" s="112" t="s">
        <v>154</v>
      </c>
      <c r="J14" s="29">
        <v>10</v>
      </c>
      <c r="K14" s="29">
        <v>157</v>
      </c>
      <c r="L14" s="29">
        <v>586</v>
      </c>
      <c r="M14" s="29">
        <v>5</v>
      </c>
      <c r="N14" s="31">
        <v>3</v>
      </c>
    </row>
    <row r="15" spans="1:14" s="23" customFormat="1" ht="43.5" customHeight="1">
      <c r="A15" s="273" t="s">
        <v>276</v>
      </c>
      <c r="B15" s="27">
        <v>3858</v>
      </c>
      <c r="C15" s="28">
        <v>435</v>
      </c>
      <c r="D15" s="28">
        <v>1868</v>
      </c>
      <c r="E15" s="28">
        <v>231</v>
      </c>
      <c r="F15" s="29">
        <v>641</v>
      </c>
      <c r="G15" s="112" t="s">
        <v>275</v>
      </c>
      <c r="H15" s="29">
        <v>60</v>
      </c>
      <c r="I15" s="29">
        <v>7</v>
      </c>
      <c r="J15" s="29">
        <v>3</v>
      </c>
      <c r="K15" s="29">
        <v>571</v>
      </c>
      <c r="L15" s="29">
        <v>654</v>
      </c>
      <c r="M15" s="29">
        <v>8</v>
      </c>
      <c r="N15" s="31">
        <v>21</v>
      </c>
    </row>
    <row r="16" spans="1:14" s="23" customFormat="1" ht="43.5" customHeight="1" thickBot="1">
      <c r="A16" s="274" t="s">
        <v>277</v>
      </c>
      <c r="B16" s="32">
        <f>C16+D16+E16+F16+L16+M16+N16</f>
        <v>2942</v>
      </c>
      <c r="C16" s="195">
        <v>383</v>
      </c>
      <c r="D16" s="195">
        <v>1526</v>
      </c>
      <c r="E16" s="195">
        <v>151</v>
      </c>
      <c r="F16" s="33">
        <v>451</v>
      </c>
      <c r="G16" s="117" t="s">
        <v>275</v>
      </c>
      <c r="H16" s="33">
        <v>27</v>
      </c>
      <c r="I16" s="33">
        <v>1</v>
      </c>
      <c r="J16" s="33">
        <v>0</v>
      </c>
      <c r="K16" s="33">
        <v>423</v>
      </c>
      <c r="L16" s="33">
        <v>412</v>
      </c>
      <c r="M16" s="33">
        <v>11</v>
      </c>
      <c r="N16" s="278">
        <v>8</v>
      </c>
    </row>
    <row r="17" spans="1:4" s="23" customFormat="1" ht="15" customHeight="1">
      <c r="A17" s="287" t="s">
        <v>132</v>
      </c>
      <c r="B17" s="34"/>
      <c r="C17" s="34"/>
      <c r="D17" s="34"/>
    </row>
    <row r="18" s="23" customFormat="1" ht="15" customHeight="1">
      <c r="A18" s="80" t="s">
        <v>193</v>
      </c>
    </row>
  </sheetData>
  <mergeCells count="7">
    <mergeCell ref="A2:N2"/>
    <mergeCell ref="J3:N3"/>
    <mergeCell ref="B4:B5"/>
    <mergeCell ref="C4:C5"/>
    <mergeCell ref="D4:D5"/>
    <mergeCell ref="E4:E5"/>
    <mergeCell ref="F4:K4"/>
  </mergeCells>
  <printOptions horizontalCentered="1"/>
  <pageMargins left="1.1811023622047245" right="1.1811023622047245" top="1.5748031496062993" bottom="1.5748031496062993" header="0.5118110236220472" footer="0.9055118110236221"/>
  <pageSetup firstPageNumber="377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I17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125" style="19" customWidth="1"/>
    <col min="2" max="2" width="9.125" style="19" customWidth="1"/>
    <col min="3" max="4" width="7.125" style="19" customWidth="1"/>
    <col min="5" max="9" width="7.625" style="19" customWidth="1"/>
    <col min="10" max="16384" width="9.00390625" style="19" customWidth="1"/>
  </cols>
  <sheetData>
    <row r="1" spans="1:9" s="1" customFormat="1" ht="18" customHeight="1">
      <c r="A1" s="286" t="s">
        <v>152</v>
      </c>
      <c r="I1" s="2"/>
    </row>
    <row r="2" spans="1:9" s="3" customFormat="1" ht="37.5" customHeight="1">
      <c r="A2" s="448" t="s">
        <v>151</v>
      </c>
      <c r="B2" s="434"/>
      <c r="C2" s="434"/>
      <c r="D2" s="434"/>
      <c r="E2" s="434"/>
      <c r="F2" s="434"/>
      <c r="G2" s="434"/>
      <c r="H2" s="434"/>
      <c r="I2" s="434"/>
    </row>
    <row r="3" spans="1:9" s="1" customFormat="1" ht="15" customHeight="1" thickBot="1">
      <c r="A3" s="42"/>
      <c r="B3" s="38"/>
      <c r="C3" s="38"/>
      <c r="D3" s="38"/>
      <c r="E3" s="38"/>
      <c r="F3" s="38"/>
      <c r="G3" s="38"/>
      <c r="H3" s="664"/>
      <c r="I3" s="664"/>
    </row>
    <row r="4" spans="1:9" s="1" customFormat="1" ht="27.75" customHeight="1">
      <c r="A4" s="82"/>
      <c r="B4" s="665" t="s">
        <v>266</v>
      </c>
      <c r="C4" s="667" t="s">
        <v>267</v>
      </c>
      <c r="D4" s="668"/>
      <c r="E4" s="669"/>
      <c r="F4" s="670" t="s">
        <v>268</v>
      </c>
      <c r="G4" s="670" t="s">
        <v>269</v>
      </c>
      <c r="H4" s="667" t="s">
        <v>255</v>
      </c>
      <c r="I4" s="668"/>
    </row>
    <row r="5" spans="1:9" s="1" customFormat="1" ht="27.75" customHeight="1">
      <c r="A5" s="281" t="s">
        <v>256</v>
      </c>
      <c r="B5" s="666"/>
      <c r="C5" s="388" t="s">
        <v>257</v>
      </c>
      <c r="D5" s="387"/>
      <c r="E5" s="389"/>
      <c r="F5" s="396"/>
      <c r="G5" s="396"/>
      <c r="H5" s="388" t="s">
        <v>258</v>
      </c>
      <c r="I5" s="387"/>
    </row>
    <row r="6" spans="1:9" s="1" customFormat="1" ht="27.75" customHeight="1">
      <c r="A6" s="281" t="s">
        <v>259</v>
      </c>
      <c r="B6" s="660" t="s">
        <v>260</v>
      </c>
      <c r="C6" s="104" t="s">
        <v>261</v>
      </c>
      <c r="D6" s="104" t="s">
        <v>262</v>
      </c>
      <c r="E6" s="104" t="s">
        <v>263</v>
      </c>
      <c r="F6" s="662" t="s">
        <v>264</v>
      </c>
      <c r="G6" s="662" t="s">
        <v>265</v>
      </c>
      <c r="H6" s="282" t="s">
        <v>270</v>
      </c>
      <c r="I6" s="126" t="s">
        <v>271</v>
      </c>
    </row>
    <row r="7" spans="1:9" s="1" customFormat="1" ht="27.75" customHeight="1" thickBot="1">
      <c r="A7" s="283" t="s">
        <v>144</v>
      </c>
      <c r="B7" s="661"/>
      <c r="C7" s="284" t="s">
        <v>145</v>
      </c>
      <c r="D7" s="284" t="s">
        <v>146</v>
      </c>
      <c r="E7" s="284" t="s">
        <v>147</v>
      </c>
      <c r="F7" s="663"/>
      <c r="G7" s="663"/>
      <c r="H7" s="284" t="s">
        <v>148</v>
      </c>
      <c r="I7" s="285" t="s">
        <v>149</v>
      </c>
    </row>
    <row r="8" spans="1:9" s="1" customFormat="1" ht="54" customHeight="1">
      <c r="A8" s="123" t="s">
        <v>230</v>
      </c>
      <c r="B8" s="47">
        <v>10</v>
      </c>
      <c r="C8" s="49">
        <v>24</v>
      </c>
      <c r="D8" s="49">
        <v>2</v>
      </c>
      <c r="E8" s="48">
        <v>22</v>
      </c>
      <c r="F8" s="48">
        <v>4044</v>
      </c>
      <c r="G8" s="48">
        <v>2491</v>
      </c>
      <c r="H8" s="48">
        <v>81</v>
      </c>
      <c r="I8" s="68">
        <v>3971</v>
      </c>
    </row>
    <row r="9" spans="1:9" s="1" customFormat="1" ht="54" customHeight="1">
      <c r="A9" s="123" t="s">
        <v>231</v>
      </c>
      <c r="B9" s="47">
        <v>10</v>
      </c>
      <c r="C9" s="49">
        <v>24</v>
      </c>
      <c r="D9" s="49">
        <v>2</v>
      </c>
      <c r="E9" s="48">
        <v>22</v>
      </c>
      <c r="F9" s="48">
        <v>4255</v>
      </c>
      <c r="G9" s="48">
        <v>2519</v>
      </c>
      <c r="H9" s="48">
        <v>100</v>
      </c>
      <c r="I9" s="68">
        <v>9160</v>
      </c>
    </row>
    <row r="10" spans="1:9" s="1" customFormat="1" ht="54" customHeight="1">
      <c r="A10" s="127" t="s">
        <v>232</v>
      </c>
      <c r="B10" s="47">
        <v>10</v>
      </c>
      <c r="C10" s="49">
        <v>21</v>
      </c>
      <c r="D10" s="49">
        <v>1</v>
      </c>
      <c r="E10" s="48">
        <v>20</v>
      </c>
      <c r="F10" s="48">
        <v>4147</v>
      </c>
      <c r="G10" s="48">
        <v>1897</v>
      </c>
      <c r="H10" s="48">
        <v>92</v>
      </c>
      <c r="I10" s="68">
        <v>8749</v>
      </c>
    </row>
    <row r="11" spans="1:9" s="1" customFormat="1" ht="54" customHeight="1">
      <c r="A11" s="127" t="s">
        <v>233</v>
      </c>
      <c r="B11" s="47">
        <v>10</v>
      </c>
      <c r="C11" s="49">
        <v>23</v>
      </c>
      <c r="D11" s="49">
        <v>1</v>
      </c>
      <c r="E11" s="48">
        <v>22</v>
      </c>
      <c r="F11" s="48">
        <v>4779</v>
      </c>
      <c r="G11" s="48">
        <v>1929</v>
      </c>
      <c r="H11" s="48">
        <v>80</v>
      </c>
      <c r="I11" s="68">
        <v>6897</v>
      </c>
    </row>
    <row r="12" spans="1:9" s="1" customFormat="1" ht="54" customHeight="1">
      <c r="A12" s="127" t="s">
        <v>234</v>
      </c>
      <c r="B12" s="47">
        <v>10</v>
      </c>
      <c r="C12" s="49">
        <v>22</v>
      </c>
      <c r="D12" s="49">
        <v>2</v>
      </c>
      <c r="E12" s="48">
        <v>20</v>
      </c>
      <c r="F12" s="48">
        <v>4189</v>
      </c>
      <c r="G12" s="48">
        <v>1790</v>
      </c>
      <c r="H12" s="48">
        <v>202</v>
      </c>
      <c r="I12" s="68">
        <v>8914</v>
      </c>
    </row>
    <row r="13" spans="1:9" s="1" customFormat="1" ht="54" customHeight="1">
      <c r="A13" s="127" t="s">
        <v>235</v>
      </c>
      <c r="B13" s="47">
        <v>10</v>
      </c>
      <c r="C13" s="49">
        <v>20</v>
      </c>
      <c r="D13" s="49">
        <v>2</v>
      </c>
      <c r="E13" s="48">
        <v>18</v>
      </c>
      <c r="F13" s="48">
        <v>6253</v>
      </c>
      <c r="G13" s="48">
        <v>1539</v>
      </c>
      <c r="H13" s="48">
        <v>108</v>
      </c>
      <c r="I13" s="68">
        <v>9600</v>
      </c>
    </row>
    <row r="14" spans="1:9" s="1" customFormat="1" ht="54" customHeight="1">
      <c r="A14" s="127" t="s">
        <v>274</v>
      </c>
      <c r="B14" s="47">
        <f aca="true" t="shared" si="0" ref="B14:I14">B15</f>
        <v>10</v>
      </c>
      <c r="C14" s="49">
        <f t="shared" si="0"/>
        <v>19</v>
      </c>
      <c r="D14" s="49">
        <f t="shared" si="0"/>
        <v>1</v>
      </c>
      <c r="E14" s="48">
        <f t="shared" si="0"/>
        <v>18</v>
      </c>
      <c r="F14" s="48">
        <f t="shared" si="0"/>
        <v>9187</v>
      </c>
      <c r="G14" s="48">
        <f t="shared" si="0"/>
        <v>1630</v>
      </c>
      <c r="H14" s="48">
        <f t="shared" si="0"/>
        <v>107</v>
      </c>
      <c r="I14" s="68">
        <f t="shared" si="0"/>
        <v>6065</v>
      </c>
    </row>
    <row r="15" spans="1:9" s="1" customFormat="1" ht="54" customHeight="1" thickBot="1">
      <c r="A15" s="216" t="s">
        <v>150</v>
      </c>
      <c r="B15" s="50">
        <v>10</v>
      </c>
      <c r="C15" s="52">
        <v>19</v>
      </c>
      <c r="D15" s="52">
        <v>1</v>
      </c>
      <c r="E15" s="51">
        <v>18</v>
      </c>
      <c r="F15" s="51">
        <f>1546+2575+1967+3099</f>
        <v>9187</v>
      </c>
      <c r="G15" s="51">
        <f>25+165+112+278+56+81+68+26+143+2+143+4+78+382+67</f>
        <v>1630</v>
      </c>
      <c r="H15" s="51">
        <f>25+20+2+30+25+5</f>
        <v>107</v>
      </c>
      <c r="I15" s="69">
        <f>800+425+420+1600+850+520+150+1300</f>
        <v>6065</v>
      </c>
    </row>
    <row r="16" spans="1:3" s="1" customFormat="1" ht="15" customHeight="1">
      <c r="A16" s="286" t="s">
        <v>273</v>
      </c>
      <c r="B16" s="74"/>
      <c r="C16" s="74"/>
    </row>
    <row r="17" s="1" customFormat="1" ht="15" customHeight="1">
      <c r="A17" s="81" t="s">
        <v>272</v>
      </c>
    </row>
  </sheetData>
  <mergeCells count="12">
    <mergeCell ref="C5:E5"/>
    <mergeCell ref="H5:I5"/>
    <mergeCell ref="B6:B7"/>
    <mergeCell ref="F6:F7"/>
    <mergeCell ref="G6:G7"/>
    <mergeCell ref="A2:I2"/>
    <mergeCell ref="H3:I3"/>
    <mergeCell ref="B4:B5"/>
    <mergeCell ref="C4:E4"/>
    <mergeCell ref="F4:F5"/>
    <mergeCell ref="G4:G5"/>
    <mergeCell ref="H4:I4"/>
  </mergeCells>
  <printOptions horizontalCentered="1"/>
  <pageMargins left="1.1811023622047245" right="1.1811023622047245" top="1.5748031496062993" bottom="1.5748031496062993" header="0.5118110236220472" footer="0.9055118110236221"/>
  <pageSetup firstPageNumber="37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125" style="19" customWidth="1"/>
    <col min="2" max="2" width="5.75390625" style="19" customWidth="1"/>
    <col min="3" max="3" width="6.125" style="19" customWidth="1"/>
    <col min="4" max="4" width="5.625" style="19" customWidth="1"/>
    <col min="5" max="6" width="5.75390625" style="19" customWidth="1"/>
    <col min="7" max="7" width="7.625" style="19" customWidth="1"/>
    <col min="8" max="12" width="6.625" style="19" customWidth="1"/>
    <col min="13" max="13" width="4.625" style="19" customWidth="1"/>
    <col min="14" max="16" width="5.125" style="19" customWidth="1"/>
    <col min="17" max="17" width="4.625" style="19" customWidth="1"/>
    <col min="18" max="19" width="5.125" style="19" customWidth="1"/>
    <col min="20" max="21" width="5.625" style="19" customWidth="1"/>
    <col min="22" max="22" width="5.125" style="19" customWidth="1"/>
    <col min="23" max="23" width="4.625" style="19" customWidth="1"/>
    <col min="24" max="24" width="6.25390625" style="19" customWidth="1"/>
    <col min="25" max="25" width="6.125" style="19" customWidth="1"/>
    <col min="26" max="16384" width="9.00390625" style="19" customWidth="1"/>
  </cols>
  <sheetData>
    <row r="1" spans="1:25" s="1" customFormat="1" ht="18" customHeight="1">
      <c r="A1" s="286" t="s">
        <v>358</v>
      </c>
      <c r="Y1" s="2" t="s">
        <v>359</v>
      </c>
    </row>
    <row r="2" spans="1:25" s="3" customFormat="1" ht="24.75" customHeight="1">
      <c r="A2" s="433" t="s">
        <v>210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 t="s">
        <v>211</v>
      </c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</row>
    <row r="3" spans="1:25" s="23" customFormat="1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88" t="s">
        <v>209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288" t="s">
        <v>209</v>
      </c>
    </row>
    <row r="4" spans="2:25" s="24" customFormat="1" ht="18" customHeight="1">
      <c r="B4" s="438" t="s">
        <v>360</v>
      </c>
      <c r="C4" s="440" t="s">
        <v>361</v>
      </c>
      <c r="D4" s="440" t="s">
        <v>362</v>
      </c>
      <c r="E4" s="442" t="s">
        <v>363</v>
      </c>
      <c r="F4" s="443"/>
      <c r="G4" s="443"/>
      <c r="H4" s="443"/>
      <c r="I4" s="443"/>
      <c r="J4" s="443"/>
      <c r="K4" s="443"/>
      <c r="L4" s="412" t="s">
        <v>364</v>
      </c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3"/>
      <c r="X4" s="422" t="s">
        <v>365</v>
      </c>
      <c r="Y4" s="423"/>
    </row>
    <row r="5" spans="1:25" s="24" customFormat="1" ht="18" customHeight="1">
      <c r="A5" s="444" t="s">
        <v>370</v>
      </c>
      <c r="B5" s="439"/>
      <c r="C5" s="441"/>
      <c r="D5" s="441"/>
      <c r="E5" s="446" t="s">
        <v>366</v>
      </c>
      <c r="F5" s="447" t="s">
        <v>367</v>
      </c>
      <c r="G5" s="421"/>
      <c r="H5" s="421"/>
      <c r="I5" s="421"/>
      <c r="J5" s="421"/>
      <c r="K5" s="421"/>
      <c r="L5" s="417" t="s">
        <v>371</v>
      </c>
      <c r="M5" s="417"/>
      <c r="N5" s="417"/>
      <c r="O5" s="417"/>
      <c r="P5" s="417"/>
      <c r="Q5" s="417"/>
      <c r="R5" s="414"/>
      <c r="S5" s="410" t="s">
        <v>372</v>
      </c>
      <c r="T5" s="417"/>
      <c r="U5" s="417"/>
      <c r="V5" s="417"/>
      <c r="W5" s="414"/>
      <c r="X5" s="424" t="s">
        <v>368</v>
      </c>
      <c r="Y5" s="417"/>
    </row>
    <row r="6" spans="1:25" s="24" customFormat="1" ht="15" customHeight="1">
      <c r="A6" s="445"/>
      <c r="B6" s="439"/>
      <c r="C6" s="441"/>
      <c r="D6" s="441"/>
      <c r="E6" s="441"/>
      <c r="F6" s="420" t="s">
        <v>373</v>
      </c>
      <c r="G6" s="420" t="s">
        <v>374</v>
      </c>
      <c r="H6" s="409" t="s">
        <v>375</v>
      </c>
      <c r="I6" s="416"/>
      <c r="J6" s="416"/>
      <c r="K6" s="416"/>
      <c r="L6" s="416" t="s">
        <v>376</v>
      </c>
      <c r="M6" s="415"/>
      <c r="N6" s="418" t="s">
        <v>377</v>
      </c>
      <c r="O6" s="415"/>
      <c r="P6" s="420" t="s">
        <v>378</v>
      </c>
      <c r="Q6" s="420" t="s">
        <v>379</v>
      </c>
      <c r="R6" s="420" t="s">
        <v>380</v>
      </c>
      <c r="S6" s="420" t="s">
        <v>373</v>
      </c>
      <c r="T6" s="420" t="s">
        <v>381</v>
      </c>
      <c r="U6" s="420" t="s">
        <v>382</v>
      </c>
      <c r="V6" s="420" t="s">
        <v>383</v>
      </c>
      <c r="W6" s="420" t="s">
        <v>384</v>
      </c>
      <c r="X6" s="420" t="s">
        <v>385</v>
      </c>
      <c r="Y6" s="418" t="s">
        <v>386</v>
      </c>
    </row>
    <row r="7" spans="1:25" s="24" customFormat="1" ht="15" customHeight="1">
      <c r="A7" s="445" t="s">
        <v>203</v>
      </c>
      <c r="B7" s="439"/>
      <c r="C7" s="441"/>
      <c r="D7" s="441"/>
      <c r="E7" s="441"/>
      <c r="F7" s="411"/>
      <c r="G7" s="411"/>
      <c r="H7" s="417"/>
      <c r="I7" s="417"/>
      <c r="J7" s="417"/>
      <c r="K7" s="417"/>
      <c r="L7" s="417"/>
      <c r="M7" s="414"/>
      <c r="N7" s="424"/>
      <c r="O7" s="414"/>
      <c r="P7" s="411"/>
      <c r="Q7" s="411"/>
      <c r="R7" s="411"/>
      <c r="S7" s="411"/>
      <c r="T7" s="411"/>
      <c r="U7" s="411"/>
      <c r="V7" s="411"/>
      <c r="W7" s="411"/>
      <c r="X7" s="411"/>
      <c r="Y7" s="419"/>
    </row>
    <row r="8" spans="1:25" s="24" customFormat="1" ht="24" customHeight="1">
      <c r="A8" s="445"/>
      <c r="B8" s="406" t="s">
        <v>387</v>
      </c>
      <c r="C8" s="411" t="s">
        <v>388</v>
      </c>
      <c r="D8" s="411" t="s">
        <v>389</v>
      </c>
      <c r="E8" s="411" t="s">
        <v>204</v>
      </c>
      <c r="F8" s="411"/>
      <c r="G8" s="411"/>
      <c r="H8" s="109" t="s">
        <v>390</v>
      </c>
      <c r="I8" s="108" t="s">
        <v>391</v>
      </c>
      <c r="J8" s="107" t="s">
        <v>382</v>
      </c>
      <c r="K8" s="107" t="s">
        <v>383</v>
      </c>
      <c r="L8" s="109" t="s">
        <v>392</v>
      </c>
      <c r="M8" s="107" t="s">
        <v>393</v>
      </c>
      <c r="N8" s="107" t="s">
        <v>394</v>
      </c>
      <c r="O8" s="107" t="s">
        <v>378</v>
      </c>
      <c r="P8" s="411" t="s">
        <v>395</v>
      </c>
      <c r="Q8" s="411" t="s">
        <v>396</v>
      </c>
      <c r="R8" s="411" t="s">
        <v>397</v>
      </c>
      <c r="S8" s="411" t="s">
        <v>387</v>
      </c>
      <c r="T8" s="411" t="s">
        <v>398</v>
      </c>
      <c r="U8" s="411" t="s">
        <v>399</v>
      </c>
      <c r="V8" s="411" t="s">
        <v>400</v>
      </c>
      <c r="W8" s="92"/>
      <c r="X8" s="411" t="s">
        <v>401</v>
      </c>
      <c r="Y8" s="419" t="s">
        <v>153</v>
      </c>
    </row>
    <row r="9" spans="1:25" s="24" customFormat="1" ht="24" customHeight="1" thickBot="1">
      <c r="A9" s="25"/>
      <c r="B9" s="407"/>
      <c r="C9" s="408"/>
      <c r="D9" s="408"/>
      <c r="E9" s="408"/>
      <c r="F9" s="9" t="s">
        <v>387</v>
      </c>
      <c r="G9" s="9" t="s">
        <v>402</v>
      </c>
      <c r="H9" s="9" t="s">
        <v>403</v>
      </c>
      <c r="I9" s="9" t="s">
        <v>404</v>
      </c>
      <c r="J9" s="9" t="s">
        <v>399</v>
      </c>
      <c r="K9" s="9" t="s">
        <v>400</v>
      </c>
      <c r="L9" s="26" t="s">
        <v>405</v>
      </c>
      <c r="M9" s="9" t="s">
        <v>153</v>
      </c>
      <c r="N9" s="9" t="s">
        <v>406</v>
      </c>
      <c r="O9" s="9" t="s">
        <v>395</v>
      </c>
      <c r="P9" s="408"/>
      <c r="Q9" s="408"/>
      <c r="R9" s="408"/>
      <c r="S9" s="408"/>
      <c r="T9" s="408"/>
      <c r="U9" s="408"/>
      <c r="V9" s="408"/>
      <c r="W9" s="9"/>
      <c r="X9" s="408"/>
      <c r="Y9" s="400"/>
    </row>
    <row r="10" spans="1:25" s="23" customFormat="1" ht="22.5" customHeight="1">
      <c r="A10" s="110" t="s">
        <v>407</v>
      </c>
      <c r="B10" s="27">
        <v>1227</v>
      </c>
      <c r="C10" s="28">
        <v>34</v>
      </c>
      <c r="D10" s="28">
        <v>1193</v>
      </c>
      <c r="E10" s="28">
        <v>12249</v>
      </c>
      <c r="F10" s="28">
        <v>9255</v>
      </c>
      <c r="G10" s="28">
        <v>6642</v>
      </c>
      <c r="H10" s="28">
        <v>657</v>
      </c>
      <c r="I10" s="28">
        <v>47</v>
      </c>
      <c r="J10" s="29">
        <v>651</v>
      </c>
      <c r="K10" s="29">
        <v>618</v>
      </c>
      <c r="L10" s="28">
        <v>341</v>
      </c>
      <c r="M10" s="28">
        <v>299</v>
      </c>
      <c r="N10" s="28">
        <v>432</v>
      </c>
      <c r="O10" s="28">
        <v>423</v>
      </c>
      <c r="P10" s="28">
        <v>723</v>
      </c>
      <c r="Q10" s="111" t="s">
        <v>154</v>
      </c>
      <c r="R10" s="111" t="s">
        <v>154</v>
      </c>
      <c r="S10" s="28">
        <v>1416</v>
      </c>
      <c r="T10" s="28">
        <v>1261</v>
      </c>
      <c r="U10" s="28">
        <v>64</v>
      </c>
      <c r="V10" s="28">
        <v>91</v>
      </c>
      <c r="W10" s="28" t="s">
        <v>408</v>
      </c>
      <c r="X10" s="111" t="s">
        <v>154</v>
      </c>
      <c r="Y10" s="113" t="s">
        <v>154</v>
      </c>
    </row>
    <row r="11" spans="1:25" s="23" customFormat="1" ht="22.5" customHeight="1">
      <c r="A11" s="110" t="s">
        <v>409</v>
      </c>
      <c r="B11" s="27">
        <v>1245</v>
      </c>
      <c r="C11" s="28">
        <v>34</v>
      </c>
      <c r="D11" s="28">
        <v>1211</v>
      </c>
      <c r="E11" s="28">
        <v>12532</v>
      </c>
      <c r="F11" s="28">
        <v>9314</v>
      </c>
      <c r="G11" s="28">
        <v>6656</v>
      </c>
      <c r="H11" s="28">
        <v>657</v>
      </c>
      <c r="I11" s="28">
        <v>47</v>
      </c>
      <c r="J11" s="29">
        <v>678</v>
      </c>
      <c r="K11" s="29">
        <v>584</v>
      </c>
      <c r="L11" s="28">
        <v>362</v>
      </c>
      <c r="M11" s="28">
        <v>330</v>
      </c>
      <c r="N11" s="28">
        <v>462</v>
      </c>
      <c r="O11" s="28">
        <v>626</v>
      </c>
      <c r="P11" s="28">
        <v>613</v>
      </c>
      <c r="Q11" s="111" t="s">
        <v>154</v>
      </c>
      <c r="R11" s="111" t="s">
        <v>154</v>
      </c>
      <c r="S11" s="28">
        <v>1517</v>
      </c>
      <c r="T11" s="28">
        <v>1300</v>
      </c>
      <c r="U11" s="28">
        <v>126</v>
      </c>
      <c r="V11" s="28">
        <v>91</v>
      </c>
      <c r="W11" s="28" t="s">
        <v>408</v>
      </c>
      <c r="X11" s="111" t="s">
        <v>154</v>
      </c>
      <c r="Y11" s="113" t="s">
        <v>154</v>
      </c>
    </row>
    <row r="12" spans="1:25" s="23" customFormat="1" ht="22.5" customHeight="1">
      <c r="A12" s="110" t="s">
        <v>410</v>
      </c>
      <c r="B12" s="27">
        <v>1276</v>
      </c>
      <c r="C12" s="28">
        <v>35</v>
      </c>
      <c r="D12" s="28">
        <v>1241</v>
      </c>
      <c r="E12" s="28">
        <v>12921</v>
      </c>
      <c r="F12" s="28">
        <v>9596</v>
      </c>
      <c r="G12" s="28">
        <v>6725</v>
      </c>
      <c r="H12" s="28">
        <v>659</v>
      </c>
      <c r="I12" s="28">
        <v>36</v>
      </c>
      <c r="J12" s="29">
        <v>754</v>
      </c>
      <c r="K12" s="29">
        <v>559</v>
      </c>
      <c r="L12" s="28">
        <v>445</v>
      </c>
      <c r="M12" s="28">
        <v>418</v>
      </c>
      <c r="N12" s="28">
        <v>528</v>
      </c>
      <c r="O12" s="28">
        <v>899</v>
      </c>
      <c r="P12" s="28">
        <v>325</v>
      </c>
      <c r="Q12" s="111" t="s">
        <v>155</v>
      </c>
      <c r="R12" s="111" t="s">
        <v>155</v>
      </c>
      <c r="S12" s="28">
        <v>1573</v>
      </c>
      <c r="T12" s="28">
        <v>1330</v>
      </c>
      <c r="U12" s="28">
        <v>141</v>
      </c>
      <c r="V12" s="28">
        <v>102</v>
      </c>
      <c r="W12" s="28" t="s">
        <v>408</v>
      </c>
      <c r="X12" s="111" t="s">
        <v>154</v>
      </c>
      <c r="Y12" s="113" t="s">
        <v>154</v>
      </c>
    </row>
    <row r="13" spans="1:25" s="23" customFormat="1" ht="22.5" customHeight="1">
      <c r="A13" s="110" t="s">
        <v>411</v>
      </c>
      <c r="B13" s="27">
        <v>1341</v>
      </c>
      <c r="C13" s="28">
        <v>36</v>
      </c>
      <c r="D13" s="28">
        <v>1305</v>
      </c>
      <c r="E13" s="28">
        <v>13981</v>
      </c>
      <c r="F13" s="28">
        <v>10166</v>
      </c>
      <c r="G13" s="28">
        <v>7037</v>
      </c>
      <c r="H13" s="28">
        <v>737</v>
      </c>
      <c r="I13" s="28">
        <v>36</v>
      </c>
      <c r="J13" s="28">
        <v>780</v>
      </c>
      <c r="K13" s="29">
        <v>596</v>
      </c>
      <c r="L13" s="28">
        <v>442</v>
      </c>
      <c r="M13" s="28">
        <v>538</v>
      </c>
      <c r="N13" s="28">
        <v>588</v>
      </c>
      <c r="O13" s="28">
        <v>1023</v>
      </c>
      <c r="P13" s="28">
        <v>434</v>
      </c>
      <c r="Q13" s="111" t="s">
        <v>155</v>
      </c>
      <c r="R13" s="111" t="s">
        <v>155</v>
      </c>
      <c r="S13" s="28">
        <v>1770</v>
      </c>
      <c r="T13" s="28">
        <v>1494</v>
      </c>
      <c r="U13" s="28">
        <v>162</v>
      </c>
      <c r="V13" s="28">
        <v>114</v>
      </c>
      <c r="W13" s="28" t="s">
        <v>408</v>
      </c>
      <c r="X13" s="111" t="s">
        <v>154</v>
      </c>
      <c r="Y13" s="113" t="s">
        <v>154</v>
      </c>
    </row>
    <row r="14" spans="1:25" s="23" customFormat="1" ht="22.5" customHeight="1">
      <c r="A14" s="110" t="s">
        <v>412</v>
      </c>
      <c r="B14" s="27">
        <v>1322</v>
      </c>
      <c r="C14" s="29">
        <v>36</v>
      </c>
      <c r="D14" s="29">
        <v>1286</v>
      </c>
      <c r="E14" s="29">
        <v>14366</v>
      </c>
      <c r="F14" s="29">
        <v>10496</v>
      </c>
      <c r="G14" s="29">
        <v>7320</v>
      </c>
      <c r="H14" s="29">
        <v>720</v>
      </c>
      <c r="I14" s="29">
        <v>36</v>
      </c>
      <c r="J14" s="29">
        <v>782</v>
      </c>
      <c r="K14" s="29">
        <v>595</v>
      </c>
      <c r="L14" s="28">
        <v>438</v>
      </c>
      <c r="M14" s="29">
        <v>605</v>
      </c>
      <c r="N14" s="29">
        <v>563</v>
      </c>
      <c r="O14" s="29">
        <v>1023</v>
      </c>
      <c r="P14" s="29">
        <v>434</v>
      </c>
      <c r="Q14" s="111" t="s">
        <v>154</v>
      </c>
      <c r="R14" s="111" t="s">
        <v>154</v>
      </c>
      <c r="S14" s="29">
        <v>1850</v>
      </c>
      <c r="T14" s="29">
        <v>1509</v>
      </c>
      <c r="U14" s="29">
        <v>222</v>
      </c>
      <c r="V14" s="28">
        <v>119</v>
      </c>
      <c r="W14" s="28" t="s">
        <v>408</v>
      </c>
      <c r="X14" s="111" t="s">
        <v>154</v>
      </c>
      <c r="Y14" s="113" t="s">
        <v>154</v>
      </c>
    </row>
    <row r="15" spans="1:25" s="23" customFormat="1" ht="22.5" customHeight="1">
      <c r="A15" s="110" t="s">
        <v>413</v>
      </c>
      <c r="B15" s="88">
        <v>1314</v>
      </c>
      <c r="C15" s="31">
        <v>35</v>
      </c>
      <c r="D15" s="29">
        <v>1279</v>
      </c>
      <c r="E15" s="29">
        <v>14433</v>
      </c>
      <c r="F15" s="29">
        <v>10429</v>
      </c>
      <c r="G15" s="29">
        <v>7213</v>
      </c>
      <c r="H15" s="29">
        <v>715</v>
      </c>
      <c r="I15" s="29">
        <v>36</v>
      </c>
      <c r="J15" s="29">
        <v>798</v>
      </c>
      <c r="K15" s="29">
        <v>565</v>
      </c>
      <c r="L15" s="28">
        <v>434</v>
      </c>
      <c r="M15" s="29">
        <v>668</v>
      </c>
      <c r="N15" s="29">
        <v>563</v>
      </c>
      <c r="O15" s="29">
        <v>1123</v>
      </c>
      <c r="P15" s="29">
        <v>434</v>
      </c>
      <c r="Q15" s="111" t="s">
        <v>275</v>
      </c>
      <c r="R15" s="111" t="s">
        <v>275</v>
      </c>
      <c r="S15" s="29">
        <v>1884</v>
      </c>
      <c r="T15" s="29">
        <v>1517</v>
      </c>
      <c r="U15" s="29">
        <v>230</v>
      </c>
      <c r="V15" s="28">
        <v>137</v>
      </c>
      <c r="W15" s="28" t="s">
        <v>408</v>
      </c>
      <c r="X15" s="111" t="s">
        <v>275</v>
      </c>
      <c r="Y15" s="114" t="s">
        <v>275</v>
      </c>
    </row>
    <row r="16" spans="1:26" s="23" customFormat="1" ht="22.5" customHeight="1">
      <c r="A16" s="110" t="s">
        <v>414</v>
      </c>
      <c r="B16" s="88">
        <f>SUM(B18:B34)</f>
        <v>1337</v>
      </c>
      <c r="C16" s="31">
        <f aca="true" t="shared" si="0" ref="C16:V16">SUM(C18:C34)</f>
        <v>33</v>
      </c>
      <c r="D16" s="29">
        <f t="shared" si="0"/>
        <v>1304</v>
      </c>
      <c r="E16" s="29">
        <f t="shared" si="0"/>
        <v>14068</v>
      </c>
      <c r="F16" s="29">
        <f t="shared" si="0"/>
        <v>12191</v>
      </c>
      <c r="G16" s="29">
        <f t="shared" si="0"/>
        <v>6993</v>
      </c>
      <c r="H16" s="29">
        <f t="shared" si="0"/>
        <v>708</v>
      </c>
      <c r="I16" s="29">
        <f t="shared" si="0"/>
        <v>36</v>
      </c>
      <c r="J16" s="29">
        <f t="shared" si="0"/>
        <v>805</v>
      </c>
      <c r="K16" s="29">
        <f t="shared" si="0"/>
        <v>405</v>
      </c>
      <c r="L16" s="28">
        <f t="shared" si="0"/>
        <v>425</v>
      </c>
      <c r="M16" s="29">
        <f t="shared" si="0"/>
        <v>707</v>
      </c>
      <c r="N16" s="29">
        <f t="shared" si="0"/>
        <v>551</v>
      </c>
      <c r="O16" s="29">
        <f t="shared" si="0"/>
        <v>1123</v>
      </c>
      <c r="P16" s="29">
        <f t="shared" si="0"/>
        <v>424</v>
      </c>
      <c r="Q16" s="111" t="s">
        <v>154</v>
      </c>
      <c r="R16" s="111" t="s">
        <v>154</v>
      </c>
      <c r="S16" s="29">
        <f t="shared" si="0"/>
        <v>1891</v>
      </c>
      <c r="T16" s="29">
        <f t="shared" si="0"/>
        <v>1513</v>
      </c>
      <c r="U16" s="29">
        <f t="shared" si="0"/>
        <v>234</v>
      </c>
      <c r="V16" s="29">
        <f t="shared" si="0"/>
        <v>135</v>
      </c>
      <c r="W16" s="28">
        <v>9</v>
      </c>
      <c r="X16" s="111" t="s">
        <v>154</v>
      </c>
      <c r="Y16" s="114" t="s">
        <v>154</v>
      </c>
      <c r="Z16" s="34"/>
    </row>
    <row r="17" spans="1:25" s="23" customFormat="1" ht="3" customHeight="1">
      <c r="A17" s="120"/>
      <c r="B17" s="27"/>
      <c r="C17" s="28"/>
      <c r="D17" s="28"/>
      <c r="E17" s="28"/>
      <c r="F17" s="28"/>
      <c r="G17" s="28"/>
      <c r="H17" s="28"/>
      <c r="I17" s="28"/>
      <c r="J17" s="29"/>
      <c r="K17" s="2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31"/>
    </row>
    <row r="18" spans="1:25" s="23" customFormat="1" ht="22.5" customHeight="1">
      <c r="A18" s="115" t="s">
        <v>415</v>
      </c>
      <c r="B18" s="27">
        <v>396</v>
      </c>
      <c r="C18" s="28">
        <v>9</v>
      </c>
      <c r="D18" s="28">
        <v>387</v>
      </c>
      <c r="E18" s="28">
        <f>F18+S18</f>
        <v>4304</v>
      </c>
      <c r="F18" s="28">
        <f>SUM(G18:R18)</f>
        <v>3815</v>
      </c>
      <c r="G18" s="28">
        <v>1904</v>
      </c>
      <c r="H18" s="28">
        <v>181</v>
      </c>
      <c r="I18" s="28">
        <v>2</v>
      </c>
      <c r="J18" s="29">
        <v>236</v>
      </c>
      <c r="K18" s="29">
        <v>148</v>
      </c>
      <c r="L18" s="28">
        <v>117</v>
      </c>
      <c r="M18" s="28">
        <v>255</v>
      </c>
      <c r="N18" s="28">
        <v>386</v>
      </c>
      <c r="O18" s="28">
        <v>554</v>
      </c>
      <c r="P18" s="28">
        <v>32</v>
      </c>
      <c r="Q18" s="111" t="s">
        <v>154</v>
      </c>
      <c r="R18" s="111" t="s">
        <v>154</v>
      </c>
      <c r="S18" s="28">
        <f>SUM(T18:W18)</f>
        <v>489</v>
      </c>
      <c r="T18" s="28">
        <v>366</v>
      </c>
      <c r="U18" s="28">
        <v>68</v>
      </c>
      <c r="V18" s="28">
        <v>46</v>
      </c>
      <c r="W18" s="28">
        <v>9</v>
      </c>
      <c r="X18" s="111" t="s">
        <v>154</v>
      </c>
      <c r="Y18" s="114" t="s">
        <v>154</v>
      </c>
    </row>
    <row r="19" spans="1:25" s="23" customFormat="1" ht="3" customHeight="1">
      <c r="A19" s="30"/>
      <c r="B19" s="27"/>
      <c r="C19" s="28"/>
      <c r="D19" s="28"/>
      <c r="E19" s="28"/>
      <c r="F19" s="28"/>
      <c r="G19" s="28"/>
      <c r="H19" s="28"/>
      <c r="I19" s="28"/>
      <c r="J19" s="29"/>
      <c r="K19" s="29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1"/>
    </row>
    <row r="20" spans="1:25" s="23" customFormat="1" ht="22.5" customHeight="1">
      <c r="A20" s="115" t="s">
        <v>416</v>
      </c>
      <c r="B20" s="27">
        <v>357</v>
      </c>
      <c r="C20" s="28">
        <v>9</v>
      </c>
      <c r="D20" s="28">
        <v>348</v>
      </c>
      <c r="E20" s="28">
        <f aca="true" t="shared" si="1" ref="E20:E32">F20+S20</f>
        <v>1471</v>
      </c>
      <c r="F20" s="28">
        <f>SUM(G20:R20)</f>
        <v>916</v>
      </c>
      <c r="G20" s="28">
        <v>617</v>
      </c>
      <c r="H20" s="28">
        <v>31</v>
      </c>
      <c r="I20" s="111" t="s">
        <v>154</v>
      </c>
      <c r="J20" s="29">
        <v>135</v>
      </c>
      <c r="K20" s="29">
        <v>50</v>
      </c>
      <c r="L20" s="28">
        <v>25</v>
      </c>
      <c r="M20" s="28">
        <v>58</v>
      </c>
      <c r="N20" s="111" t="s">
        <v>154</v>
      </c>
      <c r="O20" s="111" t="s">
        <v>154</v>
      </c>
      <c r="P20" s="111" t="s">
        <v>154</v>
      </c>
      <c r="Q20" s="111" t="s">
        <v>154</v>
      </c>
      <c r="R20" s="111" t="s">
        <v>154</v>
      </c>
      <c r="S20" s="28">
        <v>555</v>
      </c>
      <c r="T20" s="28">
        <v>449</v>
      </c>
      <c r="U20" s="28">
        <v>86</v>
      </c>
      <c r="V20" s="28">
        <v>20</v>
      </c>
      <c r="W20" s="111" t="s">
        <v>154</v>
      </c>
      <c r="X20" s="111" t="s">
        <v>154</v>
      </c>
      <c r="Y20" s="114" t="s">
        <v>154</v>
      </c>
    </row>
    <row r="21" spans="1:25" s="23" customFormat="1" ht="22.5" customHeight="1">
      <c r="A21" s="115" t="s">
        <v>417</v>
      </c>
      <c r="B21" s="27">
        <v>76</v>
      </c>
      <c r="C21" s="28">
        <v>5</v>
      </c>
      <c r="D21" s="28">
        <v>71</v>
      </c>
      <c r="E21" s="28">
        <f t="shared" si="1"/>
        <v>995</v>
      </c>
      <c r="F21" s="28">
        <f>SUM(G21:R21)</f>
        <v>887</v>
      </c>
      <c r="G21" s="28">
        <v>556</v>
      </c>
      <c r="H21" s="28">
        <v>55</v>
      </c>
      <c r="I21" s="111" t="s">
        <v>154</v>
      </c>
      <c r="J21" s="29">
        <v>81</v>
      </c>
      <c r="K21" s="29">
        <v>83</v>
      </c>
      <c r="L21" s="28">
        <v>27</v>
      </c>
      <c r="M21" s="28">
        <v>85</v>
      </c>
      <c r="N21" s="111" t="s">
        <v>154</v>
      </c>
      <c r="O21" s="111" t="s">
        <v>154</v>
      </c>
      <c r="P21" s="111" t="s">
        <v>154</v>
      </c>
      <c r="Q21" s="111" t="s">
        <v>154</v>
      </c>
      <c r="R21" s="111" t="s">
        <v>154</v>
      </c>
      <c r="S21" s="28">
        <v>108</v>
      </c>
      <c r="T21" s="28">
        <v>93</v>
      </c>
      <c r="U21" s="28">
        <v>15</v>
      </c>
      <c r="V21" s="111" t="s">
        <v>154</v>
      </c>
      <c r="W21" s="111" t="s">
        <v>154</v>
      </c>
      <c r="X21" s="111" t="s">
        <v>154</v>
      </c>
      <c r="Y21" s="114" t="s">
        <v>154</v>
      </c>
    </row>
    <row r="22" spans="1:25" s="23" customFormat="1" ht="22.5" customHeight="1">
      <c r="A22" s="115" t="s">
        <v>418</v>
      </c>
      <c r="B22" s="27">
        <v>78</v>
      </c>
      <c r="C22" s="111" t="s">
        <v>154</v>
      </c>
      <c r="D22" s="28">
        <v>78</v>
      </c>
      <c r="E22" s="28">
        <v>115</v>
      </c>
      <c r="F22" s="111" t="s">
        <v>154</v>
      </c>
      <c r="G22" s="111" t="s">
        <v>154</v>
      </c>
      <c r="H22" s="111" t="s">
        <v>154</v>
      </c>
      <c r="I22" s="111" t="s">
        <v>154</v>
      </c>
      <c r="J22" s="111" t="s">
        <v>154</v>
      </c>
      <c r="K22" s="112" t="s">
        <v>154</v>
      </c>
      <c r="L22" s="111" t="s">
        <v>154</v>
      </c>
      <c r="M22" s="111" t="s">
        <v>154</v>
      </c>
      <c r="N22" s="111" t="s">
        <v>154</v>
      </c>
      <c r="O22" s="111" t="s">
        <v>154</v>
      </c>
      <c r="P22" s="111" t="s">
        <v>154</v>
      </c>
      <c r="Q22" s="111" t="s">
        <v>154</v>
      </c>
      <c r="R22" s="111" t="s">
        <v>154</v>
      </c>
      <c r="S22" s="28">
        <v>115</v>
      </c>
      <c r="T22" s="28">
        <v>96</v>
      </c>
      <c r="U22" s="28">
        <v>15</v>
      </c>
      <c r="V22" s="28">
        <v>4</v>
      </c>
      <c r="W22" s="111" t="s">
        <v>154</v>
      </c>
      <c r="X22" s="111" t="s">
        <v>154</v>
      </c>
      <c r="Y22" s="114" t="s">
        <v>154</v>
      </c>
    </row>
    <row r="23" spans="1:25" s="23" customFormat="1" ht="3" customHeight="1">
      <c r="A23" s="30"/>
      <c r="B23" s="27"/>
      <c r="C23" s="28"/>
      <c r="D23" s="28"/>
      <c r="E23" s="28"/>
      <c r="F23" s="28"/>
      <c r="G23" s="28"/>
      <c r="H23" s="28"/>
      <c r="I23" s="28"/>
      <c r="J23" s="29"/>
      <c r="K23" s="29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1"/>
    </row>
    <row r="24" spans="1:25" s="23" customFormat="1" ht="22.5" customHeight="1">
      <c r="A24" s="115" t="s">
        <v>419</v>
      </c>
      <c r="B24" s="27">
        <v>44</v>
      </c>
      <c r="C24" s="111" t="s">
        <v>154</v>
      </c>
      <c r="D24" s="28">
        <v>44</v>
      </c>
      <c r="E24" s="28">
        <v>105</v>
      </c>
      <c r="F24" s="111" t="s">
        <v>154</v>
      </c>
      <c r="G24" s="111" t="s">
        <v>154</v>
      </c>
      <c r="H24" s="111" t="s">
        <v>154</v>
      </c>
      <c r="I24" s="111" t="s">
        <v>154</v>
      </c>
      <c r="J24" s="111" t="s">
        <v>154</v>
      </c>
      <c r="K24" s="112" t="s">
        <v>154</v>
      </c>
      <c r="L24" s="111" t="s">
        <v>154</v>
      </c>
      <c r="M24" s="111" t="s">
        <v>154</v>
      </c>
      <c r="N24" s="111" t="s">
        <v>154</v>
      </c>
      <c r="O24" s="111" t="s">
        <v>154</v>
      </c>
      <c r="P24" s="111" t="s">
        <v>154</v>
      </c>
      <c r="Q24" s="111" t="s">
        <v>154</v>
      </c>
      <c r="R24" s="111" t="s">
        <v>154</v>
      </c>
      <c r="S24" s="28">
        <v>105</v>
      </c>
      <c r="T24" s="28">
        <v>78</v>
      </c>
      <c r="U24" s="28">
        <v>15</v>
      </c>
      <c r="V24" s="28">
        <v>12</v>
      </c>
      <c r="W24" s="111" t="s">
        <v>154</v>
      </c>
      <c r="X24" s="111" t="s">
        <v>154</v>
      </c>
      <c r="Y24" s="114" t="s">
        <v>154</v>
      </c>
    </row>
    <row r="25" spans="1:25" s="23" customFormat="1" ht="22.5" customHeight="1">
      <c r="A25" s="115" t="s">
        <v>420</v>
      </c>
      <c r="B25" s="27">
        <v>79</v>
      </c>
      <c r="C25" s="28">
        <v>2</v>
      </c>
      <c r="D25" s="28">
        <v>77</v>
      </c>
      <c r="E25" s="28">
        <f t="shared" si="1"/>
        <v>781</v>
      </c>
      <c r="F25" s="28">
        <f>SUM(G25:R25)</f>
        <v>681</v>
      </c>
      <c r="G25" s="28">
        <v>360</v>
      </c>
      <c r="H25" s="28">
        <v>34</v>
      </c>
      <c r="I25" s="111" t="s">
        <v>154</v>
      </c>
      <c r="J25" s="29">
        <v>53</v>
      </c>
      <c r="K25" s="29">
        <v>34</v>
      </c>
      <c r="L25" s="28">
        <v>29</v>
      </c>
      <c r="M25" s="28">
        <v>71</v>
      </c>
      <c r="N25" s="111" t="s">
        <v>154</v>
      </c>
      <c r="O25" s="111" t="s">
        <v>154</v>
      </c>
      <c r="P25" s="28">
        <v>100</v>
      </c>
      <c r="Q25" s="111" t="s">
        <v>154</v>
      </c>
      <c r="R25" s="111" t="s">
        <v>154</v>
      </c>
      <c r="S25" s="28">
        <v>100</v>
      </c>
      <c r="T25" s="28">
        <v>77</v>
      </c>
      <c r="U25" s="28">
        <v>15</v>
      </c>
      <c r="V25" s="28">
        <v>8</v>
      </c>
      <c r="W25" s="111" t="s">
        <v>154</v>
      </c>
      <c r="X25" s="111" t="s">
        <v>154</v>
      </c>
      <c r="Y25" s="114" t="s">
        <v>154</v>
      </c>
    </row>
    <row r="26" spans="1:25" s="23" customFormat="1" ht="22.5" customHeight="1">
      <c r="A26" s="115" t="s">
        <v>421</v>
      </c>
      <c r="B26" s="27">
        <v>91</v>
      </c>
      <c r="C26" s="111" t="s">
        <v>154</v>
      </c>
      <c r="D26" s="28">
        <v>91</v>
      </c>
      <c r="E26" s="28">
        <v>124</v>
      </c>
      <c r="F26" s="111" t="s">
        <v>154</v>
      </c>
      <c r="G26" s="111" t="s">
        <v>154</v>
      </c>
      <c r="H26" s="111" t="s">
        <v>154</v>
      </c>
      <c r="I26" s="111" t="s">
        <v>154</v>
      </c>
      <c r="J26" s="111" t="s">
        <v>154</v>
      </c>
      <c r="K26" s="112" t="s">
        <v>154</v>
      </c>
      <c r="L26" s="111" t="s">
        <v>154</v>
      </c>
      <c r="M26" s="111" t="s">
        <v>154</v>
      </c>
      <c r="N26" s="111" t="s">
        <v>154</v>
      </c>
      <c r="O26" s="111" t="s">
        <v>154</v>
      </c>
      <c r="P26" s="111" t="s">
        <v>154</v>
      </c>
      <c r="Q26" s="111" t="s">
        <v>154</v>
      </c>
      <c r="R26" s="111" t="s">
        <v>154</v>
      </c>
      <c r="S26" s="28">
        <v>124</v>
      </c>
      <c r="T26" s="28">
        <v>90</v>
      </c>
      <c r="U26" s="28">
        <v>20</v>
      </c>
      <c r="V26" s="28">
        <v>14</v>
      </c>
      <c r="W26" s="111" t="s">
        <v>154</v>
      </c>
      <c r="X26" s="111" t="s">
        <v>154</v>
      </c>
      <c r="Y26" s="114" t="s">
        <v>154</v>
      </c>
    </row>
    <row r="27" spans="1:25" s="23" customFormat="1" ht="3" customHeight="1">
      <c r="A27" s="30"/>
      <c r="B27" s="27"/>
      <c r="C27" s="28"/>
      <c r="D27" s="28"/>
      <c r="E27" s="28"/>
      <c r="F27" s="28"/>
      <c r="G27" s="28"/>
      <c r="H27" s="28"/>
      <c r="I27" s="28"/>
      <c r="J27" s="29"/>
      <c r="K27" s="29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31"/>
    </row>
    <row r="28" spans="1:25" s="23" customFormat="1" ht="22.5" customHeight="1">
      <c r="A28" s="115" t="s">
        <v>422</v>
      </c>
      <c r="B28" s="27">
        <v>35</v>
      </c>
      <c r="C28" s="28">
        <v>2</v>
      </c>
      <c r="D28" s="28">
        <v>33</v>
      </c>
      <c r="E28" s="28">
        <f t="shared" si="1"/>
        <v>517</v>
      </c>
      <c r="F28" s="28">
        <f>SUM(G28:R28)</f>
        <v>455</v>
      </c>
      <c r="G28" s="28">
        <v>22</v>
      </c>
      <c r="H28" s="111" t="s">
        <v>154</v>
      </c>
      <c r="I28" s="111" t="s">
        <v>154</v>
      </c>
      <c r="J28" s="111" t="s">
        <v>154</v>
      </c>
      <c r="K28" s="112" t="s">
        <v>154</v>
      </c>
      <c r="L28" s="28">
        <v>4</v>
      </c>
      <c r="M28" s="111" t="s">
        <v>154</v>
      </c>
      <c r="N28" s="28">
        <v>60</v>
      </c>
      <c r="O28" s="28">
        <v>369</v>
      </c>
      <c r="P28" s="111" t="s">
        <v>154</v>
      </c>
      <c r="Q28" s="111" t="s">
        <v>154</v>
      </c>
      <c r="R28" s="111" t="s">
        <v>154</v>
      </c>
      <c r="S28" s="28">
        <v>62</v>
      </c>
      <c r="T28" s="28">
        <v>52</v>
      </c>
      <c r="U28" s="112" t="s">
        <v>154</v>
      </c>
      <c r="V28" s="28">
        <v>10</v>
      </c>
      <c r="W28" s="111" t="s">
        <v>154</v>
      </c>
      <c r="X28" s="111" t="s">
        <v>154</v>
      </c>
      <c r="Y28" s="114" t="s">
        <v>154</v>
      </c>
    </row>
    <row r="29" spans="1:25" s="23" customFormat="1" ht="22.5" customHeight="1">
      <c r="A29" s="115" t="s">
        <v>423</v>
      </c>
      <c r="B29" s="27">
        <v>76</v>
      </c>
      <c r="C29" s="28">
        <v>3</v>
      </c>
      <c r="D29" s="28">
        <v>73</v>
      </c>
      <c r="E29" s="28">
        <f t="shared" si="1"/>
        <v>4518</v>
      </c>
      <c r="F29" s="28">
        <f>SUM(G29:R29)</f>
        <v>4453</v>
      </c>
      <c r="G29" s="28">
        <v>3042</v>
      </c>
      <c r="H29" s="28">
        <v>355</v>
      </c>
      <c r="I29" s="28">
        <v>30</v>
      </c>
      <c r="J29" s="29">
        <v>224</v>
      </c>
      <c r="K29" s="29">
        <v>60</v>
      </c>
      <c r="L29" s="28">
        <v>190</v>
      </c>
      <c r="M29" s="28">
        <v>130</v>
      </c>
      <c r="N29" s="28">
        <v>30</v>
      </c>
      <c r="O29" s="28">
        <v>100</v>
      </c>
      <c r="P29" s="28">
        <v>292</v>
      </c>
      <c r="Q29" s="111" t="s">
        <v>154</v>
      </c>
      <c r="R29" s="111" t="s">
        <v>154</v>
      </c>
      <c r="S29" s="28">
        <v>65</v>
      </c>
      <c r="T29" s="28">
        <v>57</v>
      </c>
      <c r="U29" s="112" t="s">
        <v>154</v>
      </c>
      <c r="V29" s="28">
        <v>8</v>
      </c>
      <c r="W29" s="111" t="s">
        <v>154</v>
      </c>
      <c r="X29" s="111" t="s">
        <v>154</v>
      </c>
      <c r="Y29" s="114" t="s">
        <v>154</v>
      </c>
    </row>
    <row r="30" spans="1:25" s="23" customFormat="1" ht="22.5" customHeight="1">
      <c r="A30" s="115" t="s">
        <v>424</v>
      </c>
      <c r="B30" s="27">
        <v>62</v>
      </c>
      <c r="C30" s="28">
        <v>2</v>
      </c>
      <c r="D30" s="28">
        <v>60</v>
      </c>
      <c r="E30" s="28">
        <f t="shared" si="1"/>
        <v>944</v>
      </c>
      <c r="F30" s="28">
        <f>SUM(G30:R30)</f>
        <v>846</v>
      </c>
      <c r="G30" s="28">
        <v>442</v>
      </c>
      <c r="H30" s="28">
        <v>48</v>
      </c>
      <c r="I30" s="28">
        <v>4</v>
      </c>
      <c r="J30" s="29">
        <v>56</v>
      </c>
      <c r="K30" s="29">
        <v>30</v>
      </c>
      <c r="L30" s="28">
        <v>27</v>
      </c>
      <c r="M30" s="28">
        <v>64</v>
      </c>
      <c r="N30" s="28">
        <v>75</v>
      </c>
      <c r="O30" s="28">
        <v>100</v>
      </c>
      <c r="P30" s="111" t="s">
        <v>154</v>
      </c>
      <c r="Q30" s="111" t="s">
        <v>154</v>
      </c>
      <c r="R30" s="111" t="s">
        <v>154</v>
      </c>
      <c r="S30" s="28">
        <v>98</v>
      </c>
      <c r="T30" s="28">
        <v>85</v>
      </c>
      <c r="U30" s="112" t="s">
        <v>154</v>
      </c>
      <c r="V30" s="28">
        <v>13</v>
      </c>
      <c r="W30" s="111" t="s">
        <v>154</v>
      </c>
      <c r="X30" s="111" t="s">
        <v>154</v>
      </c>
      <c r="Y30" s="114" t="s">
        <v>154</v>
      </c>
    </row>
    <row r="31" spans="1:25" s="23" customFormat="1" ht="3" customHeight="1">
      <c r="A31" s="30"/>
      <c r="B31" s="27"/>
      <c r="C31" s="28"/>
      <c r="D31" s="28"/>
      <c r="E31" s="28"/>
      <c r="F31" s="28"/>
      <c r="G31" s="28"/>
      <c r="H31" s="28"/>
      <c r="I31" s="28"/>
      <c r="J31" s="29"/>
      <c r="K31" s="29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1"/>
    </row>
    <row r="32" spans="1:25" s="23" customFormat="1" ht="22.5" customHeight="1">
      <c r="A32" s="115" t="s">
        <v>425</v>
      </c>
      <c r="B32" s="27">
        <v>18</v>
      </c>
      <c r="C32" s="28">
        <v>1</v>
      </c>
      <c r="D32" s="28">
        <v>17</v>
      </c>
      <c r="E32" s="28">
        <f t="shared" si="1"/>
        <v>142</v>
      </c>
      <c r="F32" s="28">
        <f>SUM(G32:R32)</f>
        <v>124</v>
      </c>
      <c r="G32" s="28">
        <v>50</v>
      </c>
      <c r="H32" s="28">
        <v>4</v>
      </c>
      <c r="I32" s="111" t="s">
        <v>154</v>
      </c>
      <c r="J32" s="29">
        <v>20</v>
      </c>
      <c r="K32" s="112" t="s">
        <v>154</v>
      </c>
      <c r="L32" s="28">
        <v>6</v>
      </c>
      <c r="M32" s="28">
        <v>44</v>
      </c>
      <c r="N32" s="111" t="s">
        <v>154</v>
      </c>
      <c r="O32" s="111" t="s">
        <v>154</v>
      </c>
      <c r="P32" s="111" t="s">
        <v>154</v>
      </c>
      <c r="Q32" s="111" t="s">
        <v>154</v>
      </c>
      <c r="R32" s="111" t="s">
        <v>154</v>
      </c>
      <c r="S32" s="28">
        <v>18</v>
      </c>
      <c r="T32" s="28">
        <v>18</v>
      </c>
      <c r="U32" s="112" t="s">
        <v>154</v>
      </c>
      <c r="V32" s="112" t="s">
        <v>154</v>
      </c>
      <c r="W32" s="111" t="s">
        <v>154</v>
      </c>
      <c r="X32" s="111" t="s">
        <v>154</v>
      </c>
      <c r="Y32" s="114" t="s">
        <v>154</v>
      </c>
    </row>
    <row r="33" spans="1:25" s="23" customFormat="1" ht="22.5" customHeight="1">
      <c r="A33" s="115" t="s">
        <v>426</v>
      </c>
      <c r="B33" s="27">
        <v>18</v>
      </c>
      <c r="C33" s="111" t="s">
        <v>154</v>
      </c>
      <c r="D33" s="28">
        <v>18</v>
      </c>
      <c r="E33" s="28">
        <v>38</v>
      </c>
      <c r="F33" s="111" t="s">
        <v>154</v>
      </c>
      <c r="G33" s="111" t="s">
        <v>154</v>
      </c>
      <c r="H33" s="111" t="s">
        <v>154</v>
      </c>
      <c r="I33" s="111" t="s">
        <v>154</v>
      </c>
      <c r="J33" s="111" t="s">
        <v>154</v>
      </c>
      <c r="K33" s="112" t="s">
        <v>154</v>
      </c>
      <c r="L33" s="111" t="s">
        <v>154</v>
      </c>
      <c r="M33" s="111" t="s">
        <v>154</v>
      </c>
      <c r="N33" s="111" t="s">
        <v>154</v>
      </c>
      <c r="O33" s="111" t="s">
        <v>154</v>
      </c>
      <c r="P33" s="111" t="s">
        <v>154</v>
      </c>
      <c r="Q33" s="111" t="s">
        <v>154</v>
      </c>
      <c r="R33" s="111" t="s">
        <v>154</v>
      </c>
      <c r="S33" s="28">
        <v>38</v>
      </c>
      <c r="T33" s="28">
        <v>38</v>
      </c>
      <c r="U33" s="112" t="s">
        <v>154</v>
      </c>
      <c r="V33" s="112" t="s">
        <v>154</v>
      </c>
      <c r="W33" s="111" t="s">
        <v>154</v>
      </c>
      <c r="X33" s="111" t="s">
        <v>154</v>
      </c>
      <c r="Y33" s="114" t="s">
        <v>154</v>
      </c>
    </row>
    <row r="34" spans="1:25" s="23" customFormat="1" ht="22.5" customHeight="1" thickBot="1">
      <c r="A34" s="116" t="s">
        <v>427</v>
      </c>
      <c r="B34" s="32">
        <v>7</v>
      </c>
      <c r="C34" s="117" t="s">
        <v>154</v>
      </c>
      <c r="D34" s="33">
        <v>7</v>
      </c>
      <c r="E34" s="33">
        <v>14</v>
      </c>
      <c r="F34" s="33">
        <v>14</v>
      </c>
      <c r="G34" s="117" t="s">
        <v>154</v>
      </c>
      <c r="H34" s="117" t="s">
        <v>154</v>
      </c>
      <c r="I34" s="117" t="s">
        <v>154</v>
      </c>
      <c r="J34" s="117" t="s">
        <v>154</v>
      </c>
      <c r="K34" s="117" t="s">
        <v>154</v>
      </c>
      <c r="L34" s="118" t="s">
        <v>154</v>
      </c>
      <c r="M34" s="117" t="s">
        <v>154</v>
      </c>
      <c r="N34" s="117" t="s">
        <v>154</v>
      </c>
      <c r="O34" s="117" t="s">
        <v>154</v>
      </c>
      <c r="P34" s="117" t="s">
        <v>154</v>
      </c>
      <c r="Q34" s="117" t="s">
        <v>154</v>
      </c>
      <c r="R34" s="117" t="s">
        <v>154</v>
      </c>
      <c r="S34" s="33">
        <v>14</v>
      </c>
      <c r="T34" s="33">
        <v>14</v>
      </c>
      <c r="U34" s="117" t="s">
        <v>154</v>
      </c>
      <c r="V34" s="117" t="s">
        <v>154</v>
      </c>
      <c r="W34" s="118" t="s">
        <v>154</v>
      </c>
      <c r="X34" s="118" t="s">
        <v>154</v>
      </c>
      <c r="Y34" s="295" t="s">
        <v>154</v>
      </c>
    </row>
    <row r="35" spans="1:25" s="23" customFormat="1" ht="12.75" customHeight="1">
      <c r="A35" s="287" t="s">
        <v>182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 t="s">
        <v>205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</sheetData>
  <mergeCells count="43">
    <mergeCell ref="S5:W5"/>
    <mergeCell ref="L2:Y2"/>
    <mergeCell ref="U8:U9"/>
    <mergeCell ref="V8:V9"/>
    <mergeCell ref="X8:X9"/>
    <mergeCell ref="Y8:Y9"/>
    <mergeCell ref="Q8:Q9"/>
    <mergeCell ref="R8:R9"/>
    <mergeCell ref="S8:S9"/>
    <mergeCell ref="T8:T9"/>
    <mergeCell ref="X6:X7"/>
    <mergeCell ref="B8:B9"/>
    <mergeCell ref="S6:S7"/>
    <mergeCell ref="C8:C9"/>
    <mergeCell ref="D8:D9"/>
    <mergeCell ref="E8:E9"/>
    <mergeCell ref="P8:P9"/>
    <mergeCell ref="F6:F8"/>
    <mergeCell ref="G6:G8"/>
    <mergeCell ref="H6:K7"/>
    <mergeCell ref="L6:M7"/>
    <mergeCell ref="T6:T7"/>
    <mergeCell ref="U6:U7"/>
    <mergeCell ref="V6:V7"/>
    <mergeCell ref="X4:Y4"/>
    <mergeCell ref="X5:Y5"/>
    <mergeCell ref="Y6:Y7"/>
    <mergeCell ref="W6:W7"/>
    <mergeCell ref="L4:W4"/>
    <mergeCell ref="L5:R5"/>
    <mergeCell ref="P6:P7"/>
    <mergeCell ref="Q6:Q7"/>
    <mergeCell ref="R6:R7"/>
    <mergeCell ref="N6:O7"/>
    <mergeCell ref="A2:K2"/>
    <mergeCell ref="B4:B7"/>
    <mergeCell ref="C4:C7"/>
    <mergeCell ref="D4:D7"/>
    <mergeCell ref="E4:K4"/>
    <mergeCell ref="A5:A6"/>
    <mergeCell ref="E5:E7"/>
    <mergeCell ref="F5:K5"/>
    <mergeCell ref="A7:A8"/>
  </mergeCells>
  <printOptions/>
  <pageMargins left="1.1811023622047245" right="1.1811023622047245" top="1.5748031496062993" bottom="1.5748031496062993" header="0.5118110236220472" footer="0.9055118110236221"/>
  <pageSetup firstPageNumber="36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2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4.625" style="19" customWidth="1"/>
    <col min="2" max="8" width="8.625" style="19" customWidth="1"/>
    <col min="9" max="12" width="7.625" style="19" customWidth="1"/>
    <col min="13" max="13" width="8.625" style="19" customWidth="1"/>
    <col min="14" max="14" width="7.625" style="19" customWidth="1"/>
    <col min="15" max="15" width="13.125" style="19" customWidth="1"/>
    <col min="16" max="17" width="7.625" style="19" customWidth="1"/>
    <col min="18" max="16384" width="9.00390625" style="19" customWidth="1"/>
  </cols>
  <sheetData>
    <row r="1" spans="1:17" s="1" customFormat="1" ht="18" customHeight="1">
      <c r="A1" s="286" t="s">
        <v>358</v>
      </c>
      <c r="B1" s="36"/>
      <c r="C1" s="36"/>
      <c r="D1" s="36"/>
      <c r="E1" s="36"/>
      <c r="F1" s="36"/>
      <c r="Q1" s="2" t="s">
        <v>359</v>
      </c>
    </row>
    <row r="2" spans="1:18" s="3" customFormat="1" ht="25.5" customHeight="1">
      <c r="A2" s="433" t="s">
        <v>156</v>
      </c>
      <c r="B2" s="434"/>
      <c r="C2" s="434"/>
      <c r="D2" s="434"/>
      <c r="E2" s="434"/>
      <c r="F2" s="434"/>
      <c r="G2" s="434"/>
      <c r="H2" s="434"/>
      <c r="I2" s="434" t="s">
        <v>157</v>
      </c>
      <c r="J2" s="434"/>
      <c r="K2" s="434"/>
      <c r="L2" s="434"/>
      <c r="M2" s="434"/>
      <c r="N2" s="434"/>
      <c r="O2" s="434"/>
      <c r="P2" s="434"/>
      <c r="Q2" s="434"/>
      <c r="R2" s="37"/>
    </row>
    <row r="3" spans="1:17" s="1" customFormat="1" ht="18" customHeight="1" thickBot="1">
      <c r="A3" s="38"/>
      <c r="B3" s="38"/>
      <c r="C3" s="38"/>
      <c r="D3" s="38"/>
      <c r="E3" s="38"/>
      <c r="F3" s="38"/>
      <c r="G3" s="38"/>
      <c r="H3" s="289" t="s">
        <v>158</v>
      </c>
      <c r="I3" s="36"/>
      <c r="Q3" s="39" t="s">
        <v>251</v>
      </c>
    </row>
    <row r="4" spans="1:17" s="1" customFormat="1" ht="21.75" customHeight="1">
      <c r="A4" s="401" t="s">
        <v>228</v>
      </c>
      <c r="B4" s="403" t="s">
        <v>159</v>
      </c>
      <c r="C4" s="404"/>
      <c r="D4" s="405" t="s">
        <v>160</v>
      </c>
      <c r="E4" s="393"/>
      <c r="F4" s="393"/>
      <c r="G4" s="393"/>
      <c r="H4" s="404"/>
      <c r="I4" s="394" t="s">
        <v>161</v>
      </c>
      <c r="J4" s="393"/>
      <c r="K4" s="393"/>
      <c r="L4" s="393"/>
      <c r="M4" s="393"/>
      <c r="N4" s="404"/>
      <c r="O4" s="395" t="s">
        <v>229</v>
      </c>
      <c r="P4" s="397" t="s">
        <v>162</v>
      </c>
      <c r="Q4" s="398"/>
    </row>
    <row r="5" spans="1:17" s="38" customFormat="1" ht="21.75" customHeight="1">
      <c r="A5" s="402"/>
      <c r="B5" s="399" t="s">
        <v>163</v>
      </c>
      <c r="C5" s="384"/>
      <c r="D5" s="385" t="s">
        <v>164</v>
      </c>
      <c r="E5" s="386"/>
      <c r="F5" s="386"/>
      <c r="G5" s="386"/>
      <c r="H5" s="384"/>
      <c r="K5" s="387" t="s">
        <v>197</v>
      </c>
      <c r="L5" s="387"/>
      <c r="M5" s="40"/>
      <c r="N5" s="41"/>
      <c r="O5" s="396"/>
      <c r="P5" s="388" t="s">
        <v>199</v>
      </c>
      <c r="Q5" s="389"/>
    </row>
    <row r="6" spans="1:17" s="1" customFormat="1" ht="21.75" customHeight="1">
      <c r="A6" s="402"/>
      <c r="B6" s="390" t="s">
        <v>212</v>
      </c>
      <c r="C6" s="392" t="s">
        <v>213</v>
      </c>
      <c r="D6" s="392" t="s">
        <v>212</v>
      </c>
      <c r="E6" s="392" t="s">
        <v>214</v>
      </c>
      <c r="F6" s="392" t="s">
        <v>215</v>
      </c>
      <c r="G6" s="392" t="s">
        <v>216</v>
      </c>
      <c r="H6" s="392" t="s">
        <v>217</v>
      </c>
      <c r="I6" s="376" t="s">
        <v>212</v>
      </c>
      <c r="J6" s="392" t="s">
        <v>214</v>
      </c>
      <c r="K6" s="376" t="s">
        <v>215</v>
      </c>
      <c r="L6" s="376" t="s">
        <v>216</v>
      </c>
      <c r="M6" s="378" t="s">
        <v>218</v>
      </c>
      <c r="N6" s="392" t="s">
        <v>165</v>
      </c>
      <c r="O6" s="396"/>
      <c r="P6" s="392" t="s">
        <v>166</v>
      </c>
      <c r="Q6" s="392" t="s">
        <v>165</v>
      </c>
    </row>
    <row r="7" spans="1:17" s="1" customFormat="1" ht="21.75" customHeight="1">
      <c r="A7" s="402"/>
      <c r="B7" s="391"/>
      <c r="C7" s="375"/>
      <c r="D7" s="375"/>
      <c r="E7" s="375"/>
      <c r="F7" s="375"/>
      <c r="G7" s="375"/>
      <c r="H7" s="375"/>
      <c r="I7" s="377"/>
      <c r="J7" s="375"/>
      <c r="K7" s="377"/>
      <c r="L7" s="377"/>
      <c r="M7" s="396"/>
      <c r="N7" s="375"/>
      <c r="O7" s="396" t="s">
        <v>219</v>
      </c>
      <c r="P7" s="375"/>
      <c r="Q7" s="375"/>
    </row>
    <row r="8" spans="1:17" s="1" customFormat="1" ht="21.75" customHeight="1" thickBot="1">
      <c r="A8" s="42" t="s">
        <v>183</v>
      </c>
      <c r="B8" s="43" t="s">
        <v>220</v>
      </c>
      <c r="C8" s="44" t="s">
        <v>221</v>
      </c>
      <c r="D8" s="45" t="s">
        <v>220</v>
      </c>
      <c r="E8" s="44" t="s">
        <v>222</v>
      </c>
      <c r="F8" s="44" t="s">
        <v>223</v>
      </c>
      <c r="G8" s="44" t="s">
        <v>224</v>
      </c>
      <c r="H8" s="45" t="s">
        <v>225</v>
      </c>
      <c r="I8" s="44" t="s">
        <v>220</v>
      </c>
      <c r="J8" s="45" t="s">
        <v>222</v>
      </c>
      <c r="K8" s="44" t="s">
        <v>223</v>
      </c>
      <c r="L8" s="44" t="s">
        <v>224</v>
      </c>
      <c r="M8" s="45" t="s">
        <v>226</v>
      </c>
      <c r="N8" s="45" t="s">
        <v>225</v>
      </c>
      <c r="O8" s="379"/>
      <c r="P8" s="45" t="s">
        <v>227</v>
      </c>
      <c r="Q8" s="45" t="s">
        <v>225</v>
      </c>
    </row>
    <row r="9" spans="1:17" s="38" customFormat="1" ht="37.5" customHeight="1">
      <c r="A9" s="123" t="s">
        <v>428</v>
      </c>
      <c r="B9" s="47">
        <v>26301</v>
      </c>
      <c r="C9" s="48">
        <v>563</v>
      </c>
      <c r="D9" s="48">
        <v>20945</v>
      </c>
      <c r="E9" s="48">
        <v>22111</v>
      </c>
      <c r="F9" s="48">
        <v>23017</v>
      </c>
      <c r="G9" s="48">
        <v>24492</v>
      </c>
      <c r="H9" s="48">
        <v>7</v>
      </c>
      <c r="I9" s="49">
        <v>20914</v>
      </c>
      <c r="J9" s="48">
        <v>22080</v>
      </c>
      <c r="K9" s="49">
        <v>22967</v>
      </c>
      <c r="L9" s="48">
        <v>24468</v>
      </c>
      <c r="M9" s="124" t="s">
        <v>317</v>
      </c>
      <c r="N9" s="48">
        <v>670</v>
      </c>
      <c r="O9" s="48">
        <v>28390</v>
      </c>
      <c r="P9" s="48">
        <v>21980</v>
      </c>
      <c r="Q9" s="124" t="s">
        <v>317</v>
      </c>
    </row>
    <row r="10" spans="1:17" s="38" customFormat="1" ht="37.5" customHeight="1">
      <c r="A10" s="123" t="s">
        <v>429</v>
      </c>
      <c r="B10" s="47">
        <v>27426</v>
      </c>
      <c r="C10" s="48">
        <v>1357</v>
      </c>
      <c r="D10" s="48">
        <v>21059</v>
      </c>
      <c r="E10" s="48">
        <v>20467</v>
      </c>
      <c r="F10" s="48">
        <v>20614</v>
      </c>
      <c r="G10" s="48">
        <v>24030</v>
      </c>
      <c r="H10" s="48">
        <v>134</v>
      </c>
      <c r="I10" s="49">
        <v>20629</v>
      </c>
      <c r="J10" s="48">
        <v>20445</v>
      </c>
      <c r="K10" s="49">
        <v>20614</v>
      </c>
      <c r="L10" s="48">
        <v>24019</v>
      </c>
      <c r="M10" s="48">
        <v>28858</v>
      </c>
      <c r="N10" s="48">
        <v>223</v>
      </c>
      <c r="O10" s="48">
        <v>28956</v>
      </c>
      <c r="P10" s="48">
        <v>19523</v>
      </c>
      <c r="Q10" s="124" t="s">
        <v>335</v>
      </c>
    </row>
    <row r="11" spans="1:17" s="38" customFormat="1" ht="37.5" customHeight="1">
      <c r="A11" s="123" t="s">
        <v>430</v>
      </c>
      <c r="B11" s="47">
        <v>29950</v>
      </c>
      <c r="C11" s="48">
        <v>587</v>
      </c>
      <c r="D11" s="48">
        <v>22751</v>
      </c>
      <c r="E11" s="48">
        <v>21344</v>
      </c>
      <c r="F11" s="48">
        <v>21246</v>
      </c>
      <c r="G11" s="48">
        <v>21654</v>
      </c>
      <c r="H11" s="48">
        <v>95</v>
      </c>
      <c r="I11" s="49">
        <v>22880</v>
      </c>
      <c r="J11" s="48">
        <v>21718</v>
      </c>
      <c r="K11" s="49">
        <v>21559</v>
      </c>
      <c r="L11" s="48">
        <v>21759</v>
      </c>
      <c r="M11" s="48">
        <v>30765</v>
      </c>
      <c r="N11" s="48">
        <v>437</v>
      </c>
      <c r="O11" s="48">
        <v>31311</v>
      </c>
      <c r="P11" s="48">
        <v>21021</v>
      </c>
      <c r="Q11" s="124" t="s">
        <v>335</v>
      </c>
    </row>
    <row r="12" spans="1:17" s="38" customFormat="1" ht="24.75" customHeight="1">
      <c r="A12" s="131"/>
      <c r="B12" s="47"/>
      <c r="C12" s="48"/>
      <c r="D12" s="48"/>
      <c r="E12" s="48"/>
      <c r="F12" s="48"/>
      <c r="G12" s="48"/>
      <c r="H12" s="48"/>
      <c r="I12" s="49"/>
      <c r="J12" s="48"/>
      <c r="K12" s="49"/>
      <c r="L12" s="48"/>
      <c r="M12" s="48"/>
      <c r="N12" s="48"/>
      <c r="O12" s="48"/>
      <c r="P12" s="48"/>
      <c r="Q12" s="48"/>
    </row>
    <row r="13" spans="1:17" s="1" customFormat="1" ht="37.5" customHeight="1">
      <c r="A13" s="123" t="s">
        <v>431</v>
      </c>
      <c r="B13" s="47">
        <v>27195</v>
      </c>
      <c r="C13" s="48">
        <v>1135</v>
      </c>
      <c r="D13" s="48">
        <v>30291</v>
      </c>
      <c r="E13" s="48">
        <v>31922</v>
      </c>
      <c r="F13" s="48">
        <v>33154</v>
      </c>
      <c r="G13" s="48">
        <v>31612</v>
      </c>
      <c r="H13" s="48">
        <v>147</v>
      </c>
      <c r="I13" s="49">
        <v>31951</v>
      </c>
      <c r="J13" s="48">
        <v>33770</v>
      </c>
      <c r="K13" s="49">
        <v>35193</v>
      </c>
      <c r="L13" s="48">
        <v>32556</v>
      </c>
      <c r="M13" s="48">
        <v>29850</v>
      </c>
      <c r="N13" s="124" t="s">
        <v>335</v>
      </c>
      <c r="O13" s="48">
        <v>29839</v>
      </c>
      <c r="P13" s="48">
        <v>34785</v>
      </c>
      <c r="Q13" s="124" t="s">
        <v>335</v>
      </c>
    </row>
    <row r="14" spans="1:17" s="38" customFormat="1" ht="37.5" customHeight="1">
      <c r="A14" s="123" t="s">
        <v>432</v>
      </c>
      <c r="B14" s="47">
        <v>24939</v>
      </c>
      <c r="C14" s="48">
        <v>1253</v>
      </c>
      <c r="D14" s="48">
        <v>23371</v>
      </c>
      <c r="E14" s="48">
        <v>24684</v>
      </c>
      <c r="F14" s="48">
        <v>25124</v>
      </c>
      <c r="G14" s="48">
        <v>29624</v>
      </c>
      <c r="H14" s="48">
        <v>864</v>
      </c>
      <c r="I14" s="49">
        <v>24261</v>
      </c>
      <c r="J14" s="48">
        <v>24678</v>
      </c>
      <c r="K14" s="49">
        <v>25123</v>
      </c>
      <c r="L14" s="48">
        <v>29632</v>
      </c>
      <c r="M14" s="48">
        <v>32134</v>
      </c>
      <c r="N14" s="48">
        <v>634</v>
      </c>
      <c r="O14" s="48">
        <v>32050</v>
      </c>
      <c r="P14" s="48">
        <v>24575</v>
      </c>
      <c r="Q14" s="124" t="s">
        <v>335</v>
      </c>
    </row>
    <row r="15" spans="1:17" s="38" customFormat="1" ht="37.5" customHeight="1">
      <c r="A15" s="126" t="s">
        <v>433</v>
      </c>
      <c r="B15" s="47">
        <v>14282</v>
      </c>
      <c r="C15" s="48">
        <v>52</v>
      </c>
      <c r="D15" s="48">
        <v>13836</v>
      </c>
      <c r="E15" s="48">
        <v>14205</v>
      </c>
      <c r="F15" s="48">
        <v>14645</v>
      </c>
      <c r="G15" s="48">
        <v>16781</v>
      </c>
      <c r="H15" s="48">
        <v>359</v>
      </c>
      <c r="I15" s="49">
        <v>14072</v>
      </c>
      <c r="J15" s="48">
        <v>14468</v>
      </c>
      <c r="K15" s="49">
        <v>14937</v>
      </c>
      <c r="L15" s="48">
        <v>17172</v>
      </c>
      <c r="M15" s="48">
        <v>32080</v>
      </c>
      <c r="N15" s="48">
        <v>852</v>
      </c>
      <c r="O15" s="48">
        <v>32040</v>
      </c>
      <c r="P15" s="48">
        <v>15907</v>
      </c>
      <c r="Q15" s="124" t="s">
        <v>335</v>
      </c>
    </row>
    <row r="16" spans="1:17" s="38" customFormat="1" ht="24.75" customHeight="1">
      <c r="A16" s="59"/>
      <c r="B16" s="47"/>
      <c r="C16" s="48"/>
      <c r="D16" s="48"/>
      <c r="E16" s="48"/>
      <c r="F16" s="48"/>
      <c r="G16" s="48"/>
      <c r="H16" s="48"/>
      <c r="I16" s="49"/>
      <c r="J16" s="48"/>
      <c r="K16" s="49"/>
      <c r="L16" s="48"/>
      <c r="M16" s="48"/>
      <c r="N16" s="48"/>
      <c r="O16" s="48"/>
      <c r="P16" s="48"/>
      <c r="Q16" s="48"/>
    </row>
    <row r="17" spans="1:17" s="38" customFormat="1" ht="37.5" customHeight="1">
      <c r="A17" s="127" t="s">
        <v>434</v>
      </c>
      <c r="B17" s="47">
        <v>19542</v>
      </c>
      <c r="C17" s="48">
        <v>39</v>
      </c>
      <c r="D17" s="48">
        <v>11353</v>
      </c>
      <c r="E17" s="48">
        <v>10568</v>
      </c>
      <c r="F17" s="48">
        <v>10272</v>
      </c>
      <c r="G17" s="48">
        <v>12799</v>
      </c>
      <c r="H17" s="48">
        <v>8</v>
      </c>
      <c r="I17" s="49">
        <v>13974</v>
      </c>
      <c r="J17" s="48">
        <v>13365</v>
      </c>
      <c r="K17" s="49">
        <v>13361</v>
      </c>
      <c r="L17" s="48">
        <v>17179</v>
      </c>
      <c r="M17" s="48">
        <v>27132</v>
      </c>
      <c r="N17" s="48">
        <v>582</v>
      </c>
      <c r="O17" s="48">
        <v>31345</v>
      </c>
      <c r="P17" s="48">
        <v>18957</v>
      </c>
      <c r="Q17" s="124" t="s">
        <v>335</v>
      </c>
    </row>
    <row r="18" spans="1:17" s="38" customFormat="1" ht="37.5" customHeight="1">
      <c r="A18" s="127" t="s">
        <v>435</v>
      </c>
      <c r="B18" s="47">
        <v>19438</v>
      </c>
      <c r="C18" s="48">
        <v>11</v>
      </c>
      <c r="D18" s="48">
        <v>9783</v>
      </c>
      <c r="E18" s="48">
        <v>9307</v>
      </c>
      <c r="F18" s="48">
        <v>9122</v>
      </c>
      <c r="G18" s="48">
        <v>10578</v>
      </c>
      <c r="H18" s="48">
        <v>24</v>
      </c>
      <c r="I18" s="49">
        <v>15632</v>
      </c>
      <c r="J18" s="48">
        <v>14381</v>
      </c>
      <c r="K18" s="49">
        <v>14125</v>
      </c>
      <c r="L18" s="48">
        <v>15790</v>
      </c>
      <c r="M18" s="48">
        <v>28319</v>
      </c>
      <c r="N18" s="48">
        <v>123</v>
      </c>
      <c r="O18" s="48">
        <v>28311</v>
      </c>
      <c r="P18" s="48">
        <v>20513</v>
      </c>
      <c r="Q18" s="48">
        <v>11</v>
      </c>
    </row>
    <row r="19" spans="1:17" s="38" customFormat="1" ht="37.5" customHeight="1">
      <c r="A19" s="127" t="s">
        <v>436</v>
      </c>
      <c r="B19" s="47">
        <v>18976</v>
      </c>
      <c r="C19" s="48">
        <v>7</v>
      </c>
      <c r="D19" s="48">
        <v>7630</v>
      </c>
      <c r="E19" s="48">
        <v>7283</v>
      </c>
      <c r="F19" s="48">
        <v>7389</v>
      </c>
      <c r="G19" s="48">
        <v>8989</v>
      </c>
      <c r="H19" s="48">
        <v>24</v>
      </c>
      <c r="I19" s="49">
        <v>11888</v>
      </c>
      <c r="J19" s="48">
        <v>11430</v>
      </c>
      <c r="K19" s="49">
        <v>11099</v>
      </c>
      <c r="L19" s="48">
        <v>14478</v>
      </c>
      <c r="M19" s="48">
        <v>26217</v>
      </c>
      <c r="N19" s="48">
        <v>255</v>
      </c>
      <c r="O19" s="48">
        <v>26586</v>
      </c>
      <c r="P19" s="48">
        <v>5352</v>
      </c>
      <c r="Q19" s="48">
        <v>3</v>
      </c>
    </row>
    <row r="20" spans="1:17" s="38" customFormat="1" ht="24.75" customHeight="1">
      <c r="A20" s="91"/>
      <c r="B20" s="47"/>
      <c r="C20" s="48"/>
      <c r="D20" s="48"/>
      <c r="E20" s="48"/>
      <c r="F20" s="48"/>
      <c r="G20" s="48"/>
      <c r="H20" s="48"/>
      <c r="I20" s="49"/>
      <c r="J20" s="48"/>
      <c r="K20" s="49"/>
      <c r="L20" s="48"/>
      <c r="M20" s="48"/>
      <c r="N20" s="48"/>
      <c r="O20" s="48"/>
      <c r="P20" s="48"/>
      <c r="Q20" s="48"/>
    </row>
    <row r="21" spans="1:17" s="1" customFormat="1" ht="37.5" customHeight="1" thickBot="1">
      <c r="A21" s="128" t="s">
        <v>437</v>
      </c>
      <c r="B21" s="50">
        <v>19758</v>
      </c>
      <c r="C21" s="129" t="s">
        <v>342</v>
      </c>
      <c r="D21" s="51">
        <v>6481</v>
      </c>
      <c r="E21" s="51">
        <v>6129</v>
      </c>
      <c r="F21" s="51">
        <v>6108</v>
      </c>
      <c r="G21" s="51">
        <v>7773</v>
      </c>
      <c r="H21" s="51">
        <v>2</v>
      </c>
      <c r="I21" s="52">
        <v>9146</v>
      </c>
      <c r="J21" s="51">
        <v>8912</v>
      </c>
      <c r="K21" s="52">
        <v>9040</v>
      </c>
      <c r="L21" s="51">
        <v>12286</v>
      </c>
      <c r="M21" s="51">
        <v>23367</v>
      </c>
      <c r="N21" s="51">
        <v>119</v>
      </c>
      <c r="O21" s="51">
        <v>23435</v>
      </c>
      <c r="P21" s="51">
        <v>8</v>
      </c>
      <c r="Q21" s="129" t="s">
        <v>342</v>
      </c>
    </row>
    <row r="22" s="1" customFormat="1" ht="19.5" customHeight="1">
      <c r="A22" s="286" t="s">
        <v>182</v>
      </c>
    </row>
    <row r="23" ht="12.75">
      <c r="K23" s="53"/>
    </row>
    <row r="24" ht="12.75">
      <c r="K24" s="53"/>
    </row>
  </sheetData>
  <mergeCells count="28">
    <mergeCell ref="N6:N7"/>
    <mergeCell ref="P6:P7"/>
    <mergeCell ref="Q6:Q7"/>
    <mergeCell ref="O7:O8"/>
    <mergeCell ref="J6:J7"/>
    <mergeCell ref="K6:K7"/>
    <mergeCell ref="L6:L7"/>
    <mergeCell ref="M6:M7"/>
    <mergeCell ref="K5:L5"/>
    <mergeCell ref="P5:Q5"/>
    <mergeCell ref="B6:B7"/>
    <mergeCell ref="C6:C7"/>
    <mergeCell ref="D6:D7"/>
    <mergeCell ref="E6:E7"/>
    <mergeCell ref="F6:F7"/>
    <mergeCell ref="G6:G7"/>
    <mergeCell ref="H6:H7"/>
    <mergeCell ref="I6:I7"/>
    <mergeCell ref="A2:H2"/>
    <mergeCell ref="I2:Q2"/>
    <mergeCell ref="A4:A7"/>
    <mergeCell ref="B4:C4"/>
    <mergeCell ref="D4:H4"/>
    <mergeCell ref="I4:N4"/>
    <mergeCell ref="O4:O6"/>
    <mergeCell ref="P4:Q4"/>
    <mergeCell ref="B5:C5"/>
    <mergeCell ref="D5:H5"/>
  </mergeCells>
  <printOptions horizontalCentered="1"/>
  <pageMargins left="1.1811023622047245" right="1.1811023622047245" top="1.5748031496062993" bottom="1.5748031496062993" header="0.5118110236220472" footer="0.9055118110236221"/>
  <pageSetup firstPageNumber="36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O2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4.625" style="19" customWidth="1"/>
    <col min="2" max="3" width="8.625" style="19" customWidth="1"/>
    <col min="4" max="4" width="10.625" style="19" customWidth="1"/>
    <col min="5" max="8" width="8.125" style="19" customWidth="1"/>
    <col min="9" max="10" width="10.625" style="19" customWidth="1"/>
    <col min="11" max="11" width="11.125" style="19" customWidth="1"/>
    <col min="12" max="15" width="10.625" style="19" customWidth="1"/>
    <col min="16" max="16384" width="9.00390625" style="19" customWidth="1"/>
  </cols>
  <sheetData>
    <row r="1" spans="1:15" s="1" customFormat="1" ht="18" customHeight="1">
      <c r="A1" s="286" t="s">
        <v>358</v>
      </c>
      <c r="D1" s="36"/>
      <c r="E1" s="36"/>
      <c r="F1" s="36"/>
      <c r="G1" s="36"/>
      <c r="H1" s="36"/>
      <c r="O1" s="2" t="s">
        <v>359</v>
      </c>
    </row>
    <row r="2" spans="1:15" s="3" customFormat="1" ht="25.5" customHeight="1">
      <c r="A2" s="448" t="s">
        <v>167</v>
      </c>
      <c r="B2" s="435"/>
      <c r="C2" s="435"/>
      <c r="D2" s="435"/>
      <c r="E2" s="435"/>
      <c r="F2" s="435"/>
      <c r="G2" s="435"/>
      <c r="H2" s="435"/>
      <c r="I2" s="435" t="s">
        <v>168</v>
      </c>
      <c r="J2" s="435"/>
      <c r="K2" s="435"/>
      <c r="L2" s="435"/>
      <c r="M2" s="435"/>
      <c r="N2" s="435"/>
      <c r="O2" s="435"/>
    </row>
    <row r="3" spans="1:15" s="1" customFormat="1" ht="18" customHeight="1" thickBot="1">
      <c r="A3" s="54"/>
      <c r="B3" s="54"/>
      <c r="C3" s="39"/>
      <c r="D3" s="54"/>
      <c r="E3" s="54"/>
      <c r="F3" s="54"/>
      <c r="G3" s="54"/>
      <c r="H3" s="289" t="s">
        <v>169</v>
      </c>
      <c r="I3" s="54"/>
      <c r="K3" s="54"/>
      <c r="N3" s="55"/>
      <c r="O3" s="56" t="s">
        <v>251</v>
      </c>
    </row>
    <row r="4" spans="1:15" s="1" customFormat="1" ht="21" customHeight="1">
      <c r="A4" s="394" t="s">
        <v>228</v>
      </c>
      <c r="B4" s="449" t="s">
        <v>250</v>
      </c>
      <c r="C4" s="450"/>
      <c r="D4" s="453" t="s">
        <v>170</v>
      </c>
      <c r="E4" s="454"/>
      <c r="F4" s="456" t="s">
        <v>171</v>
      </c>
      <c r="G4" s="457"/>
      <c r="H4" s="457"/>
      <c r="I4" s="460" t="s">
        <v>172</v>
      </c>
      <c r="J4" s="58"/>
      <c r="K4" s="405" t="s">
        <v>247</v>
      </c>
      <c r="L4" s="393"/>
      <c r="M4" s="393"/>
      <c r="N4" s="393"/>
      <c r="O4" s="393"/>
    </row>
    <row r="5" spans="1:15" s="38" customFormat="1" ht="21" customHeight="1">
      <c r="A5" s="374"/>
      <c r="B5" s="451"/>
      <c r="C5" s="452"/>
      <c r="D5" s="455"/>
      <c r="E5" s="455"/>
      <c r="F5" s="458"/>
      <c r="G5" s="459"/>
      <c r="H5" s="459"/>
      <c r="I5" s="461"/>
      <c r="J5" s="60"/>
      <c r="K5" s="104" t="s">
        <v>236</v>
      </c>
      <c r="L5" s="380" t="s">
        <v>237</v>
      </c>
      <c r="M5" s="381"/>
      <c r="N5" s="381"/>
      <c r="O5" s="381"/>
    </row>
    <row r="6" spans="1:15" s="1" customFormat="1" ht="21" customHeight="1">
      <c r="A6" s="374"/>
      <c r="B6" s="61" t="s">
        <v>238</v>
      </c>
      <c r="C6" s="62"/>
      <c r="D6" s="386" t="s">
        <v>200</v>
      </c>
      <c r="E6" s="384"/>
      <c r="F6" s="382" t="s">
        <v>239</v>
      </c>
      <c r="G6" s="383"/>
      <c r="H6" s="383"/>
      <c r="I6" s="63" t="s">
        <v>240</v>
      </c>
      <c r="J6" s="64"/>
      <c r="K6" s="65" t="s">
        <v>241</v>
      </c>
      <c r="L6" s="385" t="s">
        <v>242</v>
      </c>
      <c r="M6" s="386"/>
      <c r="N6" s="386"/>
      <c r="O6" s="386"/>
    </row>
    <row r="7" spans="1:15" s="1" customFormat="1" ht="31.5" customHeight="1">
      <c r="A7" s="374" t="s">
        <v>183</v>
      </c>
      <c r="B7" s="121" t="s">
        <v>243</v>
      </c>
      <c r="C7" s="122" t="s">
        <v>217</v>
      </c>
      <c r="D7" s="103" t="s">
        <v>244</v>
      </c>
      <c r="E7" s="98" t="s">
        <v>217</v>
      </c>
      <c r="F7" s="122" t="s">
        <v>212</v>
      </c>
      <c r="G7" s="122" t="s">
        <v>214</v>
      </c>
      <c r="H7" s="122" t="s">
        <v>215</v>
      </c>
      <c r="I7" s="132" t="s">
        <v>245</v>
      </c>
      <c r="J7" s="122" t="s">
        <v>217</v>
      </c>
      <c r="K7" s="122" t="s">
        <v>243</v>
      </c>
      <c r="L7" s="122" t="s">
        <v>212</v>
      </c>
      <c r="M7" s="122" t="s">
        <v>214</v>
      </c>
      <c r="N7" s="122" t="s">
        <v>215</v>
      </c>
      <c r="O7" s="98" t="s">
        <v>217</v>
      </c>
    </row>
    <row r="8" spans="1:15" s="1" customFormat="1" ht="31.5" customHeight="1" thickBot="1">
      <c r="A8" s="356"/>
      <c r="B8" s="43" t="s">
        <v>227</v>
      </c>
      <c r="C8" s="45" t="s">
        <v>225</v>
      </c>
      <c r="D8" s="66" t="s">
        <v>246</v>
      </c>
      <c r="E8" s="45" t="s">
        <v>225</v>
      </c>
      <c r="F8" s="44" t="s">
        <v>220</v>
      </c>
      <c r="G8" s="44" t="s">
        <v>222</v>
      </c>
      <c r="H8" s="45" t="s">
        <v>223</v>
      </c>
      <c r="I8" s="44" t="s">
        <v>226</v>
      </c>
      <c r="J8" s="45" t="s">
        <v>225</v>
      </c>
      <c r="K8" s="45" t="s">
        <v>227</v>
      </c>
      <c r="L8" s="45" t="s">
        <v>220</v>
      </c>
      <c r="M8" s="45" t="s">
        <v>222</v>
      </c>
      <c r="N8" s="44" t="s">
        <v>223</v>
      </c>
      <c r="O8" s="67" t="s">
        <v>225</v>
      </c>
    </row>
    <row r="9" spans="1:15" s="38" customFormat="1" ht="36.75" customHeight="1">
      <c r="A9" s="123" t="s">
        <v>428</v>
      </c>
      <c r="B9" s="47">
        <v>24859</v>
      </c>
      <c r="C9" s="48">
        <v>1996</v>
      </c>
      <c r="D9" s="49">
        <v>444</v>
      </c>
      <c r="E9" s="124" t="s">
        <v>317</v>
      </c>
      <c r="F9" s="48">
        <v>27755</v>
      </c>
      <c r="G9" s="48">
        <v>26180</v>
      </c>
      <c r="H9" s="48">
        <v>24760</v>
      </c>
      <c r="I9" s="49">
        <v>27510</v>
      </c>
      <c r="J9" s="48">
        <v>5623</v>
      </c>
      <c r="K9" s="48">
        <v>912</v>
      </c>
      <c r="L9" s="48">
        <v>26434</v>
      </c>
      <c r="M9" s="48">
        <v>26176</v>
      </c>
      <c r="N9" s="48">
        <v>27723</v>
      </c>
      <c r="O9" s="68">
        <v>3</v>
      </c>
    </row>
    <row r="10" spans="1:15" s="38" customFormat="1" ht="36.75" customHeight="1">
      <c r="A10" s="123" t="s">
        <v>429</v>
      </c>
      <c r="B10" s="47">
        <v>24040</v>
      </c>
      <c r="C10" s="48">
        <v>306</v>
      </c>
      <c r="D10" s="49">
        <v>323</v>
      </c>
      <c r="E10" s="124" t="s">
        <v>335</v>
      </c>
      <c r="F10" s="48">
        <v>27920</v>
      </c>
      <c r="G10" s="48">
        <v>25690</v>
      </c>
      <c r="H10" s="48">
        <v>24667</v>
      </c>
      <c r="I10" s="49">
        <v>28632</v>
      </c>
      <c r="J10" s="48">
        <v>3157</v>
      </c>
      <c r="K10" s="48">
        <v>967</v>
      </c>
      <c r="L10" s="48">
        <v>27637</v>
      </c>
      <c r="M10" s="48">
        <v>26648</v>
      </c>
      <c r="N10" s="48">
        <v>24951</v>
      </c>
      <c r="O10" s="68">
        <v>137</v>
      </c>
    </row>
    <row r="11" spans="1:15" s="38" customFormat="1" ht="36.75" customHeight="1">
      <c r="A11" s="123" t="s">
        <v>430</v>
      </c>
      <c r="B11" s="47">
        <v>22359</v>
      </c>
      <c r="C11" s="48">
        <v>857</v>
      </c>
      <c r="D11" s="49">
        <v>2467</v>
      </c>
      <c r="E11" s="48">
        <v>51</v>
      </c>
      <c r="F11" s="48">
        <v>23102</v>
      </c>
      <c r="G11" s="48">
        <v>22615</v>
      </c>
      <c r="H11" s="48">
        <v>25230</v>
      </c>
      <c r="I11" s="49">
        <v>28282</v>
      </c>
      <c r="J11" s="48">
        <v>4468</v>
      </c>
      <c r="K11" s="48">
        <v>1098</v>
      </c>
      <c r="L11" s="48">
        <v>30585</v>
      </c>
      <c r="M11" s="48">
        <v>29132</v>
      </c>
      <c r="N11" s="48">
        <v>26095</v>
      </c>
      <c r="O11" s="68">
        <v>218</v>
      </c>
    </row>
    <row r="12" spans="1:15" s="38" customFormat="1" ht="23.25" customHeight="1">
      <c r="A12" s="131"/>
      <c r="B12" s="47"/>
      <c r="C12" s="48"/>
      <c r="D12" s="49"/>
      <c r="E12" s="48"/>
      <c r="F12" s="48"/>
      <c r="G12" s="48"/>
      <c r="H12" s="48"/>
      <c r="I12" s="49"/>
      <c r="J12" s="48"/>
      <c r="K12" s="48"/>
      <c r="L12" s="48"/>
      <c r="M12" s="48"/>
      <c r="N12" s="48"/>
      <c r="O12" s="68"/>
    </row>
    <row r="13" spans="1:15" s="1" customFormat="1" ht="36.75" customHeight="1">
      <c r="A13" s="123" t="s">
        <v>431</v>
      </c>
      <c r="B13" s="47">
        <v>34195</v>
      </c>
      <c r="C13" s="48">
        <v>309</v>
      </c>
      <c r="D13" s="125" t="s">
        <v>335</v>
      </c>
      <c r="E13" s="124" t="s">
        <v>335</v>
      </c>
      <c r="F13" s="48">
        <v>32851</v>
      </c>
      <c r="G13" s="48">
        <v>32061</v>
      </c>
      <c r="H13" s="48">
        <v>31396</v>
      </c>
      <c r="I13" s="49">
        <v>29744</v>
      </c>
      <c r="J13" s="48">
        <v>641</v>
      </c>
      <c r="K13" s="124" t="s">
        <v>335</v>
      </c>
      <c r="L13" s="48">
        <v>28706</v>
      </c>
      <c r="M13" s="48">
        <v>27318</v>
      </c>
      <c r="N13" s="48">
        <v>31639</v>
      </c>
      <c r="O13" s="68">
        <v>574</v>
      </c>
    </row>
    <row r="14" spans="1:15" s="38" customFormat="1" ht="36.75" customHeight="1">
      <c r="A14" s="123" t="s">
        <v>432</v>
      </c>
      <c r="B14" s="47">
        <v>29165</v>
      </c>
      <c r="C14" s="48">
        <v>88939</v>
      </c>
      <c r="D14" s="125" t="s">
        <v>335</v>
      </c>
      <c r="E14" s="124" t="s">
        <v>335</v>
      </c>
      <c r="F14" s="48">
        <v>32968</v>
      </c>
      <c r="G14" s="48">
        <v>32268</v>
      </c>
      <c r="H14" s="48">
        <v>29683</v>
      </c>
      <c r="I14" s="49">
        <v>30931</v>
      </c>
      <c r="J14" s="48">
        <v>7249</v>
      </c>
      <c r="K14" s="48">
        <v>674</v>
      </c>
      <c r="L14" s="48">
        <v>20208</v>
      </c>
      <c r="M14" s="48">
        <v>17017</v>
      </c>
      <c r="N14" s="48">
        <v>22958</v>
      </c>
      <c r="O14" s="68">
        <v>417</v>
      </c>
    </row>
    <row r="15" spans="1:15" s="38" customFormat="1" ht="36.75" customHeight="1">
      <c r="A15" s="126" t="s">
        <v>433</v>
      </c>
      <c r="B15" s="47">
        <v>17769</v>
      </c>
      <c r="C15" s="48">
        <v>70618</v>
      </c>
      <c r="D15" s="125" t="s">
        <v>342</v>
      </c>
      <c r="E15" s="124" t="s">
        <v>342</v>
      </c>
      <c r="F15" s="48">
        <v>18990</v>
      </c>
      <c r="G15" s="48">
        <v>18561</v>
      </c>
      <c r="H15" s="48">
        <v>22046</v>
      </c>
      <c r="I15" s="49">
        <v>24439</v>
      </c>
      <c r="J15" s="48">
        <v>1180</v>
      </c>
      <c r="K15" s="48">
        <v>392</v>
      </c>
      <c r="L15" s="48">
        <v>10448</v>
      </c>
      <c r="M15" s="49">
        <v>14256</v>
      </c>
      <c r="N15" s="48">
        <v>15400</v>
      </c>
      <c r="O15" s="68">
        <v>504</v>
      </c>
    </row>
    <row r="16" spans="1:15" s="38" customFormat="1" ht="23.25" customHeight="1">
      <c r="A16" s="59"/>
      <c r="B16" s="47"/>
      <c r="C16" s="48"/>
      <c r="D16" s="49"/>
      <c r="E16" s="48"/>
      <c r="F16" s="48"/>
      <c r="G16" s="48"/>
      <c r="H16" s="48"/>
      <c r="I16" s="49"/>
      <c r="J16" s="48"/>
      <c r="K16" s="48"/>
      <c r="L16" s="48"/>
      <c r="M16" s="49"/>
      <c r="N16" s="48"/>
      <c r="O16" s="68"/>
    </row>
    <row r="17" spans="1:15" s="1" customFormat="1" ht="36.75" customHeight="1">
      <c r="A17" s="127" t="s">
        <v>434</v>
      </c>
      <c r="B17" s="47">
        <v>20384</v>
      </c>
      <c r="C17" s="48">
        <v>54133</v>
      </c>
      <c r="D17" s="124" t="s">
        <v>342</v>
      </c>
      <c r="E17" s="124" t="s">
        <v>342</v>
      </c>
      <c r="F17" s="48">
        <v>22053</v>
      </c>
      <c r="G17" s="48">
        <v>20882</v>
      </c>
      <c r="H17" s="48">
        <v>21857</v>
      </c>
      <c r="I17" s="49">
        <v>29940</v>
      </c>
      <c r="J17" s="48">
        <v>2929</v>
      </c>
      <c r="K17" s="48">
        <v>680</v>
      </c>
      <c r="L17" s="48">
        <v>18532</v>
      </c>
      <c r="M17" s="48">
        <v>20174</v>
      </c>
      <c r="N17" s="48">
        <v>19685</v>
      </c>
      <c r="O17" s="68">
        <v>175</v>
      </c>
    </row>
    <row r="18" spans="1:15" s="1" customFormat="1" ht="36.75" customHeight="1">
      <c r="A18" s="127" t="s">
        <v>435</v>
      </c>
      <c r="B18" s="47">
        <v>21830</v>
      </c>
      <c r="C18" s="48">
        <v>28992</v>
      </c>
      <c r="D18" s="125" t="s">
        <v>342</v>
      </c>
      <c r="E18" s="124" t="s">
        <v>342</v>
      </c>
      <c r="F18" s="48">
        <v>22112</v>
      </c>
      <c r="G18" s="48">
        <v>21503</v>
      </c>
      <c r="H18" s="48">
        <v>22169</v>
      </c>
      <c r="I18" s="49">
        <v>27787</v>
      </c>
      <c r="J18" s="48">
        <v>403</v>
      </c>
      <c r="K18" s="48">
        <v>677</v>
      </c>
      <c r="L18" s="48">
        <v>19305</v>
      </c>
      <c r="M18" s="49">
        <v>20090</v>
      </c>
      <c r="N18" s="48">
        <v>20288</v>
      </c>
      <c r="O18" s="68">
        <v>150</v>
      </c>
    </row>
    <row r="19" spans="1:15" s="1" customFormat="1" ht="36.75" customHeight="1">
      <c r="A19" s="127" t="s">
        <v>436</v>
      </c>
      <c r="B19" s="47">
        <v>21436</v>
      </c>
      <c r="C19" s="48">
        <v>30503</v>
      </c>
      <c r="D19" s="125" t="s">
        <v>275</v>
      </c>
      <c r="E19" s="124" t="s">
        <v>275</v>
      </c>
      <c r="F19" s="48">
        <v>20882</v>
      </c>
      <c r="G19" s="48">
        <v>20360</v>
      </c>
      <c r="H19" s="48">
        <v>20313</v>
      </c>
      <c r="I19" s="49">
        <v>26419</v>
      </c>
      <c r="J19" s="48">
        <v>252</v>
      </c>
      <c r="K19" s="48">
        <v>681</v>
      </c>
      <c r="L19" s="48">
        <v>18605</v>
      </c>
      <c r="M19" s="49">
        <v>17508</v>
      </c>
      <c r="N19" s="48">
        <v>16035</v>
      </c>
      <c r="O19" s="68">
        <v>84</v>
      </c>
    </row>
    <row r="20" spans="1:15" s="1" customFormat="1" ht="23.25" customHeight="1">
      <c r="A20" s="91"/>
      <c r="B20" s="47"/>
      <c r="C20" s="48"/>
      <c r="D20" s="49"/>
      <c r="E20" s="48"/>
      <c r="F20" s="48"/>
      <c r="G20" s="48"/>
      <c r="H20" s="48"/>
      <c r="I20" s="49"/>
      <c r="J20" s="48"/>
      <c r="K20" s="48"/>
      <c r="L20" s="48"/>
      <c r="M20" s="48"/>
      <c r="N20" s="48"/>
      <c r="O20" s="68"/>
    </row>
    <row r="21" spans="1:15" s="1" customFormat="1" ht="36.75" customHeight="1" thickBot="1">
      <c r="A21" s="128" t="s">
        <v>437</v>
      </c>
      <c r="B21" s="50">
        <v>21043</v>
      </c>
      <c r="C21" s="51">
        <v>17954</v>
      </c>
      <c r="D21" s="129" t="s">
        <v>275</v>
      </c>
      <c r="E21" s="129" t="s">
        <v>275</v>
      </c>
      <c r="F21" s="51">
        <v>17940</v>
      </c>
      <c r="G21" s="51">
        <v>18521</v>
      </c>
      <c r="H21" s="51">
        <v>19551</v>
      </c>
      <c r="I21" s="52">
        <v>370</v>
      </c>
      <c r="J21" s="51">
        <v>28537</v>
      </c>
      <c r="K21" s="51">
        <v>638</v>
      </c>
      <c r="L21" s="51">
        <v>19066</v>
      </c>
      <c r="M21" s="52">
        <v>15499</v>
      </c>
      <c r="N21" s="51">
        <v>14176</v>
      </c>
      <c r="O21" s="69">
        <v>34</v>
      </c>
    </row>
    <row r="22" s="1" customFormat="1" ht="19.5" customHeight="1">
      <c r="A22" s="286" t="s">
        <v>182</v>
      </c>
    </row>
    <row r="23" ht="12.75">
      <c r="M23" s="53"/>
    </row>
    <row r="24" ht="12.75">
      <c r="M24" s="53"/>
    </row>
  </sheetData>
  <mergeCells count="13">
    <mergeCell ref="A7:A8"/>
    <mergeCell ref="A2:H2"/>
    <mergeCell ref="I2:O2"/>
    <mergeCell ref="A4:A6"/>
    <mergeCell ref="B4:C5"/>
    <mergeCell ref="D4:E5"/>
    <mergeCell ref="F4:H5"/>
    <mergeCell ref="I4:I5"/>
    <mergeCell ref="K4:O4"/>
    <mergeCell ref="L5:O5"/>
    <mergeCell ref="D6:E6"/>
    <mergeCell ref="F6:H6"/>
    <mergeCell ref="L6:O6"/>
  </mergeCells>
  <printOptions/>
  <pageMargins left="1.1811023622047245" right="1.1811023622047245" top="1.5748031496062993" bottom="1.5748031496062993" header="0.5118110236220472" footer="0.9055118110236221"/>
  <pageSetup firstPageNumber="36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AD16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1.625" style="19" customWidth="1"/>
    <col min="2" max="5" width="4.625" style="19" customWidth="1"/>
    <col min="6" max="9" width="5.125" style="19" customWidth="1"/>
    <col min="10" max="11" width="5.625" style="19" customWidth="1"/>
    <col min="12" max="13" width="6.625" style="19" customWidth="1"/>
    <col min="14" max="21" width="4.625" style="19" customWidth="1"/>
    <col min="22" max="23" width="5.125" style="19" customWidth="1"/>
    <col min="24" max="28" width="4.625" style="19" customWidth="1"/>
    <col min="29" max="29" width="4.625" style="53" customWidth="1"/>
    <col min="30" max="16384" width="9.00390625" style="19" customWidth="1"/>
  </cols>
  <sheetData>
    <row r="1" spans="1:29" s="1" customFormat="1" ht="19.5" customHeight="1">
      <c r="A1" s="290" t="s">
        <v>358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AA1" s="70"/>
      <c r="AB1" s="70"/>
      <c r="AC1" s="2" t="s">
        <v>359</v>
      </c>
    </row>
    <row r="2" spans="1:29" s="232" customFormat="1" ht="25.5" customHeight="1">
      <c r="A2" s="462" t="s">
        <v>470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 t="s">
        <v>471</v>
      </c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</row>
    <row r="3" spans="1:29" s="1" customFormat="1" ht="18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89" t="s">
        <v>173</v>
      </c>
      <c r="N3" s="38"/>
      <c r="O3" s="38"/>
      <c r="P3" s="38"/>
      <c r="Q3" s="38"/>
      <c r="R3" s="38"/>
      <c r="S3" s="38"/>
      <c r="T3" s="36"/>
      <c r="U3" s="36"/>
      <c r="V3" s="36"/>
      <c r="W3" s="36"/>
      <c r="X3" s="36"/>
      <c r="Y3" s="36"/>
      <c r="AA3" s="54"/>
      <c r="AB3" s="54"/>
      <c r="AC3" s="39" t="s">
        <v>252</v>
      </c>
    </row>
    <row r="4" spans="1:30" s="71" customFormat="1" ht="34.5" customHeight="1">
      <c r="A4" s="57"/>
      <c r="B4" s="449" t="s">
        <v>438</v>
      </c>
      <c r="C4" s="450"/>
      <c r="D4" s="464" t="s">
        <v>439</v>
      </c>
      <c r="E4" s="450"/>
      <c r="F4" s="464" t="s">
        <v>440</v>
      </c>
      <c r="G4" s="450"/>
      <c r="H4" s="464" t="s">
        <v>441</v>
      </c>
      <c r="I4" s="450"/>
      <c r="J4" s="464" t="s">
        <v>442</v>
      </c>
      <c r="K4" s="450"/>
      <c r="L4" s="464" t="s">
        <v>443</v>
      </c>
      <c r="M4" s="450"/>
      <c r="N4" s="453" t="s">
        <v>444</v>
      </c>
      <c r="O4" s="450"/>
      <c r="P4" s="464" t="s">
        <v>445</v>
      </c>
      <c r="Q4" s="450"/>
      <c r="R4" s="464" t="s">
        <v>446</v>
      </c>
      <c r="S4" s="450"/>
      <c r="T4" s="464" t="s">
        <v>447</v>
      </c>
      <c r="U4" s="450"/>
      <c r="V4" s="464" t="s">
        <v>448</v>
      </c>
      <c r="W4" s="450"/>
      <c r="X4" s="464" t="s">
        <v>449</v>
      </c>
      <c r="Y4" s="450"/>
      <c r="Z4" s="464" t="s">
        <v>450</v>
      </c>
      <c r="AA4" s="450"/>
      <c r="AB4" s="464" t="s">
        <v>451</v>
      </c>
      <c r="AC4" s="454"/>
      <c r="AD4" s="59"/>
    </row>
    <row r="5" spans="1:30" s="71" customFormat="1" ht="34.5" customHeight="1">
      <c r="A5" s="126" t="s">
        <v>452</v>
      </c>
      <c r="B5" s="465" t="s">
        <v>178</v>
      </c>
      <c r="C5" s="466"/>
      <c r="D5" s="467" t="s">
        <v>287</v>
      </c>
      <c r="E5" s="466"/>
      <c r="F5" s="467" t="s">
        <v>453</v>
      </c>
      <c r="G5" s="466"/>
      <c r="H5" s="467" t="s">
        <v>285</v>
      </c>
      <c r="I5" s="466"/>
      <c r="J5" s="467" t="s">
        <v>454</v>
      </c>
      <c r="K5" s="466"/>
      <c r="L5" s="467" t="s">
        <v>284</v>
      </c>
      <c r="M5" s="466"/>
      <c r="N5" s="468" t="s">
        <v>283</v>
      </c>
      <c r="O5" s="466"/>
      <c r="P5" s="467" t="s">
        <v>455</v>
      </c>
      <c r="Q5" s="466"/>
      <c r="R5" s="467" t="s">
        <v>456</v>
      </c>
      <c r="S5" s="466"/>
      <c r="T5" s="467" t="s">
        <v>457</v>
      </c>
      <c r="U5" s="466"/>
      <c r="V5" s="467" t="s">
        <v>458</v>
      </c>
      <c r="W5" s="466"/>
      <c r="X5" s="467" t="s">
        <v>282</v>
      </c>
      <c r="Y5" s="466"/>
      <c r="Z5" s="467" t="s">
        <v>293</v>
      </c>
      <c r="AA5" s="466"/>
      <c r="AB5" s="467" t="s">
        <v>459</v>
      </c>
      <c r="AC5" s="468"/>
      <c r="AD5" s="59"/>
    </row>
    <row r="6" spans="1:30" s="71" customFormat="1" ht="24.75" customHeight="1">
      <c r="A6" s="59" t="s">
        <v>183</v>
      </c>
      <c r="B6" s="134" t="s">
        <v>460</v>
      </c>
      <c r="C6" s="135" t="s">
        <v>461</v>
      </c>
      <c r="D6" s="104" t="s">
        <v>460</v>
      </c>
      <c r="E6" s="104" t="s">
        <v>461</v>
      </c>
      <c r="F6" s="104" t="s">
        <v>460</v>
      </c>
      <c r="G6" s="104" t="s">
        <v>461</v>
      </c>
      <c r="H6" s="104" t="s">
        <v>460</v>
      </c>
      <c r="I6" s="104" t="s">
        <v>461</v>
      </c>
      <c r="J6" s="104" t="s">
        <v>460</v>
      </c>
      <c r="K6" s="104" t="s">
        <v>461</v>
      </c>
      <c r="L6" s="104" t="s">
        <v>460</v>
      </c>
      <c r="M6" s="104" t="s">
        <v>461</v>
      </c>
      <c r="N6" s="132" t="s">
        <v>460</v>
      </c>
      <c r="O6" s="104" t="s">
        <v>461</v>
      </c>
      <c r="P6" s="104" t="s">
        <v>460</v>
      </c>
      <c r="Q6" s="104" t="s">
        <v>461</v>
      </c>
      <c r="R6" s="104" t="s">
        <v>460</v>
      </c>
      <c r="S6" s="104" t="s">
        <v>461</v>
      </c>
      <c r="T6" s="104" t="s">
        <v>460</v>
      </c>
      <c r="U6" s="104" t="s">
        <v>461</v>
      </c>
      <c r="V6" s="104" t="s">
        <v>460</v>
      </c>
      <c r="W6" s="104" t="s">
        <v>461</v>
      </c>
      <c r="X6" s="104" t="s">
        <v>460</v>
      </c>
      <c r="Y6" s="104" t="s">
        <v>461</v>
      </c>
      <c r="Z6" s="104" t="s">
        <v>460</v>
      </c>
      <c r="AA6" s="104" t="s">
        <v>461</v>
      </c>
      <c r="AB6" s="104" t="s">
        <v>460</v>
      </c>
      <c r="AC6" s="135" t="s">
        <v>461</v>
      </c>
      <c r="AD6" s="59"/>
    </row>
    <row r="7" spans="1:30" s="71" customFormat="1" ht="24.75" customHeight="1" thickBot="1">
      <c r="A7" s="72"/>
      <c r="B7" s="78" t="s">
        <v>462</v>
      </c>
      <c r="C7" s="137" t="s">
        <v>463</v>
      </c>
      <c r="D7" s="46" t="s">
        <v>462</v>
      </c>
      <c r="E7" s="46" t="s">
        <v>463</v>
      </c>
      <c r="F7" s="46" t="s">
        <v>462</v>
      </c>
      <c r="G7" s="46" t="s">
        <v>463</v>
      </c>
      <c r="H7" s="46" t="s">
        <v>462</v>
      </c>
      <c r="I7" s="46" t="s">
        <v>463</v>
      </c>
      <c r="J7" s="46" t="s">
        <v>462</v>
      </c>
      <c r="K7" s="46" t="s">
        <v>463</v>
      </c>
      <c r="L7" s="46" t="s">
        <v>462</v>
      </c>
      <c r="M7" s="46" t="s">
        <v>463</v>
      </c>
      <c r="N7" s="66" t="s">
        <v>462</v>
      </c>
      <c r="O7" s="46" t="s">
        <v>463</v>
      </c>
      <c r="P7" s="46" t="s">
        <v>462</v>
      </c>
      <c r="Q7" s="46" t="s">
        <v>463</v>
      </c>
      <c r="R7" s="46" t="s">
        <v>462</v>
      </c>
      <c r="S7" s="46" t="s">
        <v>463</v>
      </c>
      <c r="T7" s="46" t="s">
        <v>462</v>
      </c>
      <c r="U7" s="46" t="s">
        <v>463</v>
      </c>
      <c r="V7" s="46" t="s">
        <v>462</v>
      </c>
      <c r="W7" s="46" t="s">
        <v>463</v>
      </c>
      <c r="X7" s="46" t="s">
        <v>462</v>
      </c>
      <c r="Y7" s="46" t="s">
        <v>463</v>
      </c>
      <c r="Z7" s="46" t="s">
        <v>462</v>
      </c>
      <c r="AA7" s="46" t="s">
        <v>463</v>
      </c>
      <c r="AB7" s="46" t="s">
        <v>462</v>
      </c>
      <c r="AC7" s="137" t="s">
        <v>463</v>
      </c>
      <c r="AD7" s="59"/>
    </row>
    <row r="8" spans="1:30" s="1" customFormat="1" ht="54.75" customHeight="1">
      <c r="A8" s="123" t="s">
        <v>464</v>
      </c>
      <c r="B8" s="47">
        <v>230</v>
      </c>
      <c r="C8" s="125" t="s">
        <v>317</v>
      </c>
      <c r="D8" s="125" t="s">
        <v>317</v>
      </c>
      <c r="E8" s="125" t="s">
        <v>317</v>
      </c>
      <c r="F8" s="49">
        <v>24</v>
      </c>
      <c r="G8" s="125" t="s">
        <v>317</v>
      </c>
      <c r="H8" s="49">
        <v>41</v>
      </c>
      <c r="I8" s="125" t="s">
        <v>317</v>
      </c>
      <c r="J8" s="49">
        <v>7</v>
      </c>
      <c r="K8" s="125" t="s">
        <v>317</v>
      </c>
      <c r="L8" s="48">
        <v>3</v>
      </c>
      <c r="M8" s="125" t="s">
        <v>317</v>
      </c>
      <c r="N8" s="125" t="s">
        <v>317</v>
      </c>
      <c r="O8" s="125" t="s">
        <v>317</v>
      </c>
      <c r="P8" s="125" t="s">
        <v>317</v>
      </c>
      <c r="Q8" s="125" t="s">
        <v>317</v>
      </c>
      <c r="R8" s="49">
        <v>57</v>
      </c>
      <c r="S8" s="125" t="s">
        <v>317</v>
      </c>
      <c r="T8" s="49">
        <v>5</v>
      </c>
      <c r="U8" s="125" t="s">
        <v>317</v>
      </c>
      <c r="V8" s="125" t="s">
        <v>317</v>
      </c>
      <c r="W8" s="125" t="s">
        <v>317</v>
      </c>
      <c r="X8" s="125" t="s">
        <v>317</v>
      </c>
      <c r="Y8" s="125" t="s">
        <v>317</v>
      </c>
      <c r="Z8" s="125" t="s">
        <v>317</v>
      </c>
      <c r="AA8" s="125" t="s">
        <v>317</v>
      </c>
      <c r="AB8" s="49">
        <v>93</v>
      </c>
      <c r="AC8" s="133" t="s">
        <v>317</v>
      </c>
      <c r="AD8" s="38"/>
    </row>
    <row r="9" spans="1:29" s="38" customFormat="1" ht="54.75" customHeight="1">
      <c r="A9" s="123" t="s">
        <v>465</v>
      </c>
      <c r="B9" s="47">
        <v>266</v>
      </c>
      <c r="C9" s="48">
        <v>3</v>
      </c>
      <c r="D9" s="125" t="s">
        <v>335</v>
      </c>
      <c r="E9" s="125" t="s">
        <v>335</v>
      </c>
      <c r="F9" s="49">
        <v>241</v>
      </c>
      <c r="G9" s="125" t="s">
        <v>335</v>
      </c>
      <c r="H9" s="125" t="s">
        <v>335</v>
      </c>
      <c r="I9" s="125" t="s">
        <v>335</v>
      </c>
      <c r="J9" s="49">
        <v>17</v>
      </c>
      <c r="K9" s="125" t="s">
        <v>335</v>
      </c>
      <c r="L9" s="48">
        <v>2</v>
      </c>
      <c r="M9" s="125" t="s">
        <v>335</v>
      </c>
      <c r="N9" s="125" t="s">
        <v>335</v>
      </c>
      <c r="O9" s="125" t="s">
        <v>335</v>
      </c>
      <c r="P9" s="125" t="s">
        <v>335</v>
      </c>
      <c r="Q9" s="125" t="s">
        <v>335</v>
      </c>
      <c r="R9" s="49">
        <v>2</v>
      </c>
      <c r="S9" s="125" t="s">
        <v>335</v>
      </c>
      <c r="T9" s="125" t="s">
        <v>335</v>
      </c>
      <c r="U9" s="125" t="s">
        <v>335</v>
      </c>
      <c r="V9" s="125" t="s">
        <v>335</v>
      </c>
      <c r="W9" s="125" t="s">
        <v>335</v>
      </c>
      <c r="X9" s="125" t="s">
        <v>335</v>
      </c>
      <c r="Y9" s="125" t="s">
        <v>335</v>
      </c>
      <c r="Z9" s="125" t="s">
        <v>335</v>
      </c>
      <c r="AA9" s="125" t="s">
        <v>335</v>
      </c>
      <c r="AB9" s="49">
        <v>4</v>
      </c>
      <c r="AC9" s="68">
        <v>3</v>
      </c>
    </row>
    <row r="10" spans="1:30" s="1" customFormat="1" ht="54.75" customHeight="1">
      <c r="A10" s="123" t="s">
        <v>466</v>
      </c>
      <c r="B10" s="47">
        <v>201</v>
      </c>
      <c r="C10" s="48">
        <v>4</v>
      </c>
      <c r="D10" s="125" t="s">
        <v>335</v>
      </c>
      <c r="E10" s="125" t="s">
        <v>335</v>
      </c>
      <c r="F10" s="49">
        <v>38</v>
      </c>
      <c r="G10" s="125" t="s">
        <v>335</v>
      </c>
      <c r="H10" s="49">
        <v>39</v>
      </c>
      <c r="I10" s="125" t="s">
        <v>335</v>
      </c>
      <c r="J10" s="49">
        <v>28</v>
      </c>
      <c r="K10" s="125" t="s">
        <v>335</v>
      </c>
      <c r="L10" s="48">
        <v>2</v>
      </c>
      <c r="M10" s="125" t="s">
        <v>335</v>
      </c>
      <c r="N10" s="125" t="s">
        <v>335</v>
      </c>
      <c r="O10" s="125" t="s">
        <v>335</v>
      </c>
      <c r="P10" s="125" t="s">
        <v>335</v>
      </c>
      <c r="Q10" s="125" t="s">
        <v>335</v>
      </c>
      <c r="R10" s="49">
        <v>42</v>
      </c>
      <c r="S10" s="125" t="s">
        <v>335</v>
      </c>
      <c r="T10" s="125" t="s">
        <v>335</v>
      </c>
      <c r="U10" s="125" t="s">
        <v>335</v>
      </c>
      <c r="V10" s="125" t="s">
        <v>335</v>
      </c>
      <c r="W10" s="125" t="s">
        <v>335</v>
      </c>
      <c r="X10" s="49">
        <v>1</v>
      </c>
      <c r="Y10" s="125" t="s">
        <v>335</v>
      </c>
      <c r="Z10" s="125" t="s">
        <v>335</v>
      </c>
      <c r="AA10" s="125" t="s">
        <v>335</v>
      </c>
      <c r="AB10" s="49">
        <v>51</v>
      </c>
      <c r="AC10" s="68">
        <v>4</v>
      </c>
      <c r="AD10" s="38"/>
    </row>
    <row r="11" spans="1:30" s="1" customFormat="1" ht="13.5" customHeight="1">
      <c r="A11" s="131"/>
      <c r="B11" s="47"/>
      <c r="C11" s="48"/>
      <c r="D11" s="49"/>
      <c r="E11" s="49"/>
      <c r="F11" s="49"/>
      <c r="G11" s="49"/>
      <c r="H11" s="49"/>
      <c r="I11" s="49"/>
      <c r="J11" s="49"/>
      <c r="K11" s="49"/>
      <c r="L11" s="48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68"/>
      <c r="AD11" s="38"/>
    </row>
    <row r="12" spans="1:29" s="38" customFormat="1" ht="54.75" customHeight="1">
      <c r="A12" s="123" t="s">
        <v>467</v>
      </c>
      <c r="B12" s="47">
        <v>113</v>
      </c>
      <c r="C12" s="48">
        <v>4</v>
      </c>
      <c r="D12" s="125" t="s">
        <v>335</v>
      </c>
      <c r="E12" s="125" t="s">
        <v>335</v>
      </c>
      <c r="F12" s="49">
        <v>25</v>
      </c>
      <c r="G12" s="125" t="s">
        <v>335</v>
      </c>
      <c r="H12" s="49">
        <v>27</v>
      </c>
      <c r="I12" s="125" t="s">
        <v>335</v>
      </c>
      <c r="J12" s="49">
        <v>4</v>
      </c>
      <c r="K12" s="125" t="s">
        <v>335</v>
      </c>
      <c r="L12" s="48">
        <v>1</v>
      </c>
      <c r="M12" s="125" t="s">
        <v>335</v>
      </c>
      <c r="N12" s="125" t="s">
        <v>335</v>
      </c>
      <c r="O12" s="125" t="s">
        <v>335</v>
      </c>
      <c r="P12" s="125" t="s">
        <v>335</v>
      </c>
      <c r="Q12" s="125" t="s">
        <v>335</v>
      </c>
      <c r="R12" s="49">
        <v>15</v>
      </c>
      <c r="S12" s="125" t="s">
        <v>335</v>
      </c>
      <c r="T12" s="125" t="s">
        <v>335</v>
      </c>
      <c r="U12" s="125" t="s">
        <v>335</v>
      </c>
      <c r="V12" s="125" t="s">
        <v>335</v>
      </c>
      <c r="W12" s="125" t="s">
        <v>335</v>
      </c>
      <c r="X12" s="125" t="s">
        <v>335</v>
      </c>
      <c r="Y12" s="125" t="s">
        <v>335</v>
      </c>
      <c r="Z12" s="125" t="s">
        <v>335</v>
      </c>
      <c r="AA12" s="125" t="s">
        <v>335</v>
      </c>
      <c r="AB12" s="49">
        <v>41</v>
      </c>
      <c r="AC12" s="68">
        <v>4</v>
      </c>
    </row>
    <row r="13" spans="1:30" s="1" customFormat="1" ht="54.75" customHeight="1">
      <c r="A13" s="123" t="s">
        <v>468</v>
      </c>
      <c r="B13" s="47">
        <v>189</v>
      </c>
      <c r="C13" s="48">
        <v>5</v>
      </c>
      <c r="D13" s="125" t="s">
        <v>335</v>
      </c>
      <c r="E13" s="125" t="s">
        <v>335</v>
      </c>
      <c r="F13" s="49">
        <v>93</v>
      </c>
      <c r="G13" s="125" t="s">
        <v>335</v>
      </c>
      <c r="H13" s="49">
        <v>22</v>
      </c>
      <c r="I13" s="125" t="s">
        <v>335</v>
      </c>
      <c r="J13" s="49">
        <v>13</v>
      </c>
      <c r="K13" s="125" t="s">
        <v>335</v>
      </c>
      <c r="L13" s="48">
        <v>5</v>
      </c>
      <c r="M13" s="125" t="s">
        <v>335</v>
      </c>
      <c r="N13" s="125" t="s">
        <v>335</v>
      </c>
      <c r="O13" s="125" t="s">
        <v>335</v>
      </c>
      <c r="P13" s="125" t="s">
        <v>335</v>
      </c>
      <c r="Q13" s="125" t="s">
        <v>335</v>
      </c>
      <c r="R13" s="49">
        <v>50</v>
      </c>
      <c r="S13" s="125" t="s">
        <v>335</v>
      </c>
      <c r="T13" s="125" t="s">
        <v>335</v>
      </c>
      <c r="U13" s="125" t="s">
        <v>335</v>
      </c>
      <c r="V13" s="125" t="s">
        <v>335</v>
      </c>
      <c r="W13" s="125" t="s">
        <v>335</v>
      </c>
      <c r="X13" s="125" t="s">
        <v>335</v>
      </c>
      <c r="Y13" s="125" t="s">
        <v>335</v>
      </c>
      <c r="Z13" s="125" t="s">
        <v>335</v>
      </c>
      <c r="AA13" s="125" t="s">
        <v>335</v>
      </c>
      <c r="AB13" s="49">
        <v>6</v>
      </c>
      <c r="AC13" s="68">
        <v>5</v>
      </c>
      <c r="AD13" s="38"/>
    </row>
    <row r="14" spans="1:29" s="38" customFormat="1" ht="54.75" customHeight="1" thickBot="1">
      <c r="A14" s="136" t="s">
        <v>469</v>
      </c>
      <c r="B14" s="50">
        <v>140</v>
      </c>
      <c r="C14" s="51">
        <v>5</v>
      </c>
      <c r="D14" s="130" t="s">
        <v>335</v>
      </c>
      <c r="E14" s="130" t="s">
        <v>335</v>
      </c>
      <c r="F14" s="52">
        <v>21</v>
      </c>
      <c r="G14" s="130" t="s">
        <v>335</v>
      </c>
      <c r="H14" s="52">
        <v>1</v>
      </c>
      <c r="I14" s="130" t="s">
        <v>335</v>
      </c>
      <c r="J14" s="52">
        <v>2</v>
      </c>
      <c r="K14" s="130" t="s">
        <v>335</v>
      </c>
      <c r="L14" s="51">
        <v>5</v>
      </c>
      <c r="M14" s="52">
        <v>2</v>
      </c>
      <c r="N14" s="130" t="s">
        <v>335</v>
      </c>
      <c r="O14" s="130" t="s">
        <v>335</v>
      </c>
      <c r="P14" s="130" t="s">
        <v>335</v>
      </c>
      <c r="Q14" s="130" t="s">
        <v>335</v>
      </c>
      <c r="R14" s="52">
        <v>104</v>
      </c>
      <c r="S14" s="130" t="s">
        <v>335</v>
      </c>
      <c r="T14" s="130" t="s">
        <v>335</v>
      </c>
      <c r="U14" s="130" t="s">
        <v>335</v>
      </c>
      <c r="V14" s="130" t="s">
        <v>335</v>
      </c>
      <c r="W14" s="130" t="s">
        <v>335</v>
      </c>
      <c r="X14" s="130" t="s">
        <v>335</v>
      </c>
      <c r="Y14" s="130" t="s">
        <v>335</v>
      </c>
      <c r="Z14" s="130" t="s">
        <v>335</v>
      </c>
      <c r="AA14" s="130" t="s">
        <v>335</v>
      </c>
      <c r="AB14" s="52">
        <v>7</v>
      </c>
      <c r="AC14" s="69">
        <v>3</v>
      </c>
    </row>
    <row r="15" spans="1:29" s="1" customFormat="1" ht="15.75" customHeight="1">
      <c r="A15" s="290" t="s">
        <v>248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5"/>
    </row>
    <row r="16" spans="1:29" s="1" customFormat="1" ht="15.75" customHeight="1">
      <c r="A16" s="290" t="s">
        <v>249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5"/>
    </row>
  </sheetData>
  <mergeCells count="30">
    <mergeCell ref="Z5:AA5"/>
    <mergeCell ref="AB5:AC5"/>
    <mergeCell ref="R5:S5"/>
    <mergeCell ref="T5:U5"/>
    <mergeCell ref="V5:W5"/>
    <mergeCell ref="X5:Y5"/>
    <mergeCell ref="Z4:AA4"/>
    <mergeCell ref="AB4:AC4"/>
    <mergeCell ref="B5:C5"/>
    <mergeCell ref="D5:E5"/>
    <mergeCell ref="F5:G5"/>
    <mergeCell ref="H5:I5"/>
    <mergeCell ref="J5:K5"/>
    <mergeCell ref="L5:M5"/>
    <mergeCell ref="N5:O5"/>
    <mergeCell ref="P5:Q5"/>
    <mergeCell ref="R4:S4"/>
    <mergeCell ref="T4:U4"/>
    <mergeCell ref="V4:W4"/>
    <mergeCell ref="X4:Y4"/>
    <mergeCell ref="A2:M2"/>
    <mergeCell ref="N2:AC2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1.1811023622047245" right="1.1811023622047245" top="1.5748031496062993" bottom="1.5748031496062993" header="0.5118110236220472" footer="0.9055118110236221"/>
  <pageSetup firstPageNumber="36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120" zoomScaleNormal="120" workbookViewId="0" topLeftCell="A1">
      <selection activeCell="A1" sqref="A1"/>
    </sheetView>
  </sheetViews>
  <sheetFormatPr defaultColWidth="9.875" defaultRowHeight="39.75" customHeight="1"/>
  <cols>
    <col min="1" max="1" width="6.625" style="90" customWidth="1"/>
    <col min="2" max="2" width="3.625" style="90" customWidth="1"/>
    <col min="3" max="3" width="3.875" style="90" customWidth="1"/>
    <col min="4" max="4" width="3.625" style="90" customWidth="1"/>
    <col min="5" max="5" width="4.125" style="90" customWidth="1"/>
    <col min="6" max="6" width="1.875" style="90" customWidth="1"/>
    <col min="7" max="7" width="4.125" style="90" customWidth="1"/>
    <col min="8" max="8" width="3.625" style="90" customWidth="1"/>
    <col min="9" max="9" width="3.875" style="90" customWidth="1"/>
    <col min="10" max="10" width="2.875" style="90" customWidth="1"/>
    <col min="11" max="11" width="3.125" style="90" customWidth="1"/>
    <col min="12" max="12" width="4.00390625" style="90" customWidth="1"/>
    <col min="13" max="13" width="0.875" style="90" customWidth="1"/>
    <col min="14" max="14" width="3.875" style="90" customWidth="1"/>
    <col min="15" max="15" width="0.6171875" style="90" customWidth="1"/>
    <col min="16" max="16" width="3.625" style="90" customWidth="1"/>
    <col min="17" max="17" width="3.875" style="90" customWidth="1"/>
    <col min="18" max="18" width="0.6171875" style="90" customWidth="1"/>
    <col min="19" max="19" width="4.00390625" style="90" customWidth="1"/>
    <col min="20" max="20" width="3.875" style="90" customWidth="1"/>
    <col min="21" max="21" width="5.625" style="90" customWidth="1"/>
    <col min="22" max="22" width="3.875" style="89" customWidth="1"/>
    <col min="23" max="29" width="5.625" style="90" customWidth="1"/>
    <col min="30" max="31" width="4.125" style="90" customWidth="1"/>
    <col min="32" max="36" width="5.625" style="90" customWidth="1"/>
    <col min="37" max="16384" width="9.875" style="90" customWidth="1"/>
  </cols>
  <sheetData>
    <row r="1" spans="1:36" s="180" customFormat="1" ht="21.75" customHeight="1">
      <c r="A1" s="291" t="s">
        <v>152</v>
      </c>
      <c r="K1" s="181"/>
      <c r="S1" s="178"/>
      <c r="V1" s="178"/>
      <c r="AJ1" s="2" t="s">
        <v>605</v>
      </c>
    </row>
    <row r="2" spans="1:36" s="141" customFormat="1" ht="24" customHeight="1">
      <c r="A2" s="509" t="s">
        <v>477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 t="s">
        <v>478</v>
      </c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</row>
    <row r="3" spans="2:36" s="329" customFormat="1" ht="18" customHeight="1" thickBot="1">
      <c r="B3" s="179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26" t="s">
        <v>194</v>
      </c>
      <c r="W3" s="179"/>
      <c r="Z3" s="330"/>
      <c r="AC3" s="179"/>
      <c r="AD3" s="179"/>
      <c r="AE3" s="179"/>
      <c r="AF3" s="179"/>
      <c r="AG3" s="179"/>
      <c r="AH3" s="179"/>
      <c r="AI3" s="331"/>
      <c r="AJ3" s="179" t="s">
        <v>195</v>
      </c>
    </row>
    <row r="4" spans="1:36" s="144" customFormat="1" ht="24.75" customHeight="1">
      <c r="A4" s="513" t="s">
        <v>562</v>
      </c>
      <c r="B4" s="514"/>
      <c r="C4" s="488" t="s">
        <v>563</v>
      </c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90"/>
      <c r="W4" s="548" t="s">
        <v>564</v>
      </c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/>
      <c r="AI4" s="544"/>
      <c r="AJ4" s="549"/>
    </row>
    <row r="5" spans="1:36" s="147" customFormat="1" ht="27.75" customHeight="1">
      <c r="A5" s="515"/>
      <c r="B5" s="516"/>
      <c r="C5" s="520" t="s">
        <v>529</v>
      </c>
      <c r="D5" s="484"/>
      <c r="E5" s="491" t="s">
        <v>530</v>
      </c>
      <c r="F5" s="486"/>
      <c r="G5" s="486"/>
      <c r="H5" s="487"/>
      <c r="I5" s="482" t="s">
        <v>531</v>
      </c>
      <c r="J5" s="483"/>
      <c r="K5" s="484"/>
      <c r="L5" s="491" t="s">
        <v>532</v>
      </c>
      <c r="M5" s="486"/>
      <c r="N5" s="487"/>
      <c r="O5" s="492" t="s">
        <v>533</v>
      </c>
      <c r="P5" s="493"/>
      <c r="Q5" s="493"/>
      <c r="R5" s="494"/>
      <c r="S5" s="492" t="s">
        <v>534</v>
      </c>
      <c r="T5" s="546"/>
      <c r="U5" s="492" t="s">
        <v>535</v>
      </c>
      <c r="V5" s="546"/>
      <c r="W5" s="550" t="s">
        <v>536</v>
      </c>
      <c r="X5" s="494"/>
      <c r="Y5" s="482" t="s">
        <v>537</v>
      </c>
      <c r="Z5" s="484"/>
      <c r="AA5" s="482" t="s">
        <v>538</v>
      </c>
      <c r="AB5" s="484"/>
      <c r="AC5" s="482" t="s">
        <v>539</v>
      </c>
      <c r="AD5" s="483"/>
      <c r="AE5" s="483"/>
      <c r="AF5" s="484"/>
      <c r="AG5" s="535" t="s">
        <v>540</v>
      </c>
      <c r="AH5" s="536"/>
      <c r="AI5" s="492" t="s">
        <v>541</v>
      </c>
      <c r="AJ5" s="494"/>
    </row>
    <row r="6" spans="1:36" s="147" customFormat="1" ht="34.5" customHeight="1">
      <c r="A6" s="515"/>
      <c r="B6" s="516"/>
      <c r="C6" s="521" t="s">
        <v>542</v>
      </c>
      <c r="D6" s="481"/>
      <c r="E6" s="479" t="s">
        <v>543</v>
      </c>
      <c r="F6" s="480"/>
      <c r="G6" s="480"/>
      <c r="H6" s="481"/>
      <c r="I6" s="479" t="s">
        <v>544</v>
      </c>
      <c r="J6" s="480"/>
      <c r="K6" s="481"/>
      <c r="L6" s="479" t="s">
        <v>545</v>
      </c>
      <c r="M6" s="480"/>
      <c r="N6" s="481"/>
      <c r="O6" s="495" t="s">
        <v>546</v>
      </c>
      <c r="P6" s="496"/>
      <c r="Q6" s="496"/>
      <c r="R6" s="497"/>
      <c r="S6" s="495" t="s">
        <v>547</v>
      </c>
      <c r="T6" s="508"/>
      <c r="U6" s="495" t="s">
        <v>548</v>
      </c>
      <c r="V6" s="508"/>
      <c r="W6" s="496" t="s">
        <v>549</v>
      </c>
      <c r="X6" s="497"/>
      <c r="Y6" s="479" t="s">
        <v>550</v>
      </c>
      <c r="Z6" s="481"/>
      <c r="AA6" s="479" t="s">
        <v>551</v>
      </c>
      <c r="AB6" s="481"/>
      <c r="AC6" s="479" t="s">
        <v>552</v>
      </c>
      <c r="AD6" s="480"/>
      <c r="AE6" s="480"/>
      <c r="AF6" s="481"/>
      <c r="AG6" s="547" t="s">
        <v>553</v>
      </c>
      <c r="AH6" s="547"/>
      <c r="AI6" s="495" t="s">
        <v>554</v>
      </c>
      <c r="AJ6" s="497"/>
    </row>
    <row r="7" spans="1:36" s="144" customFormat="1" ht="24.75" customHeight="1">
      <c r="A7" s="515"/>
      <c r="B7" s="516"/>
      <c r="C7" s="186" t="s">
        <v>555</v>
      </c>
      <c r="D7" s="95" t="s">
        <v>556</v>
      </c>
      <c r="E7" s="475" t="s">
        <v>555</v>
      </c>
      <c r="F7" s="476"/>
      <c r="G7" s="475" t="s">
        <v>556</v>
      </c>
      <c r="H7" s="476"/>
      <c r="I7" s="95" t="s">
        <v>555</v>
      </c>
      <c r="J7" s="471" t="s">
        <v>556</v>
      </c>
      <c r="K7" s="472"/>
      <c r="L7" s="95" t="s">
        <v>555</v>
      </c>
      <c r="M7" s="471" t="s">
        <v>556</v>
      </c>
      <c r="N7" s="472"/>
      <c r="O7" s="471" t="s">
        <v>555</v>
      </c>
      <c r="P7" s="472"/>
      <c r="Q7" s="471" t="s">
        <v>556</v>
      </c>
      <c r="R7" s="472"/>
      <c r="S7" s="95" t="s">
        <v>555</v>
      </c>
      <c r="T7" s="95" t="s">
        <v>556</v>
      </c>
      <c r="U7" s="95" t="s">
        <v>555</v>
      </c>
      <c r="V7" s="150" t="s">
        <v>556</v>
      </c>
      <c r="W7" s="149" t="s">
        <v>555</v>
      </c>
      <c r="X7" s="150" t="s">
        <v>556</v>
      </c>
      <c r="Y7" s="149" t="s">
        <v>555</v>
      </c>
      <c r="Z7" s="150" t="s">
        <v>556</v>
      </c>
      <c r="AA7" s="149" t="s">
        <v>555</v>
      </c>
      <c r="AB7" s="150" t="s">
        <v>556</v>
      </c>
      <c r="AC7" s="150" t="s">
        <v>555</v>
      </c>
      <c r="AD7" s="482" t="s">
        <v>557</v>
      </c>
      <c r="AE7" s="484"/>
      <c r="AF7" s="150" t="s">
        <v>556</v>
      </c>
      <c r="AG7" s="150" t="s">
        <v>555</v>
      </c>
      <c r="AH7" s="150" t="s">
        <v>556</v>
      </c>
      <c r="AI7" s="149" t="s">
        <v>555</v>
      </c>
      <c r="AJ7" s="150" t="s">
        <v>556</v>
      </c>
    </row>
    <row r="8" spans="1:36" s="147" customFormat="1" ht="24.75" customHeight="1" thickBot="1">
      <c r="A8" s="517"/>
      <c r="B8" s="518"/>
      <c r="C8" s="193" t="s">
        <v>558</v>
      </c>
      <c r="D8" s="190" t="s">
        <v>559</v>
      </c>
      <c r="E8" s="473" t="s">
        <v>558</v>
      </c>
      <c r="F8" s="474"/>
      <c r="G8" s="473" t="s">
        <v>559</v>
      </c>
      <c r="H8" s="474"/>
      <c r="I8" s="190" t="s">
        <v>558</v>
      </c>
      <c r="J8" s="473" t="s">
        <v>559</v>
      </c>
      <c r="K8" s="474"/>
      <c r="L8" s="190" t="s">
        <v>558</v>
      </c>
      <c r="M8" s="473" t="s">
        <v>559</v>
      </c>
      <c r="N8" s="474"/>
      <c r="O8" s="473" t="s">
        <v>558</v>
      </c>
      <c r="P8" s="474"/>
      <c r="Q8" s="473" t="s">
        <v>559</v>
      </c>
      <c r="R8" s="474"/>
      <c r="S8" s="190" t="s">
        <v>558</v>
      </c>
      <c r="T8" s="190" t="s">
        <v>559</v>
      </c>
      <c r="U8" s="190" t="s">
        <v>558</v>
      </c>
      <c r="V8" s="190" t="s">
        <v>559</v>
      </c>
      <c r="W8" s="191" t="s">
        <v>558</v>
      </c>
      <c r="X8" s="190" t="s">
        <v>560</v>
      </c>
      <c r="Y8" s="191" t="s">
        <v>558</v>
      </c>
      <c r="Z8" s="190" t="s">
        <v>560</v>
      </c>
      <c r="AA8" s="191" t="s">
        <v>558</v>
      </c>
      <c r="AB8" s="190" t="s">
        <v>560</v>
      </c>
      <c r="AC8" s="190" t="s">
        <v>558</v>
      </c>
      <c r="AD8" s="473" t="s">
        <v>198</v>
      </c>
      <c r="AE8" s="474"/>
      <c r="AF8" s="190" t="s">
        <v>560</v>
      </c>
      <c r="AG8" s="190" t="s">
        <v>558</v>
      </c>
      <c r="AH8" s="190" t="s">
        <v>560</v>
      </c>
      <c r="AI8" s="191" t="s">
        <v>558</v>
      </c>
      <c r="AJ8" s="190" t="s">
        <v>560</v>
      </c>
    </row>
    <row r="9" spans="1:36" s="140" customFormat="1" ht="26.25" customHeight="1">
      <c r="A9" s="153" t="s">
        <v>565</v>
      </c>
      <c r="B9" s="154">
        <v>2003</v>
      </c>
      <c r="C9" s="196" t="s">
        <v>561</v>
      </c>
      <c r="D9" s="197" t="s">
        <v>561</v>
      </c>
      <c r="E9" s="519" t="s">
        <v>561</v>
      </c>
      <c r="F9" s="501"/>
      <c r="G9" s="177"/>
      <c r="H9" s="199" t="s">
        <v>561</v>
      </c>
      <c r="I9" s="197" t="s">
        <v>561</v>
      </c>
      <c r="J9" s="167"/>
      <c r="K9" s="198" t="s">
        <v>561</v>
      </c>
      <c r="L9" s="197" t="s">
        <v>561</v>
      </c>
      <c r="M9" s="185"/>
      <c r="N9" s="199" t="s">
        <v>561</v>
      </c>
      <c r="O9" s="167"/>
      <c r="P9" s="198" t="s">
        <v>561</v>
      </c>
      <c r="Q9" s="511" t="s">
        <v>561</v>
      </c>
      <c r="R9" s="512"/>
      <c r="S9" s="200" t="s">
        <v>561</v>
      </c>
      <c r="T9" s="112" t="s">
        <v>561</v>
      </c>
      <c r="U9" s="177">
        <v>12</v>
      </c>
      <c r="V9" s="176">
        <v>12</v>
      </c>
      <c r="W9" s="199" t="s">
        <v>561</v>
      </c>
      <c r="X9" s="200" t="s">
        <v>561</v>
      </c>
      <c r="Y9" s="201" t="s">
        <v>561</v>
      </c>
      <c r="Z9" s="197" t="s">
        <v>561</v>
      </c>
      <c r="AA9" s="167">
        <v>3</v>
      </c>
      <c r="AB9" s="167">
        <v>2</v>
      </c>
      <c r="AC9" s="166">
        <v>9</v>
      </c>
      <c r="AD9" s="507" t="s">
        <v>566</v>
      </c>
      <c r="AE9" s="499"/>
      <c r="AF9" s="166">
        <v>5</v>
      </c>
      <c r="AG9" s="197" t="s">
        <v>561</v>
      </c>
      <c r="AH9" s="200" t="s">
        <v>561</v>
      </c>
      <c r="AI9" s="197" t="s">
        <v>561</v>
      </c>
      <c r="AJ9" s="200" t="s">
        <v>561</v>
      </c>
    </row>
    <row r="10" spans="1:36" s="138" customFormat="1" ht="26.25" customHeight="1">
      <c r="A10" s="153" t="s">
        <v>567</v>
      </c>
      <c r="B10" s="154">
        <v>2004</v>
      </c>
      <c r="C10" s="196" t="s">
        <v>561</v>
      </c>
      <c r="D10" s="197" t="s">
        <v>561</v>
      </c>
      <c r="E10" s="498" t="s">
        <v>561</v>
      </c>
      <c r="F10" s="499"/>
      <c r="G10" s="177"/>
      <c r="H10" s="199" t="s">
        <v>561</v>
      </c>
      <c r="I10" s="197" t="s">
        <v>561</v>
      </c>
      <c r="J10" s="167"/>
      <c r="K10" s="201" t="s">
        <v>561</v>
      </c>
      <c r="L10" s="197" t="s">
        <v>561</v>
      </c>
      <c r="M10" s="167"/>
      <c r="N10" s="199" t="s">
        <v>561</v>
      </c>
      <c r="O10" s="167"/>
      <c r="P10" s="201" t="s">
        <v>561</v>
      </c>
      <c r="Q10" s="505" t="s">
        <v>561</v>
      </c>
      <c r="R10" s="506"/>
      <c r="S10" s="200" t="s">
        <v>561</v>
      </c>
      <c r="T10" s="112" t="s">
        <v>561</v>
      </c>
      <c r="U10" s="199" t="s">
        <v>561</v>
      </c>
      <c r="V10" s="112" t="s">
        <v>561</v>
      </c>
      <c r="W10" s="199" t="s">
        <v>561</v>
      </c>
      <c r="X10" s="200" t="s">
        <v>561</v>
      </c>
      <c r="Y10" s="201" t="s">
        <v>561</v>
      </c>
      <c r="Z10" s="197" t="s">
        <v>561</v>
      </c>
      <c r="AA10" s="167">
        <v>5</v>
      </c>
      <c r="AB10" s="167">
        <v>3</v>
      </c>
      <c r="AC10" s="166">
        <v>12</v>
      </c>
      <c r="AD10" s="507" t="s">
        <v>566</v>
      </c>
      <c r="AE10" s="499"/>
      <c r="AF10" s="166">
        <v>7</v>
      </c>
      <c r="AG10" s="166">
        <v>8</v>
      </c>
      <c r="AH10" s="166">
        <v>4</v>
      </c>
      <c r="AI10" s="197" t="s">
        <v>561</v>
      </c>
      <c r="AJ10" s="200" t="s">
        <v>561</v>
      </c>
    </row>
    <row r="11" spans="1:36" s="138" customFormat="1" ht="26.25" customHeight="1">
      <c r="A11" s="153" t="s">
        <v>568</v>
      </c>
      <c r="B11" s="154">
        <v>2005</v>
      </c>
      <c r="C11" s="196" t="s">
        <v>561</v>
      </c>
      <c r="D11" s="197" t="s">
        <v>561</v>
      </c>
      <c r="E11" s="498" t="s">
        <v>561</v>
      </c>
      <c r="F11" s="499"/>
      <c r="G11" s="177"/>
      <c r="H11" s="199" t="s">
        <v>561</v>
      </c>
      <c r="I11" s="197" t="s">
        <v>561</v>
      </c>
      <c r="J11" s="167"/>
      <c r="K11" s="201" t="s">
        <v>561</v>
      </c>
      <c r="L11" s="197" t="s">
        <v>561</v>
      </c>
      <c r="M11" s="167"/>
      <c r="N11" s="199" t="s">
        <v>561</v>
      </c>
      <c r="O11" s="167"/>
      <c r="P11" s="201" t="s">
        <v>561</v>
      </c>
      <c r="Q11" s="505" t="s">
        <v>561</v>
      </c>
      <c r="R11" s="506"/>
      <c r="S11" s="200" t="s">
        <v>561</v>
      </c>
      <c r="T11" s="112" t="s">
        <v>561</v>
      </c>
      <c r="U11" s="199" t="s">
        <v>561</v>
      </c>
      <c r="V11" s="112" t="s">
        <v>561</v>
      </c>
      <c r="W11" s="199" t="s">
        <v>561</v>
      </c>
      <c r="X11" s="200" t="s">
        <v>561</v>
      </c>
      <c r="Y11" s="201" t="s">
        <v>561</v>
      </c>
      <c r="Z11" s="197" t="s">
        <v>561</v>
      </c>
      <c r="AA11" s="167">
        <v>4</v>
      </c>
      <c r="AB11" s="167">
        <v>3</v>
      </c>
      <c r="AC11" s="166">
        <v>21</v>
      </c>
      <c r="AD11" s="498" t="s">
        <v>561</v>
      </c>
      <c r="AE11" s="499"/>
      <c r="AF11" s="166">
        <v>16</v>
      </c>
      <c r="AG11" s="166">
        <v>6</v>
      </c>
      <c r="AH11" s="166">
        <v>1</v>
      </c>
      <c r="AI11" s="197" t="s">
        <v>561</v>
      </c>
      <c r="AJ11" s="200" t="s">
        <v>561</v>
      </c>
    </row>
    <row r="12" spans="1:36" s="138" customFormat="1" ht="15" customHeight="1">
      <c r="A12" s="155"/>
      <c r="B12" s="154"/>
      <c r="C12" s="194"/>
      <c r="D12" s="167"/>
      <c r="E12" s="207"/>
      <c r="F12" s="165"/>
      <c r="G12" s="177"/>
      <c r="H12" s="177"/>
      <c r="I12" s="167"/>
      <c r="J12" s="167"/>
      <c r="K12" s="165"/>
      <c r="L12" s="167"/>
      <c r="M12" s="167"/>
      <c r="N12" s="177"/>
      <c r="O12" s="167"/>
      <c r="P12" s="165"/>
      <c r="Q12" s="507"/>
      <c r="R12" s="499"/>
      <c r="S12" s="166"/>
      <c r="T12" s="29"/>
      <c r="U12" s="177"/>
      <c r="V12" s="29"/>
      <c r="W12" s="177"/>
      <c r="X12" s="166"/>
      <c r="Y12" s="165"/>
      <c r="Z12" s="167"/>
      <c r="AA12" s="167"/>
      <c r="AB12" s="167"/>
      <c r="AC12" s="166"/>
      <c r="AD12" s="167"/>
      <c r="AE12" s="165"/>
      <c r="AF12" s="166"/>
      <c r="AG12" s="166"/>
      <c r="AH12" s="166"/>
      <c r="AI12" s="167"/>
      <c r="AJ12" s="166"/>
    </row>
    <row r="13" spans="1:36" s="138" customFormat="1" ht="21.75" customHeight="1" thickBot="1">
      <c r="A13" s="156" t="s">
        <v>569</v>
      </c>
      <c r="B13" s="157" t="s">
        <v>570</v>
      </c>
      <c r="C13" s="319" t="s">
        <v>275</v>
      </c>
      <c r="D13" s="320" t="s">
        <v>275</v>
      </c>
      <c r="E13" s="524" t="s">
        <v>275</v>
      </c>
      <c r="F13" s="525"/>
      <c r="G13" s="192"/>
      <c r="H13" s="321" t="s">
        <v>275</v>
      </c>
      <c r="I13" s="322" t="s">
        <v>275</v>
      </c>
      <c r="J13" s="173"/>
      <c r="K13" s="323" t="s">
        <v>275</v>
      </c>
      <c r="L13" s="322" t="s">
        <v>275</v>
      </c>
      <c r="M13" s="173"/>
      <c r="N13" s="321" t="s">
        <v>275</v>
      </c>
      <c r="O13" s="173"/>
      <c r="P13" s="323" t="s">
        <v>275</v>
      </c>
      <c r="Q13" s="469" t="s">
        <v>275</v>
      </c>
      <c r="R13" s="470"/>
      <c r="S13" s="320" t="s">
        <v>275</v>
      </c>
      <c r="T13" s="117" t="s">
        <v>275</v>
      </c>
      <c r="U13" s="321" t="s">
        <v>275</v>
      </c>
      <c r="V13" s="117" t="s">
        <v>275</v>
      </c>
      <c r="W13" s="321" t="s">
        <v>275</v>
      </c>
      <c r="X13" s="320" t="s">
        <v>275</v>
      </c>
      <c r="Y13" s="323" t="s">
        <v>275</v>
      </c>
      <c r="Z13" s="322" t="s">
        <v>275</v>
      </c>
      <c r="AA13" s="173">
        <v>3</v>
      </c>
      <c r="AB13" s="173">
        <v>2</v>
      </c>
      <c r="AC13" s="172">
        <v>20</v>
      </c>
      <c r="AD13" s="469" t="s">
        <v>275</v>
      </c>
      <c r="AE13" s="470"/>
      <c r="AF13" s="172">
        <v>6</v>
      </c>
      <c r="AG13" s="172">
        <v>6</v>
      </c>
      <c r="AH13" s="172">
        <v>2</v>
      </c>
      <c r="AI13" s="322" t="s">
        <v>275</v>
      </c>
      <c r="AJ13" s="320" t="s">
        <v>275</v>
      </c>
    </row>
    <row r="14" spans="1:36" s="144" customFormat="1" ht="34.5" customHeight="1" thickBot="1">
      <c r="A14" s="158"/>
      <c r="B14" s="159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60"/>
      <c r="S14" s="155"/>
      <c r="T14" s="160"/>
      <c r="U14" s="155"/>
      <c r="V14" s="160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</row>
    <row r="15" spans="1:36" s="144" customFormat="1" ht="24.75" customHeight="1">
      <c r="A15" s="513" t="s">
        <v>562</v>
      </c>
      <c r="B15" s="514"/>
      <c r="C15" s="488" t="s">
        <v>571</v>
      </c>
      <c r="D15" s="489"/>
      <c r="E15" s="489"/>
      <c r="F15" s="489"/>
      <c r="G15" s="489"/>
      <c r="H15" s="489"/>
      <c r="I15" s="489"/>
      <c r="J15" s="489"/>
      <c r="K15" s="489"/>
      <c r="L15" s="489"/>
      <c r="M15" s="490"/>
      <c r="N15" s="502" t="s">
        <v>572</v>
      </c>
      <c r="O15" s="503"/>
      <c r="P15" s="503"/>
      <c r="Q15" s="503"/>
      <c r="R15" s="503"/>
      <c r="S15" s="503"/>
      <c r="T15" s="503"/>
      <c r="U15" s="503"/>
      <c r="V15" s="504"/>
      <c r="W15" s="544" t="s">
        <v>573</v>
      </c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30"/>
      <c r="AI15" s="529" t="s">
        <v>574</v>
      </c>
      <c r="AJ15" s="530"/>
    </row>
    <row r="16" spans="1:36" s="144" customFormat="1" ht="21.75" customHeight="1">
      <c r="A16" s="522"/>
      <c r="B16" s="516"/>
      <c r="C16" s="531" t="s">
        <v>575</v>
      </c>
      <c r="D16" s="532"/>
      <c r="E16" s="535" t="s">
        <v>576</v>
      </c>
      <c r="F16" s="536"/>
      <c r="G16" s="536"/>
      <c r="H16" s="536"/>
      <c r="I16" s="482" t="s">
        <v>577</v>
      </c>
      <c r="J16" s="483"/>
      <c r="K16" s="483"/>
      <c r="L16" s="483"/>
      <c r="M16" s="484"/>
      <c r="N16" s="538" t="s">
        <v>578</v>
      </c>
      <c r="O16" s="539"/>
      <c r="P16" s="539"/>
      <c r="Q16" s="482" t="s">
        <v>579</v>
      </c>
      <c r="R16" s="483"/>
      <c r="S16" s="484"/>
      <c r="T16" s="538" t="s">
        <v>580</v>
      </c>
      <c r="U16" s="539"/>
      <c r="V16" s="539"/>
      <c r="W16" s="526" t="s">
        <v>581</v>
      </c>
      <c r="X16" s="486"/>
      <c r="Y16" s="491" t="s">
        <v>582</v>
      </c>
      <c r="Z16" s="487"/>
      <c r="AA16" s="540" t="s">
        <v>583</v>
      </c>
      <c r="AB16" s="541"/>
      <c r="AC16" s="541"/>
      <c r="AD16" s="541"/>
      <c r="AE16" s="541"/>
      <c r="AF16" s="541"/>
      <c r="AG16" s="482" t="s">
        <v>584</v>
      </c>
      <c r="AH16" s="484"/>
      <c r="AI16" s="542" t="s">
        <v>585</v>
      </c>
      <c r="AJ16" s="543"/>
    </row>
    <row r="17" spans="1:36" s="147" customFormat="1" ht="21.75" customHeight="1">
      <c r="A17" s="522"/>
      <c r="B17" s="516"/>
      <c r="C17" s="533"/>
      <c r="D17" s="534"/>
      <c r="E17" s="537"/>
      <c r="F17" s="537"/>
      <c r="G17" s="537"/>
      <c r="H17" s="537"/>
      <c r="I17" s="485"/>
      <c r="J17" s="486"/>
      <c r="K17" s="486"/>
      <c r="L17" s="486"/>
      <c r="M17" s="487"/>
      <c r="N17" s="536"/>
      <c r="O17" s="536"/>
      <c r="P17" s="536"/>
      <c r="Q17" s="485"/>
      <c r="R17" s="486"/>
      <c r="S17" s="487"/>
      <c r="T17" s="536"/>
      <c r="U17" s="536"/>
      <c r="V17" s="536"/>
      <c r="W17" s="486"/>
      <c r="X17" s="486"/>
      <c r="Y17" s="485"/>
      <c r="Z17" s="487"/>
      <c r="AA17" s="526" t="s">
        <v>586</v>
      </c>
      <c r="AB17" s="487"/>
      <c r="AC17" s="491" t="s">
        <v>587</v>
      </c>
      <c r="AD17" s="486"/>
      <c r="AE17" s="486"/>
      <c r="AF17" s="486"/>
      <c r="AG17" s="485"/>
      <c r="AH17" s="487"/>
      <c r="AI17" s="482" t="s">
        <v>588</v>
      </c>
      <c r="AJ17" s="484"/>
    </row>
    <row r="18" spans="1:36" s="147" customFormat="1" ht="34.5" customHeight="1">
      <c r="A18" s="522"/>
      <c r="B18" s="516"/>
      <c r="C18" s="523" t="s">
        <v>589</v>
      </c>
      <c r="D18" s="508"/>
      <c r="E18" s="479" t="s">
        <v>590</v>
      </c>
      <c r="F18" s="480"/>
      <c r="G18" s="480"/>
      <c r="H18" s="481"/>
      <c r="I18" s="479" t="s">
        <v>591</v>
      </c>
      <c r="J18" s="480"/>
      <c r="K18" s="480"/>
      <c r="L18" s="480"/>
      <c r="M18" s="481"/>
      <c r="N18" s="479" t="s">
        <v>592</v>
      </c>
      <c r="O18" s="480"/>
      <c r="P18" s="481"/>
      <c r="Q18" s="479" t="s">
        <v>593</v>
      </c>
      <c r="R18" s="480"/>
      <c r="S18" s="481"/>
      <c r="T18" s="479" t="s">
        <v>594</v>
      </c>
      <c r="U18" s="480"/>
      <c r="V18" s="481"/>
      <c r="W18" s="527" t="s">
        <v>595</v>
      </c>
      <c r="X18" s="528"/>
      <c r="Y18" s="479" t="s">
        <v>596</v>
      </c>
      <c r="Z18" s="481"/>
      <c r="AA18" s="479" t="s">
        <v>597</v>
      </c>
      <c r="AB18" s="481"/>
      <c r="AC18" s="479" t="s">
        <v>598</v>
      </c>
      <c r="AD18" s="480"/>
      <c r="AE18" s="480"/>
      <c r="AF18" s="481"/>
      <c r="AG18" s="479" t="s">
        <v>599</v>
      </c>
      <c r="AH18" s="481"/>
      <c r="AI18" s="479" t="s">
        <v>600</v>
      </c>
      <c r="AJ18" s="481"/>
    </row>
    <row r="19" spans="1:36" s="144" customFormat="1" ht="24.75" customHeight="1">
      <c r="A19" s="522"/>
      <c r="B19" s="516"/>
      <c r="C19" s="148" t="s">
        <v>555</v>
      </c>
      <c r="D19" s="95" t="s">
        <v>556</v>
      </c>
      <c r="E19" s="95" t="s">
        <v>555</v>
      </c>
      <c r="F19" s="482" t="s">
        <v>557</v>
      </c>
      <c r="G19" s="484"/>
      <c r="H19" s="95" t="s">
        <v>556</v>
      </c>
      <c r="I19" s="150" t="s">
        <v>555</v>
      </c>
      <c r="J19" s="482" t="s">
        <v>601</v>
      </c>
      <c r="K19" s="484"/>
      <c r="L19" s="475" t="s">
        <v>556</v>
      </c>
      <c r="M19" s="476"/>
      <c r="N19" s="148" t="s">
        <v>555</v>
      </c>
      <c r="O19" s="475" t="s">
        <v>556</v>
      </c>
      <c r="P19" s="476"/>
      <c r="Q19" s="95" t="s">
        <v>555</v>
      </c>
      <c r="R19" s="475" t="s">
        <v>556</v>
      </c>
      <c r="S19" s="476"/>
      <c r="T19" s="96" t="s">
        <v>555</v>
      </c>
      <c r="U19" s="145" t="s">
        <v>602</v>
      </c>
      <c r="V19" s="150" t="s">
        <v>556</v>
      </c>
      <c r="W19" s="162" t="s">
        <v>555</v>
      </c>
      <c r="X19" s="150" t="s">
        <v>556</v>
      </c>
      <c r="Y19" s="149" t="s">
        <v>555</v>
      </c>
      <c r="Z19" s="150" t="s">
        <v>556</v>
      </c>
      <c r="AA19" s="149" t="s">
        <v>555</v>
      </c>
      <c r="AB19" s="150" t="s">
        <v>556</v>
      </c>
      <c r="AC19" s="475" t="s">
        <v>555</v>
      </c>
      <c r="AD19" s="476"/>
      <c r="AE19" s="475" t="s">
        <v>556</v>
      </c>
      <c r="AF19" s="476"/>
      <c r="AG19" s="150" t="s">
        <v>555</v>
      </c>
      <c r="AH19" s="150" t="s">
        <v>556</v>
      </c>
      <c r="AI19" s="149" t="s">
        <v>555</v>
      </c>
      <c r="AJ19" s="150" t="s">
        <v>556</v>
      </c>
    </row>
    <row r="20" spans="1:36" s="147" customFormat="1" ht="24.75" customHeight="1" thickBot="1">
      <c r="A20" s="517"/>
      <c r="B20" s="518"/>
      <c r="C20" s="187" t="s">
        <v>558</v>
      </c>
      <c r="D20" s="188" t="s">
        <v>559</v>
      </c>
      <c r="E20" s="189" t="s">
        <v>558</v>
      </c>
      <c r="F20" s="477" t="s">
        <v>603</v>
      </c>
      <c r="G20" s="478"/>
      <c r="H20" s="188" t="s">
        <v>559</v>
      </c>
      <c r="I20" s="188" t="s">
        <v>558</v>
      </c>
      <c r="J20" s="477" t="s">
        <v>198</v>
      </c>
      <c r="K20" s="478"/>
      <c r="L20" s="477" t="s">
        <v>559</v>
      </c>
      <c r="M20" s="478"/>
      <c r="N20" s="189" t="s">
        <v>558</v>
      </c>
      <c r="O20" s="477" t="s">
        <v>559</v>
      </c>
      <c r="P20" s="478"/>
      <c r="Q20" s="189" t="s">
        <v>558</v>
      </c>
      <c r="R20" s="477" t="s">
        <v>559</v>
      </c>
      <c r="S20" s="478"/>
      <c r="T20" s="97" t="s">
        <v>558</v>
      </c>
      <c r="U20" s="190" t="s">
        <v>604</v>
      </c>
      <c r="V20" s="188" t="s">
        <v>559</v>
      </c>
      <c r="W20" s="189" t="s">
        <v>558</v>
      </c>
      <c r="X20" s="188" t="s">
        <v>559</v>
      </c>
      <c r="Y20" s="189" t="s">
        <v>558</v>
      </c>
      <c r="Z20" s="188" t="s">
        <v>560</v>
      </c>
      <c r="AA20" s="189" t="s">
        <v>558</v>
      </c>
      <c r="AB20" s="188" t="s">
        <v>560</v>
      </c>
      <c r="AC20" s="477" t="s">
        <v>558</v>
      </c>
      <c r="AD20" s="478"/>
      <c r="AE20" s="477" t="s">
        <v>560</v>
      </c>
      <c r="AF20" s="478"/>
      <c r="AG20" s="188" t="s">
        <v>558</v>
      </c>
      <c r="AH20" s="188" t="s">
        <v>560</v>
      </c>
      <c r="AI20" s="189" t="s">
        <v>558</v>
      </c>
      <c r="AJ20" s="188" t="s">
        <v>560</v>
      </c>
    </row>
    <row r="21" spans="1:36" s="140" customFormat="1" ht="26.25" customHeight="1">
      <c r="A21" s="153" t="s">
        <v>565</v>
      </c>
      <c r="B21" s="154">
        <v>2003</v>
      </c>
      <c r="C21" s="165">
        <v>1</v>
      </c>
      <c r="D21" s="166">
        <v>1</v>
      </c>
      <c r="E21" s="166">
        <v>44</v>
      </c>
      <c r="F21" s="204"/>
      <c r="G21" s="182" t="s">
        <v>566</v>
      </c>
      <c r="H21" s="166">
        <v>34</v>
      </c>
      <c r="I21" s="167">
        <v>21</v>
      </c>
      <c r="J21" s="500" t="s">
        <v>566</v>
      </c>
      <c r="K21" s="501"/>
      <c r="L21" s="500">
        <v>11</v>
      </c>
      <c r="M21" s="501"/>
      <c r="N21" s="165">
        <v>1</v>
      </c>
      <c r="O21" s="167"/>
      <c r="P21" s="198" t="s">
        <v>561</v>
      </c>
      <c r="Q21" s="139">
        <v>4</v>
      </c>
      <c r="R21" s="167"/>
      <c r="S21" s="182">
        <v>2</v>
      </c>
      <c r="T21" s="167">
        <v>34</v>
      </c>
      <c r="U21" s="166" t="s">
        <v>566</v>
      </c>
      <c r="V21" s="168">
        <v>8</v>
      </c>
      <c r="W21" s="201" t="s">
        <v>561</v>
      </c>
      <c r="X21" s="197" t="s">
        <v>561</v>
      </c>
      <c r="Y21" s="166">
        <v>6</v>
      </c>
      <c r="Z21" s="166">
        <v>6</v>
      </c>
      <c r="AA21" s="201" t="s">
        <v>561</v>
      </c>
      <c r="AB21" s="200" t="s">
        <v>561</v>
      </c>
      <c r="AC21" s="498" t="s">
        <v>561</v>
      </c>
      <c r="AD21" s="499"/>
      <c r="AE21" s="498" t="s">
        <v>561</v>
      </c>
      <c r="AF21" s="499"/>
      <c r="AG21" s="166">
        <v>2</v>
      </c>
      <c r="AH21" s="166">
        <v>1</v>
      </c>
      <c r="AI21" s="166">
        <v>512</v>
      </c>
      <c r="AJ21" s="166">
        <v>455</v>
      </c>
    </row>
    <row r="22" spans="1:36" s="140" customFormat="1" ht="26.25" customHeight="1">
      <c r="A22" s="153" t="s">
        <v>567</v>
      </c>
      <c r="B22" s="154">
        <v>2004</v>
      </c>
      <c r="C22" s="165">
        <v>3</v>
      </c>
      <c r="D22" s="166">
        <v>3</v>
      </c>
      <c r="E22" s="166">
        <v>19</v>
      </c>
      <c r="F22" s="205"/>
      <c r="G22" s="165" t="s">
        <v>566</v>
      </c>
      <c r="H22" s="166">
        <v>15</v>
      </c>
      <c r="I22" s="167">
        <v>21</v>
      </c>
      <c r="J22" s="507" t="s">
        <v>566</v>
      </c>
      <c r="K22" s="499"/>
      <c r="L22" s="507">
        <v>5</v>
      </c>
      <c r="M22" s="499"/>
      <c r="N22" s="201" t="s">
        <v>561</v>
      </c>
      <c r="O22" s="167"/>
      <c r="P22" s="201" t="s">
        <v>561</v>
      </c>
      <c r="Q22" s="139">
        <v>8</v>
      </c>
      <c r="R22" s="167"/>
      <c r="S22" s="165">
        <v>4</v>
      </c>
      <c r="T22" s="169">
        <v>40</v>
      </c>
      <c r="U22" s="166" t="s">
        <v>566</v>
      </c>
      <c r="V22" s="170">
        <v>15</v>
      </c>
      <c r="W22" s="201" t="s">
        <v>561</v>
      </c>
      <c r="X22" s="197" t="s">
        <v>561</v>
      </c>
      <c r="Y22" s="200" t="s">
        <v>561</v>
      </c>
      <c r="Z22" s="200" t="s">
        <v>561</v>
      </c>
      <c r="AA22" s="201" t="s">
        <v>561</v>
      </c>
      <c r="AB22" s="200" t="s">
        <v>561</v>
      </c>
      <c r="AC22" s="498" t="s">
        <v>561</v>
      </c>
      <c r="AD22" s="499"/>
      <c r="AE22" s="498" t="s">
        <v>561</v>
      </c>
      <c r="AF22" s="499"/>
      <c r="AG22" s="166">
        <v>4</v>
      </c>
      <c r="AH22" s="200" t="s">
        <v>561</v>
      </c>
      <c r="AI22" s="166">
        <v>654</v>
      </c>
      <c r="AJ22" s="166">
        <v>603</v>
      </c>
    </row>
    <row r="23" spans="1:36" s="140" customFormat="1" ht="26.25" customHeight="1">
      <c r="A23" s="153" t="s">
        <v>568</v>
      </c>
      <c r="B23" s="154">
        <v>2005</v>
      </c>
      <c r="C23" s="165">
        <v>3</v>
      </c>
      <c r="D23" s="166">
        <v>3</v>
      </c>
      <c r="E23" s="166">
        <v>10</v>
      </c>
      <c r="F23" s="205"/>
      <c r="G23" s="201" t="s">
        <v>561</v>
      </c>
      <c r="H23" s="166">
        <v>9</v>
      </c>
      <c r="I23" s="167">
        <v>12</v>
      </c>
      <c r="J23" s="498" t="s">
        <v>561</v>
      </c>
      <c r="K23" s="499"/>
      <c r="L23" s="498" t="s">
        <v>561</v>
      </c>
      <c r="M23" s="499"/>
      <c r="N23" s="201" t="s">
        <v>561</v>
      </c>
      <c r="O23" s="167"/>
      <c r="P23" s="201" t="s">
        <v>561</v>
      </c>
      <c r="Q23" s="139">
        <v>26</v>
      </c>
      <c r="R23" s="167"/>
      <c r="S23" s="165">
        <v>17</v>
      </c>
      <c r="T23" s="169">
        <v>46</v>
      </c>
      <c r="U23" s="197" t="s">
        <v>561</v>
      </c>
      <c r="V23" s="170">
        <v>18</v>
      </c>
      <c r="W23" s="201" t="s">
        <v>561</v>
      </c>
      <c r="X23" s="197" t="s">
        <v>561</v>
      </c>
      <c r="Y23" s="166">
        <v>4</v>
      </c>
      <c r="Z23" s="166">
        <v>4</v>
      </c>
      <c r="AA23" s="201" t="s">
        <v>561</v>
      </c>
      <c r="AB23" s="200" t="s">
        <v>561</v>
      </c>
      <c r="AC23" s="498" t="s">
        <v>561</v>
      </c>
      <c r="AD23" s="499"/>
      <c r="AE23" s="498" t="s">
        <v>561</v>
      </c>
      <c r="AF23" s="499"/>
      <c r="AG23" s="166">
        <v>1</v>
      </c>
      <c r="AH23" s="200" t="s">
        <v>561</v>
      </c>
      <c r="AI23" s="166">
        <v>772</v>
      </c>
      <c r="AJ23" s="166">
        <v>501</v>
      </c>
    </row>
    <row r="24" spans="1:36" s="140" customFormat="1" ht="15" customHeight="1">
      <c r="A24" s="155"/>
      <c r="B24" s="154"/>
      <c r="C24" s="165"/>
      <c r="D24" s="166"/>
      <c r="E24" s="166"/>
      <c r="F24" s="205"/>
      <c r="G24" s="165"/>
      <c r="H24" s="166"/>
      <c r="I24" s="167"/>
      <c r="J24" s="167"/>
      <c r="K24" s="165"/>
      <c r="L24" s="167"/>
      <c r="M24" s="165"/>
      <c r="N24" s="165"/>
      <c r="O24" s="167"/>
      <c r="P24" s="165"/>
      <c r="Q24" s="139"/>
      <c r="R24" s="167"/>
      <c r="S24" s="165"/>
      <c r="T24" s="169"/>
      <c r="U24" s="167"/>
      <c r="V24" s="170"/>
      <c r="W24" s="165"/>
      <c r="X24" s="167"/>
      <c r="Y24" s="166"/>
      <c r="Z24" s="166"/>
      <c r="AA24" s="165"/>
      <c r="AB24" s="166"/>
      <c r="AC24" s="167"/>
      <c r="AD24" s="165"/>
      <c r="AE24" s="167"/>
      <c r="AF24" s="165"/>
      <c r="AG24" s="166"/>
      <c r="AH24" s="166"/>
      <c r="AI24" s="166"/>
      <c r="AJ24" s="166"/>
    </row>
    <row r="25" spans="1:36" s="140" customFormat="1" ht="27.75" customHeight="1" thickBot="1">
      <c r="A25" s="156" t="s">
        <v>569</v>
      </c>
      <c r="B25" s="157" t="s">
        <v>570</v>
      </c>
      <c r="C25" s="171">
        <v>5</v>
      </c>
      <c r="D25" s="172">
        <v>3</v>
      </c>
      <c r="E25" s="172">
        <v>11</v>
      </c>
      <c r="F25" s="206"/>
      <c r="G25" s="323" t="s">
        <v>275</v>
      </c>
      <c r="H25" s="172">
        <v>10</v>
      </c>
      <c r="I25" s="173">
        <v>42</v>
      </c>
      <c r="J25" s="469" t="s">
        <v>275</v>
      </c>
      <c r="K25" s="470"/>
      <c r="L25" s="173">
        <v>9</v>
      </c>
      <c r="M25" s="171"/>
      <c r="N25" s="323" t="s">
        <v>275</v>
      </c>
      <c r="O25" s="173"/>
      <c r="P25" s="323" t="s">
        <v>275</v>
      </c>
      <c r="Q25" s="297">
        <v>3</v>
      </c>
      <c r="R25" s="173"/>
      <c r="S25" s="171">
        <v>1</v>
      </c>
      <c r="T25" s="174">
        <v>43</v>
      </c>
      <c r="U25" s="322" t="s">
        <v>275</v>
      </c>
      <c r="V25" s="175">
        <v>19</v>
      </c>
      <c r="W25" s="323" t="s">
        <v>275</v>
      </c>
      <c r="X25" s="322" t="s">
        <v>275</v>
      </c>
      <c r="Y25" s="172">
        <v>4</v>
      </c>
      <c r="Z25" s="172">
        <v>4</v>
      </c>
      <c r="AA25" s="323" t="s">
        <v>275</v>
      </c>
      <c r="AB25" s="320" t="s">
        <v>275</v>
      </c>
      <c r="AC25" s="469" t="s">
        <v>275</v>
      </c>
      <c r="AD25" s="470"/>
      <c r="AE25" s="469" t="s">
        <v>275</v>
      </c>
      <c r="AF25" s="470"/>
      <c r="AG25" s="320" t="s">
        <v>275</v>
      </c>
      <c r="AH25" s="320" t="s">
        <v>275</v>
      </c>
      <c r="AI25" s="172">
        <v>777</v>
      </c>
      <c r="AJ25" s="172">
        <v>722</v>
      </c>
    </row>
    <row r="26" spans="1:36" s="178" customFormat="1" ht="15" customHeight="1">
      <c r="A26" s="291" t="s">
        <v>253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8" t="s">
        <v>479</v>
      </c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</row>
  </sheetData>
  <mergeCells count="118">
    <mergeCell ref="W2:AJ2"/>
    <mergeCell ref="W4:AJ4"/>
    <mergeCell ref="AC5:AF5"/>
    <mergeCell ref="AG5:AH5"/>
    <mergeCell ref="AI5:AJ5"/>
    <mergeCell ref="AA5:AB5"/>
    <mergeCell ref="W5:X5"/>
    <mergeCell ref="Y5:Z5"/>
    <mergeCell ref="S5:T5"/>
    <mergeCell ref="U5:V5"/>
    <mergeCell ref="AG6:AH6"/>
    <mergeCell ref="AI6:AJ6"/>
    <mergeCell ref="U6:V6"/>
    <mergeCell ref="W6:X6"/>
    <mergeCell ref="Y6:Z6"/>
    <mergeCell ref="AD7:AE7"/>
    <mergeCell ref="AD8:AE8"/>
    <mergeCell ref="AA6:AB6"/>
    <mergeCell ref="AC6:AF6"/>
    <mergeCell ref="W15:AH15"/>
    <mergeCell ref="AD9:AE9"/>
    <mergeCell ref="AD10:AE10"/>
    <mergeCell ref="AD11:AE11"/>
    <mergeCell ref="AD13:AE13"/>
    <mergeCell ref="AI15:AJ15"/>
    <mergeCell ref="C16:D17"/>
    <mergeCell ref="E16:H17"/>
    <mergeCell ref="N16:P17"/>
    <mergeCell ref="T16:V17"/>
    <mergeCell ref="W16:X17"/>
    <mergeCell ref="Y16:Z17"/>
    <mergeCell ref="AA16:AF16"/>
    <mergeCell ref="AG16:AH17"/>
    <mergeCell ref="AI16:AJ16"/>
    <mergeCell ref="AA17:AB17"/>
    <mergeCell ref="AC17:AF17"/>
    <mergeCell ref="AI17:AJ17"/>
    <mergeCell ref="T18:V18"/>
    <mergeCell ref="W18:X18"/>
    <mergeCell ref="AI18:AJ18"/>
    <mergeCell ref="AG18:AH18"/>
    <mergeCell ref="Y18:Z18"/>
    <mergeCell ref="AA18:AB18"/>
    <mergeCell ref="AC18:AF18"/>
    <mergeCell ref="AC20:AD20"/>
    <mergeCell ref="AE20:AF20"/>
    <mergeCell ref="AC19:AD19"/>
    <mergeCell ref="AE19:AF19"/>
    <mergeCell ref="AC21:AD21"/>
    <mergeCell ref="AE21:AF21"/>
    <mergeCell ref="J23:K23"/>
    <mergeCell ref="AC23:AD23"/>
    <mergeCell ref="AE23:AF23"/>
    <mergeCell ref="J22:K22"/>
    <mergeCell ref="AC22:AD22"/>
    <mergeCell ref="AE22:AF22"/>
    <mergeCell ref="L21:M21"/>
    <mergeCell ref="L22:M22"/>
    <mergeCell ref="A15:B20"/>
    <mergeCell ref="F19:G19"/>
    <mergeCell ref="F20:G20"/>
    <mergeCell ref="E11:F11"/>
    <mergeCell ref="C18:D18"/>
    <mergeCell ref="E18:H18"/>
    <mergeCell ref="E13:F13"/>
    <mergeCell ref="A2:V2"/>
    <mergeCell ref="Q9:R9"/>
    <mergeCell ref="Q10:R10"/>
    <mergeCell ref="A4:B8"/>
    <mergeCell ref="E9:F9"/>
    <mergeCell ref="E10:F10"/>
    <mergeCell ref="C5:D5"/>
    <mergeCell ref="I5:K5"/>
    <mergeCell ref="I6:K6"/>
    <mergeCell ref="C6:D6"/>
    <mergeCell ref="L23:M23"/>
    <mergeCell ref="C4:V4"/>
    <mergeCell ref="J21:K21"/>
    <mergeCell ref="N15:V15"/>
    <mergeCell ref="Q11:R11"/>
    <mergeCell ref="Q12:R12"/>
    <mergeCell ref="Q13:R13"/>
    <mergeCell ref="S6:T6"/>
    <mergeCell ref="G8:H8"/>
    <mergeCell ref="E7:F7"/>
    <mergeCell ref="E5:H5"/>
    <mergeCell ref="E6:H6"/>
    <mergeCell ref="L19:M19"/>
    <mergeCell ref="M8:N8"/>
    <mergeCell ref="L5:N5"/>
    <mergeCell ref="L6:N6"/>
    <mergeCell ref="N18:P18"/>
    <mergeCell ref="O5:R5"/>
    <mergeCell ref="O6:R6"/>
    <mergeCell ref="J7:K7"/>
    <mergeCell ref="J8:K8"/>
    <mergeCell ref="J19:K19"/>
    <mergeCell ref="J20:K20"/>
    <mergeCell ref="I16:M17"/>
    <mergeCell ref="I18:M18"/>
    <mergeCell ref="C15:M15"/>
    <mergeCell ref="G7:H7"/>
    <mergeCell ref="M7:N7"/>
    <mergeCell ref="E8:F8"/>
    <mergeCell ref="Q16:S17"/>
    <mergeCell ref="O7:P7"/>
    <mergeCell ref="O8:P8"/>
    <mergeCell ref="L20:M20"/>
    <mergeCell ref="AE25:AF25"/>
    <mergeCell ref="AC25:AD25"/>
    <mergeCell ref="J25:K25"/>
    <mergeCell ref="Q7:R7"/>
    <mergeCell ref="Q8:R8"/>
    <mergeCell ref="O19:P19"/>
    <mergeCell ref="O20:P20"/>
    <mergeCell ref="R19:S19"/>
    <mergeCell ref="R20:S20"/>
    <mergeCell ref="Q18:S18"/>
  </mergeCells>
  <printOptions horizontalCentered="1"/>
  <pageMargins left="1.141732283464567" right="1.141732283464567" top="1.5748031496062993" bottom="1.5748031496062993" header="0.5118110236220472" footer="0.9055118110236221"/>
  <pageSetup firstPageNumber="36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25"/>
  <sheetViews>
    <sheetView showGridLines="0" zoomScale="115" zoomScaleNormal="115" workbookViewId="0" topLeftCell="A1">
      <selection activeCell="A1" sqref="A1"/>
    </sheetView>
  </sheetViews>
  <sheetFormatPr defaultColWidth="9.875" defaultRowHeight="39.75" customHeight="1"/>
  <cols>
    <col min="1" max="1" width="7.125" style="142" customWidth="1"/>
    <col min="2" max="2" width="3.625" style="142" customWidth="1"/>
    <col min="3" max="3" width="4.625" style="142" customWidth="1"/>
    <col min="4" max="4" width="4.875" style="142" customWidth="1"/>
    <col min="5" max="5" width="4.625" style="142" customWidth="1"/>
    <col min="6" max="6" width="4.875" style="142" customWidth="1"/>
    <col min="7" max="14" width="5.625" style="142" customWidth="1"/>
    <col min="15" max="15" width="5.125" style="142" customWidth="1"/>
    <col min="16" max="16" width="5.625" style="142" customWidth="1"/>
    <col min="17" max="17" width="5.125" style="142" customWidth="1"/>
    <col min="18" max="18" width="5.625" style="142" customWidth="1"/>
    <col min="19" max="19" width="5.125" style="142" customWidth="1"/>
    <col min="20" max="20" width="5.625" style="142" customWidth="1"/>
    <col min="21" max="21" width="5.125" style="142" customWidth="1"/>
    <col min="22" max="22" width="5.625" style="142" customWidth="1"/>
    <col min="23" max="23" width="5.125" style="142" customWidth="1"/>
    <col min="24" max="24" width="5.625" style="142" customWidth="1"/>
    <col min="25" max="25" width="5.125" style="142" customWidth="1"/>
    <col min="26" max="26" width="5.625" style="142" customWidth="1"/>
    <col min="27" max="27" width="5.125" style="142" customWidth="1"/>
    <col min="28" max="28" width="5.625" style="142" customWidth="1"/>
    <col min="29" max="16384" width="9.875" style="142" customWidth="1"/>
  </cols>
  <sheetData>
    <row r="1" spans="1:28" s="180" customFormat="1" ht="19.5" customHeight="1">
      <c r="A1" s="291" t="s">
        <v>358</v>
      </c>
      <c r="J1" s="181"/>
      <c r="O1" s="178"/>
      <c r="AB1" s="2" t="s">
        <v>359</v>
      </c>
    </row>
    <row r="2" spans="1:28" s="143" customFormat="1" ht="25.5" customHeight="1">
      <c r="A2" s="509" t="s">
        <v>20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 t="s">
        <v>21</v>
      </c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</row>
    <row r="3" spans="2:28" s="178" customFormat="1" ht="18" customHeight="1" thickBot="1"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179" t="s">
        <v>281</v>
      </c>
    </row>
    <row r="4" spans="1:28" s="144" customFormat="1" ht="24.75" customHeight="1">
      <c r="A4" s="513" t="s">
        <v>489</v>
      </c>
      <c r="B4" s="514"/>
      <c r="C4" s="551" t="s">
        <v>490</v>
      </c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210"/>
      <c r="P4" s="210"/>
      <c r="Q4" s="548" t="s">
        <v>490</v>
      </c>
      <c r="R4" s="544"/>
      <c r="S4" s="544"/>
      <c r="T4" s="544"/>
      <c r="U4" s="545"/>
      <c r="V4" s="530"/>
      <c r="W4" s="529" t="s">
        <v>491</v>
      </c>
      <c r="X4" s="544"/>
      <c r="Y4" s="544"/>
      <c r="Z4" s="544"/>
      <c r="AA4" s="544"/>
      <c r="AB4" s="544"/>
    </row>
    <row r="5" spans="1:28" s="144" customFormat="1" ht="19.5" customHeight="1">
      <c r="A5" s="522"/>
      <c r="B5" s="516"/>
      <c r="C5" s="565" t="s">
        <v>476</v>
      </c>
      <c r="D5" s="566"/>
      <c r="E5" s="566"/>
      <c r="F5" s="567"/>
      <c r="G5" s="552" t="s">
        <v>480</v>
      </c>
      <c r="H5" s="553"/>
      <c r="I5" s="552" t="s">
        <v>481</v>
      </c>
      <c r="J5" s="553"/>
      <c r="K5" s="552" t="s">
        <v>482</v>
      </c>
      <c r="L5" s="553"/>
      <c r="M5" s="552" t="s">
        <v>483</v>
      </c>
      <c r="N5" s="553"/>
      <c r="O5" s="562" t="s">
        <v>484</v>
      </c>
      <c r="P5" s="553"/>
      <c r="Q5" s="564" t="s">
        <v>492</v>
      </c>
      <c r="R5" s="557"/>
      <c r="S5" s="556" t="s">
        <v>485</v>
      </c>
      <c r="T5" s="557"/>
      <c r="U5" s="556" t="s">
        <v>486</v>
      </c>
      <c r="V5" s="557"/>
      <c r="W5" s="482" t="s">
        <v>286</v>
      </c>
      <c r="X5" s="483"/>
      <c r="Y5" s="483"/>
      <c r="Z5" s="483"/>
      <c r="AA5" s="483"/>
      <c r="AB5" s="483"/>
    </row>
    <row r="6" spans="1:28" s="147" customFormat="1" ht="15" customHeight="1">
      <c r="A6" s="522"/>
      <c r="B6" s="516"/>
      <c r="C6" s="561" t="s">
        <v>487</v>
      </c>
      <c r="D6" s="486"/>
      <c r="E6" s="486"/>
      <c r="F6" s="487"/>
      <c r="G6" s="554"/>
      <c r="H6" s="555"/>
      <c r="I6" s="554"/>
      <c r="J6" s="555"/>
      <c r="K6" s="554"/>
      <c r="L6" s="555"/>
      <c r="M6" s="554"/>
      <c r="N6" s="555"/>
      <c r="O6" s="563"/>
      <c r="P6" s="555"/>
      <c r="Q6" s="555"/>
      <c r="R6" s="558"/>
      <c r="S6" s="558"/>
      <c r="T6" s="558"/>
      <c r="U6" s="558"/>
      <c r="V6" s="558"/>
      <c r="W6" s="559"/>
      <c r="X6" s="560"/>
      <c r="Y6" s="560"/>
      <c r="Z6" s="560"/>
      <c r="AA6" s="560"/>
      <c r="AB6" s="560"/>
    </row>
    <row r="7" spans="1:28" s="147" customFormat="1" ht="34.5" customHeight="1">
      <c r="A7" s="522"/>
      <c r="B7" s="516"/>
      <c r="C7" s="570" t="s">
        <v>290</v>
      </c>
      <c r="D7" s="560"/>
      <c r="E7" s="560"/>
      <c r="F7" s="568"/>
      <c r="G7" s="559" t="s">
        <v>291</v>
      </c>
      <c r="H7" s="568"/>
      <c r="I7" s="559" t="s">
        <v>289</v>
      </c>
      <c r="J7" s="568"/>
      <c r="K7" s="559" t="s">
        <v>200</v>
      </c>
      <c r="L7" s="568"/>
      <c r="M7" s="559" t="s">
        <v>292</v>
      </c>
      <c r="N7" s="568"/>
      <c r="O7" s="560" t="s">
        <v>288</v>
      </c>
      <c r="P7" s="568"/>
      <c r="Q7" s="560" t="s">
        <v>295</v>
      </c>
      <c r="R7" s="568"/>
      <c r="S7" s="559" t="s">
        <v>294</v>
      </c>
      <c r="T7" s="568"/>
      <c r="U7" s="559" t="s">
        <v>488</v>
      </c>
      <c r="V7" s="568"/>
      <c r="W7" s="559" t="s">
        <v>493</v>
      </c>
      <c r="X7" s="560"/>
      <c r="Y7" s="559" t="s">
        <v>494</v>
      </c>
      <c r="Z7" s="568"/>
      <c r="AA7" s="559" t="s">
        <v>495</v>
      </c>
      <c r="AB7" s="568"/>
    </row>
    <row r="8" spans="1:28" s="144" customFormat="1" ht="24.75" customHeight="1">
      <c r="A8" s="522"/>
      <c r="B8" s="516"/>
      <c r="C8" s="569" t="s">
        <v>496</v>
      </c>
      <c r="D8" s="476"/>
      <c r="E8" s="482" t="s">
        <v>497</v>
      </c>
      <c r="F8" s="484"/>
      <c r="G8" s="184" t="s">
        <v>496</v>
      </c>
      <c r="H8" s="145" t="s">
        <v>497</v>
      </c>
      <c r="I8" s="161" t="s">
        <v>496</v>
      </c>
      <c r="J8" s="161" t="s">
        <v>497</v>
      </c>
      <c r="K8" s="161" t="s">
        <v>496</v>
      </c>
      <c r="L8" s="161" t="s">
        <v>497</v>
      </c>
      <c r="M8" s="161" t="s">
        <v>496</v>
      </c>
      <c r="N8" s="212" t="s">
        <v>497</v>
      </c>
      <c r="O8" s="184" t="s">
        <v>496</v>
      </c>
      <c r="P8" s="146" t="s">
        <v>497</v>
      </c>
      <c r="Q8" s="149" t="s">
        <v>496</v>
      </c>
      <c r="R8" s="150" t="s">
        <v>497</v>
      </c>
      <c r="S8" s="149" t="s">
        <v>496</v>
      </c>
      <c r="T8" s="150" t="s">
        <v>497</v>
      </c>
      <c r="U8" s="149" t="s">
        <v>496</v>
      </c>
      <c r="V8" s="150" t="s">
        <v>497</v>
      </c>
      <c r="W8" s="96" t="s">
        <v>496</v>
      </c>
      <c r="X8" s="96" t="s">
        <v>497</v>
      </c>
      <c r="Y8" s="150" t="s">
        <v>496</v>
      </c>
      <c r="Z8" s="150" t="s">
        <v>497</v>
      </c>
      <c r="AA8" s="149" t="s">
        <v>496</v>
      </c>
      <c r="AB8" s="150" t="s">
        <v>497</v>
      </c>
    </row>
    <row r="9" spans="1:28" s="147" customFormat="1" ht="24.75" customHeight="1" thickBot="1">
      <c r="A9" s="517"/>
      <c r="B9" s="518"/>
      <c r="C9" s="571" t="s">
        <v>498</v>
      </c>
      <c r="D9" s="572"/>
      <c r="E9" s="573" t="s">
        <v>201</v>
      </c>
      <c r="F9" s="574"/>
      <c r="G9" s="151" t="s">
        <v>498</v>
      </c>
      <c r="H9" s="152" t="s">
        <v>201</v>
      </c>
      <c r="I9" s="164" t="s">
        <v>498</v>
      </c>
      <c r="J9" s="163" t="s">
        <v>499</v>
      </c>
      <c r="K9" s="164" t="s">
        <v>498</v>
      </c>
      <c r="L9" s="152" t="s">
        <v>201</v>
      </c>
      <c r="M9" s="183" t="s">
        <v>498</v>
      </c>
      <c r="N9" s="152" t="s">
        <v>201</v>
      </c>
      <c r="O9" s="164" t="s">
        <v>498</v>
      </c>
      <c r="P9" s="152" t="s">
        <v>201</v>
      </c>
      <c r="Q9" s="164" t="s">
        <v>498</v>
      </c>
      <c r="R9" s="163" t="s">
        <v>499</v>
      </c>
      <c r="S9" s="164" t="s">
        <v>498</v>
      </c>
      <c r="T9" s="163" t="s">
        <v>499</v>
      </c>
      <c r="U9" s="164" t="s">
        <v>498</v>
      </c>
      <c r="V9" s="163" t="s">
        <v>499</v>
      </c>
      <c r="W9" s="183" t="s">
        <v>498</v>
      </c>
      <c r="X9" s="183" t="s">
        <v>499</v>
      </c>
      <c r="Y9" s="163" t="s">
        <v>498</v>
      </c>
      <c r="Z9" s="163" t="s">
        <v>499</v>
      </c>
      <c r="AA9" s="164" t="s">
        <v>498</v>
      </c>
      <c r="AB9" s="163" t="s">
        <v>499</v>
      </c>
    </row>
    <row r="10" spans="1:28" s="159" customFormat="1" ht="30" customHeight="1">
      <c r="A10" s="153" t="s">
        <v>500</v>
      </c>
      <c r="B10" s="154">
        <v>2003</v>
      </c>
      <c r="C10" s="575">
        <v>1036</v>
      </c>
      <c r="D10" s="499"/>
      <c r="E10" s="507">
        <v>434</v>
      </c>
      <c r="F10" s="499"/>
      <c r="G10" s="202" t="s">
        <v>501</v>
      </c>
      <c r="H10" s="202" t="s">
        <v>501</v>
      </c>
      <c r="I10" s="169">
        <v>15</v>
      </c>
      <c r="J10" s="170">
        <v>1</v>
      </c>
      <c r="K10" s="208">
        <v>3</v>
      </c>
      <c r="L10" s="203" t="s">
        <v>501</v>
      </c>
      <c r="M10" s="202" t="s">
        <v>501</v>
      </c>
      <c r="N10" s="203" t="s">
        <v>501</v>
      </c>
      <c r="O10" s="208">
        <v>28</v>
      </c>
      <c r="P10" s="209">
        <v>2</v>
      </c>
      <c r="Q10" s="177">
        <v>5</v>
      </c>
      <c r="R10" s="166">
        <v>3</v>
      </c>
      <c r="S10" s="177">
        <v>108</v>
      </c>
      <c r="T10" s="166">
        <v>0</v>
      </c>
      <c r="U10" s="177">
        <v>1</v>
      </c>
      <c r="V10" s="200" t="s">
        <v>501</v>
      </c>
      <c r="W10" s="167">
        <v>8</v>
      </c>
      <c r="X10" s="167">
        <v>8</v>
      </c>
      <c r="Y10" s="166">
        <v>27</v>
      </c>
      <c r="Z10" s="166">
        <v>27</v>
      </c>
      <c r="AA10" s="167">
        <v>10</v>
      </c>
      <c r="AB10" s="166">
        <v>10</v>
      </c>
    </row>
    <row r="11" spans="1:28" s="159" customFormat="1" ht="30" customHeight="1">
      <c r="A11" s="153" t="s">
        <v>502</v>
      </c>
      <c r="B11" s="154">
        <v>2004</v>
      </c>
      <c r="C11" s="575">
        <v>1027</v>
      </c>
      <c r="D11" s="499"/>
      <c r="E11" s="507">
        <v>480</v>
      </c>
      <c r="F11" s="499"/>
      <c r="G11" s="202" t="s">
        <v>501</v>
      </c>
      <c r="H11" s="202" t="s">
        <v>501</v>
      </c>
      <c r="I11" s="170">
        <v>10</v>
      </c>
      <c r="J11" s="214" t="s">
        <v>501</v>
      </c>
      <c r="K11" s="170">
        <v>7</v>
      </c>
      <c r="L11" s="214" t="s">
        <v>501</v>
      </c>
      <c r="M11" s="202" t="s">
        <v>501</v>
      </c>
      <c r="N11" s="203" t="s">
        <v>501</v>
      </c>
      <c r="O11" s="208">
        <v>11</v>
      </c>
      <c r="P11" s="170">
        <v>1</v>
      </c>
      <c r="Q11" s="177">
        <v>2</v>
      </c>
      <c r="R11" s="166">
        <v>2</v>
      </c>
      <c r="S11" s="177">
        <v>87</v>
      </c>
      <c r="T11" s="166">
        <v>7</v>
      </c>
      <c r="U11" s="177">
        <v>2</v>
      </c>
      <c r="V11" s="166">
        <v>2</v>
      </c>
      <c r="W11" s="167">
        <v>13</v>
      </c>
      <c r="X11" s="167">
        <v>13</v>
      </c>
      <c r="Y11" s="166">
        <v>50</v>
      </c>
      <c r="Z11" s="166">
        <v>50</v>
      </c>
      <c r="AA11" s="167">
        <v>14</v>
      </c>
      <c r="AB11" s="166">
        <v>14</v>
      </c>
    </row>
    <row r="12" spans="1:28" s="159" customFormat="1" ht="30" customHeight="1">
      <c r="A12" s="153" t="s">
        <v>503</v>
      </c>
      <c r="B12" s="154">
        <v>2005</v>
      </c>
      <c r="C12" s="575">
        <v>889</v>
      </c>
      <c r="D12" s="499"/>
      <c r="E12" s="507">
        <v>322</v>
      </c>
      <c r="F12" s="499"/>
      <c r="G12" s="169">
        <v>1</v>
      </c>
      <c r="H12" s="169">
        <v>1</v>
      </c>
      <c r="I12" s="169">
        <v>15</v>
      </c>
      <c r="J12" s="170">
        <v>1</v>
      </c>
      <c r="K12" s="208">
        <v>2</v>
      </c>
      <c r="L12" s="170">
        <v>1</v>
      </c>
      <c r="M12" s="202" t="s">
        <v>501</v>
      </c>
      <c r="N12" s="203" t="s">
        <v>501</v>
      </c>
      <c r="O12" s="208">
        <v>30</v>
      </c>
      <c r="P12" s="170">
        <v>2</v>
      </c>
      <c r="Q12" s="177">
        <v>2</v>
      </c>
      <c r="R12" s="166">
        <v>1</v>
      </c>
      <c r="S12" s="177">
        <v>66</v>
      </c>
      <c r="T12" s="166">
        <v>4</v>
      </c>
      <c r="U12" s="177">
        <v>16</v>
      </c>
      <c r="V12" s="166">
        <v>5</v>
      </c>
      <c r="W12" s="167">
        <v>26</v>
      </c>
      <c r="X12" s="167">
        <v>24</v>
      </c>
      <c r="Y12" s="166">
        <v>29</v>
      </c>
      <c r="Z12" s="166">
        <v>28</v>
      </c>
      <c r="AA12" s="167">
        <v>19</v>
      </c>
      <c r="AB12" s="166">
        <v>18</v>
      </c>
    </row>
    <row r="13" spans="1:28" s="159" customFormat="1" ht="15" customHeight="1">
      <c r="A13" s="155"/>
      <c r="B13" s="154"/>
      <c r="C13" s="194"/>
      <c r="D13" s="165"/>
      <c r="E13" s="167"/>
      <c r="F13" s="165"/>
      <c r="G13" s="169"/>
      <c r="H13" s="169"/>
      <c r="I13" s="169"/>
      <c r="J13" s="170"/>
      <c r="K13" s="208"/>
      <c r="L13" s="170"/>
      <c r="M13" s="169"/>
      <c r="N13" s="170"/>
      <c r="O13" s="208"/>
      <c r="P13" s="170"/>
      <c r="Q13" s="177"/>
      <c r="R13" s="166"/>
      <c r="S13" s="177"/>
      <c r="T13" s="166"/>
      <c r="U13" s="177"/>
      <c r="V13" s="166"/>
      <c r="W13" s="167"/>
      <c r="X13" s="167"/>
      <c r="Y13" s="166"/>
      <c r="Z13" s="166"/>
      <c r="AA13" s="167"/>
      <c r="AB13" s="166"/>
    </row>
    <row r="14" spans="1:28" s="159" customFormat="1" ht="22.5" customHeight="1" thickBot="1">
      <c r="A14" s="156" t="s">
        <v>504</v>
      </c>
      <c r="B14" s="157" t="s">
        <v>505</v>
      </c>
      <c r="C14" s="576">
        <v>720</v>
      </c>
      <c r="D14" s="577"/>
      <c r="E14" s="578">
        <v>414</v>
      </c>
      <c r="F14" s="577"/>
      <c r="G14" s="324" t="s">
        <v>275</v>
      </c>
      <c r="H14" s="324" t="s">
        <v>275</v>
      </c>
      <c r="I14" s="174">
        <v>5</v>
      </c>
      <c r="J14" s="175">
        <v>2</v>
      </c>
      <c r="K14" s="211">
        <v>5</v>
      </c>
      <c r="L14" s="325" t="s">
        <v>275</v>
      </c>
      <c r="M14" s="324" t="s">
        <v>275</v>
      </c>
      <c r="N14" s="325" t="s">
        <v>275</v>
      </c>
      <c r="O14" s="211">
        <v>20</v>
      </c>
      <c r="P14" s="175">
        <v>3</v>
      </c>
      <c r="Q14" s="192">
        <v>2</v>
      </c>
      <c r="R14" s="325" t="s">
        <v>275</v>
      </c>
      <c r="S14" s="192">
        <v>59</v>
      </c>
      <c r="T14" s="172">
        <v>6</v>
      </c>
      <c r="U14" s="192">
        <v>17</v>
      </c>
      <c r="V14" s="172">
        <v>5</v>
      </c>
      <c r="W14" s="173">
        <v>16</v>
      </c>
      <c r="X14" s="173">
        <v>16</v>
      </c>
      <c r="Y14" s="172">
        <v>29</v>
      </c>
      <c r="Z14" s="172">
        <v>24</v>
      </c>
      <c r="AA14" s="173">
        <v>45</v>
      </c>
      <c r="AB14" s="172">
        <v>13</v>
      </c>
    </row>
    <row r="15" spans="2:21" s="144" customFormat="1" ht="34.5" customHeight="1" thickBot="1">
      <c r="B15" s="159"/>
      <c r="U15" s="159"/>
    </row>
    <row r="16" spans="1:28" s="144" customFormat="1" ht="24.75" customHeight="1">
      <c r="A16" s="513" t="s">
        <v>506</v>
      </c>
      <c r="B16" s="514"/>
      <c r="C16" s="551" t="s">
        <v>507</v>
      </c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210"/>
      <c r="P16" s="210"/>
      <c r="Q16" s="548" t="s">
        <v>507</v>
      </c>
      <c r="R16" s="544"/>
      <c r="S16" s="544"/>
      <c r="T16" s="544"/>
      <c r="U16" s="544"/>
      <c r="V16" s="549"/>
      <c r="W16" s="529" t="s">
        <v>508</v>
      </c>
      <c r="X16" s="544"/>
      <c r="Y16" s="544"/>
      <c r="Z16" s="544"/>
      <c r="AA16" s="544"/>
      <c r="AB16" s="544"/>
    </row>
    <row r="17" spans="1:28" s="147" customFormat="1" ht="24.75" customHeight="1">
      <c r="A17" s="522"/>
      <c r="B17" s="516"/>
      <c r="C17" s="579" t="s">
        <v>509</v>
      </c>
      <c r="D17" s="580"/>
      <c r="E17" s="580"/>
      <c r="F17" s="580"/>
      <c r="G17" s="580"/>
      <c r="H17" s="581"/>
      <c r="I17" s="552" t="s">
        <v>510</v>
      </c>
      <c r="J17" s="553"/>
      <c r="K17" s="552" t="s">
        <v>202</v>
      </c>
      <c r="L17" s="553"/>
      <c r="M17" s="552" t="s">
        <v>511</v>
      </c>
      <c r="N17" s="553"/>
      <c r="O17" s="562" t="s">
        <v>512</v>
      </c>
      <c r="P17" s="553"/>
      <c r="Q17" s="562" t="s">
        <v>513</v>
      </c>
      <c r="R17" s="553"/>
      <c r="S17" s="552" t="s">
        <v>514</v>
      </c>
      <c r="T17" s="553"/>
      <c r="U17" s="552" t="s">
        <v>515</v>
      </c>
      <c r="V17" s="553"/>
      <c r="W17" s="582" t="s">
        <v>516</v>
      </c>
      <c r="X17" s="583"/>
      <c r="Y17" s="552" t="s">
        <v>517</v>
      </c>
      <c r="Z17" s="553"/>
      <c r="AA17" s="552" t="s">
        <v>518</v>
      </c>
      <c r="AB17" s="583"/>
    </row>
    <row r="18" spans="1:28" s="147" customFormat="1" ht="34.5" customHeight="1">
      <c r="A18" s="522"/>
      <c r="B18" s="516"/>
      <c r="C18" s="580" t="s">
        <v>519</v>
      </c>
      <c r="D18" s="581"/>
      <c r="E18" s="584" t="s">
        <v>520</v>
      </c>
      <c r="F18" s="581"/>
      <c r="G18" s="585" t="s">
        <v>521</v>
      </c>
      <c r="H18" s="581"/>
      <c r="I18" s="559" t="s">
        <v>522</v>
      </c>
      <c r="J18" s="568"/>
      <c r="K18" s="559" t="s">
        <v>523</v>
      </c>
      <c r="L18" s="568"/>
      <c r="M18" s="559" t="s">
        <v>524</v>
      </c>
      <c r="N18" s="568"/>
      <c r="O18" s="560" t="s">
        <v>525</v>
      </c>
      <c r="P18" s="568"/>
      <c r="Q18" s="560" t="s">
        <v>526</v>
      </c>
      <c r="R18" s="568"/>
      <c r="S18" s="559" t="s">
        <v>527</v>
      </c>
      <c r="T18" s="568"/>
      <c r="U18" s="559" t="s">
        <v>528</v>
      </c>
      <c r="V18" s="568"/>
      <c r="W18" s="559" t="s">
        <v>8</v>
      </c>
      <c r="X18" s="560"/>
      <c r="Y18" s="559" t="s">
        <v>9</v>
      </c>
      <c r="Z18" s="568"/>
      <c r="AA18" s="559" t="s">
        <v>10</v>
      </c>
      <c r="AB18" s="560"/>
    </row>
    <row r="19" spans="1:28" s="144" customFormat="1" ht="24.75" customHeight="1">
      <c r="A19" s="522"/>
      <c r="B19" s="516"/>
      <c r="C19" s="148" t="s">
        <v>11</v>
      </c>
      <c r="D19" s="95" t="s">
        <v>12</v>
      </c>
      <c r="E19" s="95" t="s">
        <v>11</v>
      </c>
      <c r="F19" s="95" t="s">
        <v>12</v>
      </c>
      <c r="G19" s="95" t="s">
        <v>11</v>
      </c>
      <c r="H19" s="95" t="s">
        <v>12</v>
      </c>
      <c r="I19" s="95" t="s">
        <v>11</v>
      </c>
      <c r="J19" s="95" t="s">
        <v>12</v>
      </c>
      <c r="K19" s="95" t="s">
        <v>11</v>
      </c>
      <c r="L19" s="95" t="s">
        <v>12</v>
      </c>
      <c r="M19" s="95" t="s">
        <v>11</v>
      </c>
      <c r="N19" s="213" t="s">
        <v>12</v>
      </c>
      <c r="O19" s="149" t="s">
        <v>11</v>
      </c>
      <c r="P19" s="150" t="s">
        <v>12</v>
      </c>
      <c r="Q19" s="149" t="s">
        <v>11</v>
      </c>
      <c r="R19" s="150" t="s">
        <v>12</v>
      </c>
      <c r="S19" s="149" t="s">
        <v>11</v>
      </c>
      <c r="T19" s="150" t="s">
        <v>12</v>
      </c>
      <c r="U19" s="149" t="s">
        <v>11</v>
      </c>
      <c r="V19" s="150" t="s">
        <v>12</v>
      </c>
      <c r="W19" s="96" t="s">
        <v>11</v>
      </c>
      <c r="X19" s="96" t="s">
        <v>12</v>
      </c>
      <c r="Y19" s="150" t="s">
        <v>11</v>
      </c>
      <c r="Z19" s="150" t="s">
        <v>12</v>
      </c>
      <c r="AA19" s="149" t="s">
        <v>11</v>
      </c>
      <c r="AB19" s="96" t="s">
        <v>12</v>
      </c>
    </row>
    <row r="20" spans="1:28" s="147" customFormat="1" ht="24.75" customHeight="1" thickBot="1">
      <c r="A20" s="517"/>
      <c r="B20" s="518"/>
      <c r="C20" s="164" t="s">
        <v>13</v>
      </c>
      <c r="D20" s="163" t="s">
        <v>14</v>
      </c>
      <c r="E20" s="164" t="s">
        <v>13</v>
      </c>
      <c r="F20" s="163" t="s">
        <v>14</v>
      </c>
      <c r="G20" s="164" t="s">
        <v>13</v>
      </c>
      <c r="H20" s="163" t="s">
        <v>14</v>
      </c>
      <c r="I20" s="164" t="s">
        <v>13</v>
      </c>
      <c r="J20" s="163" t="s">
        <v>14</v>
      </c>
      <c r="K20" s="164" t="s">
        <v>13</v>
      </c>
      <c r="L20" s="163" t="s">
        <v>14</v>
      </c>
      <c r="M20" s="183" t="s">
        <v>13</v>
      </c>
      <c r="N20" s="163" t="s">
        <v>14</v>
      </c>
      <c r="O20" s="164" t="s">
        <v>13</v>
      </c>
      <c r="P20" s="163" t="s">
        <v>14</v>
      </c>
      <c r="Q20" s="164" t="s">
        <v>13</v>
      </c>
      <c r="R20" s="163" t="s">
        <v>14</v>
      </c>
      <c r="S20" s="164" t="s">
        <v>13</v>
      </c>
      <c r="T20" s="163" t="s">
        <v>14</v>
      </c>
      <c r="U20" s="164" t="s">
        <v>13</v>
      </c>
      <c r="V20" s="163" t="s">
        <v>14</v>
      </c>
      <c r="W20" s="183" t="s">
        <v>13</v>
      </c>
      <c r="X20" s="183" t="s">
        <v>14</v>
      </c>
      <c r="Y20" s="163" t="s">
        <v>13</v>
      </c>
      <c r="Z20" s="163" t="s">
        <v>14</v>
      </c>
      <c r="AA20" s="164" t="s">
        <v>13</v>
      </c>
      <c r="AB20" s="183" t="s">
        <v>14</v>
      </c>
    </row>
    <row r="21" spans="1:28" s="159" customFormat="1" ht="30" customHeight="1">
      <c r="A21" s="153" t="s">
        <v>15</v>
      </c>
      <c r="B21" s="154">
        <v>2003</v>
      </c>
      <c r="C21" s="177">
        <v>2</v>
      </c>
      <c r="D21" s="166">
        <v>2</v>
      </c>
      <c r="E21" s="177">
        <v>1</v>
      </c>
      <c r="F21" s="166">
        <v>1</v>
      </c>
      <c r="G21" s="177">
        <v>5</v>
      </c>
      <c r="H21" s="200" t="s">
        <v>155</v>
      </c>
      <c r="I21" s="177">
        <v>54</v>
      </c>
      <c r="J21" s="200" t="s">
        <v>155</v>
      </c>
      <c r="K21" s="165">
        <v>1070</v>
      </c>
      <c r="L21" s="200" t="s">
        <v>155</v>
      </c>
      <c r="M21" s="200" t="s">
        <v>155</v>
      </c>
      <c r="N21" s="200" t="s">
        <v>155</v>
      </c>
      <c r="O21" s="177">
        <v>117</v>
      </c>
      <c r="P21" s="166">
        <v>58</v>
      </c>
      <c r="Q21" s="177">
        <v>50</v>
      </c>
      <c r="R21" s="166">
        <v>7</v>
      </c>
      <c r="S21" s="177">
        <v>294</v>
      </c>
      <c r="T21" s="166">
        <v>294</v>
      </c>
      <c r="U21" s="165">
        <v>82</v>
      </c>
      <c r="V21" s="166">
        <v>82</v>
      </c>
      <c r="W21" s="167">
        <v>47</v>
      </c>
      <c r="X21" s="167">
        <v>47</v>
      </c>
      <c r="Y21" s="166">
        <v>17</v>
      </c>
      <c r="Z21" s="166">
        <v>17</v>
      </c>
      <c r="AA21" s="199" t="s">
        <v>155</v>
      </c>
      <c r="AB21" s="197" t="s">
        <v>155</v>
      </c>
    </row>
    <row r="22" spans="1:28" s="159" customFormat="1" ht="30" customHeight="1">
      <c r="A22" s="153" t="s">
        <v>16</v>
      </c>
      <c r="B22" s="154">
        <v>2004</v>
      </c>
      <c r="C22" s="177">
        <v>1</v>
      </c>
      <c r="D22" s="166">
        <v>1</v>
      </c>
      <c r="E22" s="177">
        <v>2</v>
      </c>
      <c r="F22" s="166">
        <v>2</v>
      </c>
      <c r="G22" s="177">
        <v>1</v>
      </c>
      <c r="H22" s="200" t="s">
        <v>155</v>
      </c>
      <c r="I22" s="177">
        <v>84</v>
      </c>
      <c r="J22" s="200" t="s">
        <v>155</v>
      </c>
      <c r="K22" s="165">
        <v>1524</v>
      </c>
      <c r="L22" s="200" t="s">
        <v>155</v>
      </c>
      <c r="M22" s="166">
        <v>1</v>
      </c>
      <c r="N22" s="200" t="s">
        <v>155</v>
      </c>
      <c r="O22" s="177">
        <v>114</v>
      </c>
      <c r="P22" s="166">
        <v>65</v>
      </c>
      <c r="Q22" s="177">
        <v>48</v>
      </c>
      <c r="R22" s="166">
        <v>5</v>
      </c>
      <c r="S22" s="177">
        <v>488</v>
      </c>
      <c r="T22" s="166">
        <v>488</v>
      </c>
      <c r="U22" s="165">
        <v>132</v>
      </c>
      <c r="V22" s="166">
        <v>132</v>
      </c>
      <c r="W22" s="167">
        <v>154</v>
      </c>
      <c r="X22" s="167">
        <v>154</v>
      </c>
      <c r="Y22" s="166">
        <v>29</v>
      </c>
      <c r="Z22" s="166">
        <v>29</v>
      </c>
      <c r="AA22" s="199" t="s">
        <v>155</v>
      </c>
      <c r="AB22" s="197" t="s">
        <v>155</v>
      </c>
    </row>
    <row r="23" spans="1:28" s="159" customFormat="1" ht="30" customHeight="1">
      <c r="A23" s="153" t="s">
        <v>17</v>
      </c>
      <c r="B23" s="154">
        <v>2005</v>
      </c>
      <c r="C23" s="200" t="s">
        <v>155</v>
      </c>
      <c r="D23" s="200" t="s">
        <v>155</v>
      </c>
      <c r="E23" s="177">
        <v>4</v>
      </c>
      <c r="F23" s="166">
        <v>3</v>
      </c>
      <c r="G23" s="177">
        <v>3</v>
      </c>
      <c r="H23" s="166">
        <v>2</v>
      </c>
      <c r="I23" s="177">
        <v>61</v>
      </c>
      <c r="J23" s="200" t="s">
        <v>155</v>
      </c>
      <c r="K23" s="165">
        <v>963</v>
      </c>
      <c r="L23" s="200" t="s">
        <v>155</v>
      </c>
      <c r="M23" s="166">
        <v>3</v>
      </c>
      <c r="N23" s="200" t="s">
        <v>155</v>
      </c>
      <c r="O23" s="177">
        <v>129</v>
      </c>
      <c r="P23" s="170">
        <v>78</v>
      </c>
      <c r="Q23" s="177">
        <v>48</v>
      </c>
      <c r="R23" s="166">
        <v>5</v>
      </c>
      <c r="S23" s="177">
        <v>521</v>
      </c>
      <c r="T23" s="166">
        <v>521</v>
      </c>
      <c r="U23" s="165">
        <v>178</v>
      </c>
      <c r="V23" s="166">
        <v>178</v>
      </c>
      <c r="W23" s="167">
        <v>511</v>
      </c>
      <c r="X23" s="167">
        <v>511</v>
      </c>
      <c r="Y23" s="166">
        <v>41</v>
      </c>
      <c r="Z23" s="166">
        <v>41</v>
      </c>
      <c r="AA23" s="177">
        <v>1</v>
      </c>
      <c r="AB23" s="197" t="s">
        <v>155</v>
      </c>
    </row>
    <row r="24" spans="1:28" s="159" customFormat="1" ht="15" customHeight="1">
      <c r="A24" s="155"/>
      <c r="B24" s="154"/>
      <c r="C24" s="177"/>
      <c r="D24" s="166"/>
      <c r="E24" s="177"/>
      <c r="F24" s="166"/>
      <c r="G24" s="177"/>
      <c r="H24" s="166"/>
      <c r="I24" s="177"/>
      <c r="J24" s="166"/>
      <c r="K24" s="165"/>
      <c r="L24" s="166"/>
      <c r="M24" s="166"/>
      <c r="N24" s="166"/>
      <c r="O24" s="177"/>
      <c r="P24" s="166"/>
      <c r="Q24" s="177"/>
      <c r="R24" s="166"/>
      <c r="S24" s="177"/>
      <c r="T24" s="166"/>
      <c r="U24" s="165"/>
      <c r="V24" s="166"/>
      <c r="W24" s="167"/>
      <c r="X24" s="167"/>
      <c r="Y24" s="166"/>
      <c r="Z24" s="166"/>
      <c r="AA24" s="177"/>
      <c r="AB24" s="167"/>
    </row>
    <row r="25" spans="1:28" s="159" customFormat="1" ht="18.75" customHeight="1" thickBot="1">
      <c r="A25" s="156" t="s">
        <v>18</v>
      </c>
      <c r="B25" s="157" t="s">
        <v>19</v>
      </c>
      <c r="C25" s="321" t="s">
        <v>275</v>
      </c>
      <c r="D25" s="320" t="s">
        <v>275</v>
      </c>
      <c r="E25" s="192">
        <v>2</v>
      </c>
      <c r="F25" s="172">
        <v>1</v>
      </c>
      <c r="G25" s="192">
        <v>1</v>
      </c>
      <c r="H25" s="172">
        <v>1</v>
      </c>
      <c r="I25" s="192">
        <v>71</v>
      </c>
      <c r="J25" s="320" t="s">
        <v>275</v>
      </c>
      <c r="K25" s="171">
        <v>964</v>
      </c>
      <c r="L25" s="320" t="s">
        <v>275</v>
      </c>
      <c r="M25" s="320" t="s">
        <v>275</v>
      </c>
      <c r="N25" s="320" t="s">
        <v>275</v>
      </c>
      <c r="O25" s="192">
        <v>125</v>
      </c>
      <c r="P25" s="172">
        <v>85</v>
      </c>
      <c r="Q25" s="192">
        <v>73</v>
      </c>
      <c r="R25" s="172">
        <v>7</v>
      </c>
      <c r="S25" s="192">
        <v>680</v>
      </c>
      <c r="T25" s="172">
        <v>680</v>
      </c>
      <c r="U25" s="171">
        <v>129</v>
      </c>
      <c r="V25" s="172">
        <v>129</v>
      </c>
      <c r="W25" s="173">
        <v>330</v>
      </c>
      <c r="X25" s="173">
        <v>330</v>
      </c>
      <c r="Y25" s="172">
        <v>48</v>
      </c>
      <c r="Z25" s="172">
        <v>48</v>
      </c>
      <c r="AA25" s="321" t="s">
        <v>275</v>
      </c>
      <c r="AB25" s="322" t="s">
        <v>275</v>
      </c>
    </row>
  </sheetData>
  <mergeCells count="69">
    <mergeCell ref="Q18:R18"/>
    <mergeCell ref="AA18:AB18"/>
    <mergeCell ref="S18:T18"/>
    <mergeCell ref="U18:V18"/>
    <mergeCell ref="W18:X18"/>
    <mergeCell ref="Y18:Z18"/>
    <mergeCell ref="W17:X17"/>
    <mergeCell ref="Y17:Z17"/>
    <mergeCell ref="AA17:AB17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S17:T17"/>
    <mergeCell ref="U17:V17"/>
    <mergeCell ref="C17:H17"/>
    <mergeCell ref="I17:J17"/>
    <mergeCell ref="K17:L17"/>
    <mergeCell ref="M17:N17"/>
    <mergeCell ref="C14:D14"/>
    <mergeCell ref="E14:F14"/>
    <mergeCell ref="Q16:V16"/>
    <mergeCell ref="W16:AB16"/>
    <mergeCell ref="C9:D9"/>
    <mergeCell ref="E9:F9"/>
    <mergeCell ref="C12:D12"/>
    <mergeCell ref="E12:F12"/>
    <mergeCell ref="C10:D10"/>
    <mergeCell ref="E10:F10"/>
    <mergeCell ref="C11:D11"/>
    <mergeCell ref="E11:F11"/>
    <mergeCell ref="AA7:AB7"/>
    <mergeCell ref="C8:D8"/>
    <mergeCell ref="E8:F8"/>
    <mergeCell ref="S7:T7"/>
    <mergeCell ref="U7:V7"/>
    <mergeCell ref="W7:X7"/>
    <mergeCell ref="C7:F7"/>
    <mergeCell ref="G7:H7"/>
    <mergeCell ref="I7:J7"/>
    <mergeCell ref="Y7:Z7"/>
    <mergeCell ref="K7:L7"/>
    <mergeCell ref="M7:N7"/>
    <mergeCell ref="O7:P7"/>
    <mergeCell ref="Q7:R7"/>
    <mergeCell ref="U5:V6"/>
    <mergeCell ref="W5:AB6"/>
    <mergeCell ref="C6:F6"/>
    <mergeCell ref="M5:N6"/>
    <mergeCell ref="O5:P6"/>
    <mergeCell ref="Q5:R6"/>
    <mergeCell ref="S5:T6"/>
    <mergeCell ref="C5:F5"/>
    <mergeCell ref="G5:H6"/>
    <mergeCell ref="C4:N4"/>
    <mergeCell ref="C16:N16"/>
    <mergeCell ref="A2:N2"/>
    <mergeCell ref="O2:AB2"/>
    <mergeCell ref="A4:B9"/>
    <mergeCell ref="A16:B20"/>
    <mergeCell ref="I5:J6"/>
    <mergeCell ref="K5:L6"/>
    <mergeCell ref="Q4:V4"/>
    <mergeCell ref="W4:AB4"/>
  </mergeCells>
  <printOptions/>
  <pageMargins left="1.1811023622047245" right="1.1811023622047245" top="1.5748031496062993" bottom="1.5748031496062993" header="0.5118110236220472" footer="0.9055118110236221"/>
  <pageSetup firstPageNumber="37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23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0.125" style="0" customWidth="1"/>
    <col min="2" max="2" width="6.625" style="0" customWidth="1"/>
    <col min="3" max="3" width="7.875" style="0" customWidth="1"/>
    <col min="4" max="8" width="7.125" style="0" customWidth="1"/>
    <col min="9" max="9" width="7.625" style="0" customWidth="1"/>
    <col min="10" max="10" width="7.125" style="0" customWidth="1"/>
    <col min="11" max="11" width="10.125" style="0" customWidth="1"/>
    <col min="12" max="12" width="8.25390625" style="0" customWidth="1"/>
    <col min="13" max="13" width="7.625" style="0" customWidth="1"/>
    <col min="14" max="16" width="8.25390625" style="0" customWidth="1"/>
    <col min="17" max="17" width="7.625" style="0" customWidth="1"/>
    <col min="18" max="19" width="8.25390625" style="0" customWidth="1"/>
    <col min="20" max="23" width="6.125" style="0" customWidth="1"/>
  </cols>
  <sheetData>
    <row r="1" s="431" customFormat="1" ht="18" customHeight="1">
      <c r="A1" s="291" t="s">
        <v>152</v>
      </c>
    </row>
    <row r="2" spans="1:22" s="333" customFormat="1" ht="25.5" customHeight="1">
      <c r="A2" s="433" t="s">
        <v>6</v>
      </c>
      <c r="B2" s="434"/>
      <c r="C2" s="434"/>
      <c r="D2" s="434"/>
      <c r="E2" s="434"/>
      <c r="F2" s="434"/>
      <c r="G2" s="434"/>
      <c r="H2" s="434"/>
      <c r="I2" s="434"/>
      <c r="J2" s="434"/>
      <c r="K2" s="434" t="s">
        <v>7</v>
      </c>
      <c r="L2" s="434"/>
      <c r="M2" s="434"/>
      <c r="N2" s="434"/>
      <c r="O2" s="434"/>
      <c r="P2" s="434"/>
      <c r="Q2" s="434"/>
      <c r="R2" s="434"/>
      <c r="S2" s="434"/>
      <c r="T2" s="37"/>
      <c r="U2" s="37"/>
      <c r="V2" s="37"/>
    </row>
    <row r="3" spans="1:22" s="36" customFormat="1" ht="18" customHeight="1" thickBot="1">
      <c r="A3" s="1"/>
      <c r="B3" s="1"/>
      <c r="C3" s="1"/>
      <c r="D3" s="1"/>
      <c r="E3" s="1"/>
      <c r="F3" s="1"/>
      <c r="J3" s="432" t="s">
        <v>280</v>
      </c>
      <c r="S3" s="2" t="s">
        <v>195</v>
      </c>
      <c r="V3" s="332"/>
    </row>
    <row r="4" spans="1:22" s="346" customFormat="1" ht="22.5" customHeight="1">
      <c r="A4" s="589" t="s">
        <v>660</v>
      </c>
      <c r="B4" s="586" t="s">
        <v>661</v>
      </c>
      <c r="C4" s="587"/>
      <c r="D4" s="587"/>
      <c r="E4" s="587"/>
      <c r="F4" s="587"/>
      <c r="G4" s="591"/>
      <c r="H4" s="588" t="s">
        <v>662</v>
      </c>
      <c r="I4" s="587"/>
      <c r="J4" s="587"/>
      <c r="K4" s="586" t="s">
        <v>662</v>
      </c>
      <c r="L4" s="587"/>
      <c r="M4" s="587"/>
      <c r="N4" s="587"/>
      <c r="O4" s="587"/>
      <c r="P4" s="587"/>
      <c r="Q4" s="587"/>
      <c r="R4" s="587"/>
      <c r="S4" s="587"/>
      <c r="V4" s="347"/>
    </row>
    <row r="5" spans="1:22" s="346" customFormat="1" ht="36" customHeight="1">
      <c r="A5" s="590"/>
      <c r="B5" s="425" t="s">
        <v>663</v>
      </c>
      <c r="C5" s="348" t="s">
        <v>530</v>
      </c>
      <c r="D5" s="348" t="s">
        <v>664</v>
      </c>
      <c r="E5" s="348" t="s">
        <v>532</v>
      </c>
      <c r="F5" s="348" t="s">
        <v>534</v>
      </c>
      <c r="G5" s="349" t="s">
        <v>665</v>
      </c>
      <c r="H5" s="350" t="s">
        <v>537</v>
      </c>
      <c r="I5" s="350" t="s">
        <v>666</v>
      </c>
      <c r="J5" s="350" t="s">
        <v>667</v>
      </c>
      <c r="K5" s="359" t="s">
        <v>668</v>
      </c>
      <c r="L5" s="350" t="s">
        <v>538</v>
      </c>
      <c r="M5" s="350" t="s">
        <v>669</v>
      </c>
      <c r="N5" s="350" t="s">
        <v>541</v>
      </c>
      <c r="O5" s="350" t="s">
        <v>670</v>
      </c>
      <c r="P5" s="350" t="s">
        <v>671</v>
      </c>
      <c r="Q5" s="350" t="s">
        <v>672</v>
      </c>
      <c r="R5" s="592" t="s">
        <v>673</v>
      </c>
      <c r="S5" s="593"/>
      <c r="V5" s="351"/>
    </row>
    <row r="6" spans="1:19" s="346" customFormat="1" ht="36" customHeight="1" thickBot="1">
      <c r="A6" s="590"/>
      <c r="B6" s="426" t="s">
        <v>606</v>
      </c>
      <c r="C6" s="352" t="s">
        <v>607</v>
      </c>
      <c r="D6" s="352" t="s">
        <v>608</v>
      </c>
      <c r="E6" s="352" t="s">
        <v>609</v>
      </c>
      <c r="F6" s="352" t="s">
        <v>610</v>
      </c>
      <c r="G6" s="352"/>
      <c r="H6" s="353" t="s">
        <v>611</v>
      </c>
      <c r="I6" s="353" t="s">
        <v>612</v>
      </c>
      <c r="J6" s="353" t="s">
        <v>613</v>
      </c>
      <c r="K6" s="357" t="s">
        <v>614</v>
      </c>
      <c r="L6" s="353" t="s">
        <v>615</v>
      </c>
      <c r="M6" s="353" t="s">
        <v>616</v>
      </c>
      <c r="N6" s="353" t="s">
        <v>617</v>
      </c>
      <c r="O6" s="353" t="s">
        <v>618</v>
      </c>
      <c r="P6" s="353" t="s">
        <v>619</v>
      </c>
      <c r="Q6" s="353" t="s">
        <v>620</v>
      </c>
      <c r="R6" s="354" t="s">
        <v>674</v>
      </c>
      <c r="S6" s="354" t="s">
        <v>675</v>
      </c>
    </row>
    <row r="7" spans="1:19" s="334" customFormat="1" ht="30" customHeight="1" thickBot="1">
      <c r="A7" s="430" t="s">
        <v>676</v>
      </c>
      <c r="B7" s="369" t="s">
        <v>677</v>
      </c>
      <c r="C7" s="336" t="s">
        <v>677</v>
      </c>
      <c r="D7" s="336" t="s">
        <v>677</v>
      </c>
      <c r="E7" s="336" t="s">
        <v>677</v>
      </c>
      <c r="F7" s="336" t="s">
        <v>677</v>
      </c>
      <c r="G7" s="336" t="s">
        <v>677</v>
      </c>
      <c r="H7" s="336" t="s">
        <v>677</v>
      </c>
      <c r="I7" s="337">
        <v>7</v>
      </c>
      <c r="J7" s="337">
        <v>15</v>
      </c>
      <c r="K7" s="369" t="s">
        <v>677</v>
      </c>
      <c r="L7" s="337">
        <v>1</v>
      </c>
      <c r="M7" s="337">
        <v>2</v>
      </c>
      <c r="N7" s="336" t="s">
        <v>677</v>
      </c>
      <c r="O7" s="337">
        <v>3</v>
      </c>
      <c r="P7" s="337">
        <v>6</v>
      </c>
      <c r="Q7" s="337">
        <v>13</v>
      </c>
      <c r="R7" s="336" t="s">
        <v>677</v>
      </c>
      <c r="S7" s="337">
        <v>2</v>
      </c>
    </row>
    <row r="8" spans="1:19" s="334" customFormat="1" ht="18.75" customHeight="1" thickBot="1">
      <c r="A8" s="351"/>
      <c r="K8" s="335"/>
      <c r="L8" s="335"/>
      <c r="M8" s="335"/>
      <c r="N8" s="335"/>
      <c r="O8" s="335"/>
      <c r="P8" s="335"/>
      <c r="Q8" s="335"/>
      <c r="R8" s="335"/>
      <c r="S8" s="335"/>
    </row>
    <row r="9" spans="1:23" s="346" customFormat="1" ht="22.5" customHeight="1">
      <c r="A9" s="589" t="s">
        <v>678</v>
      </c>
      <c r="B9" s="586" t="s">
        <v>662</v>
      </c>
      <c r="C9" s="587"/>
      <c r="D9" s="587"/>
      <c r="E9" s="587"/>
      <c r="F9" s="587"/>
      <c r="G9" s="587"/>
      <c r="H9" s="587"/>
      <c r="I9" s="587"/>
      <c r="J9" s="587"/>
      <c r="K9" s="586" t="s">
        <v>662</v>
      </c>
      <c r="L9" s="587"/>
      <c r="M9" s="587"/>
      <c r="N9" s="587"/>
      <c r="O9" s="587"/>
      <c r="P9" s="587"/>
      <c r="Q9" s="587"/>
      <c r="R9" s="587"/>
      <c r="S9" s="587"/>
      <c r="T9" s="347"/>
      <c r="U9" s="347"/>
      <c r="V9" s="355"/>
      <c r="W9" s="355"/>
    </row>
    <row r="10" spans="1:23" s="346" customFormat="1" ht="36" customHeight="1">
      <c r="A10" s="598"/>
      <c r="B10" s="359" t="s">
        <v>621</v>
      </c>
      <c r="C10" s="350" t="s">
        <v>622</v>
      </c>
      <c r="D10" s="600" t="s">
        <v>679</v>
      </c>
      <c r="E10" s="601"/>
      <c r="F10" s="350" t="s">
        <v>529</v>
      </c>
      <c r="G10" s="350" t="s">
        <v>623</v>
      </c>
      <c r="H10" s="350" t="s">
        <v>624</v>
      </c>
      <c r="I10" s="350" t="s">
        <v>625</v>
      </c>
      <c r="J10" s="350" t="s">
        <v>626</v>
      </c>
      <c r="K10" s="359" t="s">
        <v>536</v>
      </c>
      <c r="L10" s="350" t="s">
        <v>627</v>
      </c>
      <c r="M10" s="350" t="s">
        <v>628</v>
      </c>
      <c r="N10" s="350" t="s">
        <v>629</v>
      </c>
      <c r="O10" s="350" t="s">
        <v>630</v>
      </c>
      <c r="P10" s="600" t="s">
        <v>680</v>
      </c>
      <c r="Q10" s="601"/>
      <c r="R10" s="350" t="s">
        <v>631</v>
      </c>
      <c r="S10" s="350" t="s">
        <v>681</v>
      </c>
      <c r="T10" s="351"/>
      <c r="U10" s="351"/>
      <c r="V10" s="351"/>
      <c r="W10" s="351"/>
    </row>
    <row r="11" spans="1:19" s="346" customFormat="1" ht="36" customHeight="1">
      <c r="A11" s="598"/>
      <c r="B11" s="596" t="s">
        <v>632</v>
      </c>
      <c r="C11" s="594" t="s">
        <v>633</v>
      </c>
      <c r="D11" s="358" t="s">
        <v>682</v>
      </c>
      <c r="E11" s="358" t="s">
        <v>634</v>
      </c>
      <c r="F11" s="594" t="s">
        <v>635</v>
      </c>
      <c r="G11" s="594" t="s">
        <v>636</v>
      </c>
      <c r="H11" s="594" t="s">
        <v>637</v>
      </c>
      <c r="I11" s="594" t="s">
        <v>638</v>
      </c>
      <c r="J11" s="353"/>
      <c r="K11" s="596" t="s">
        <v>639</v>
      </c>
      <c r="L11" s="594" t="s">
        <v>640</v>
      </c>
      <c r="M11" s="594" t="s">
        <v>641</v>
      </c>
      <c r="N11" s="594" t="s">
        <v>642</v>
      </c>
      <c r="O11" s="594" t="s">
        <v>643</v>
      </c>
      <c r="P11" s="350" t="s">
        <v>644</v>
      </c>
      <c r="Q11" s="359" t="s">
        <v>645</v>
      </c>
      <c r="R11" s="594" t="s">
        <v>646</v>
      </c>
      <c r="S11" s="594" t="s">
        <v>647</v>
      </c>
    </row>
    <row r="12" spans="1:19" s="346" customFormat="1" ht="36" customHeight="1" thickBot="1">
      <c r="A12" s="599"/>
      <c r="B12" s="597"/>
      <c r="C12" s="595"/>
      <c r="D12" s="361" t="s">
        <v>648</v>
      </c>
      <c r="E12" s="361" t="s">
        <v>649</v>
      </c>
      <c r="F12" s="595"/>
      <c r="G12" s="595"/>
      <c r="H12" s="595"/>
      <c r="I12" s="595"/>
      <c r="J12" s="353"/>
      <c r="K12" s="597"/>
      <c r="L12" s="595"/>
      <c r="M12" s="595"/>
      <c r="N12" s="595"/>
      <c r="O12" s="595"/>
      <c r="P12" s="360" t="s">
        <v>650</v>
      </c>
      <c r="Q12" s="362" t="s">
        <v>651</v>
      </c>
      <c r="R12" s="595"/>
      <c r="S12" s="595"/>
    </row>
    <row r="13" spans="1:19" s="334" customFormat="1" ht="30" customHeight="1" thickBot="1">
      <c r="A13" s="430" t="s">
        <v>683</v>
      </c>
      <c r="B13" s="369" t="s">
        <v>652</v>
      </c>
      <c r="C13" s="336" t="s">
        <v>652</v>
      </c>
      <c r="D13" s="336" t="s">
        <v>652</v>
      </c>
      <c r="E13" s="336" t="s">
        <v>652</v>
      </c>
      <c r="F13" s="336" t="s">
        <v>652</v>
      </c>
      <c r="G13" s="338">
        <v>25</v>
      </c>
      <c r="H13" s="339">
        <v>2</v>
      </c>
      <c r="I13" s="336" t="s">
        <v>652</v>
      </c>
      <c r="J13" s="336" t="s">
        <v>652</v>
      </c>
      <c r="K13" s="369" t="s">
        <v>652</v>
      </c>
      <c r="L13" s="338">
        <v>4</v>
      </c>
      <c r="M13" s="336" t="s">
        <v>652</v>
      </c>
      <c r="N13" s="338">
        <v>48</v>
      </c>
      <c r="O13" s="338">
        <v>4</v>
      </c>
      <c r="P13" s="340">
        <v>430</v>
      </c>
      <c r="Q13" s="340">
        <v>624</v>
      </c>
      <c r="R13" s="338">
        <v>1</v>
      </c>
      <c r="S13" s="336" t="s">
        <v>652</v>
      </c>
    </row>
    <row r="14" spans="1:19" s="334" customFormat="1" ht="18.75" customHeight="1" thickBot="1">
      <c r="A14" s="351"/>
      <c r="K14" s="335"/>
      <c r="L14" s="335"/>
      <c r="M14" s="335"/>
      <c r="N14" s="335"/>
      <c r="O14" s="335"/>
      <c r="P14" s="335"/>
      <c r="Q14" s="335"/>
      <c r="R14" s="335"/>
      <c r="S14" s="335"/>
    </row>
    <row r="15" spans="1:25" s="346" customFormat="1" ht="22.5" customHeight="1">
      <c r="A15" s="589" t="s">
        <v>684</v>
      </c>
      <c r="B15" s="586" t="s">
        <v>4</v>
      </c>
      <c r="C15" s="587"/>
      <c r="D15" s="587"/>
      <c r="E15" s="587"/>
      <c r="F15" s="587"/>
      <c r="G15" s="591"/>
      <c r="H15" s="588" t="s">
        <v>685</v>
      </c>
      <c r="I15" s="587"/>
      <c r="J15" s="587"/>
      <c r="K15" s="586" t="s">
        <v>685</v>
      </c>
      <c r="L15" s="587"/>
      <c r="M15" s="587"/>
      <c r="N15" s="587"/>
      <c r="O15" s="587"/>
      <c r="P15" s="591"/>
      <c r="Q15" s="588" t="s">
        <v>686</v>
      </c>
      <c r="R15" s="587"/>
      <c r="S15" s="587"/>
      <c r="T15" s="347"/>
      <c r="U15" s="347"/>
      <c r="V15" s="347"/>
      <c r="W15" s="347"/>
      <c r="X15" s="355"/>
      <c r="Y15" s="355"/>
    </row>
    <row r="16" spans="1:19" s="346" customFormat="1" ht="34.5" customHeight="1">
      <c r="A16" s="598"/>
      <c r="B16" s="608" t="s">
        <v>687</v>
      </c>
      <c r="C16" s="609"/>
      <c r="D16" s="609"/>
      <c r="E16" s="609"/>
      <c r="F16" s="609"/>
      <c r="G16" s="601"/>
      <c r="H16" s="350" t="s">
        <v>688</v>
      </c>
      <c r="I16" s="350" t="s">
        <v>689</v>
      </c>
      <c r="J16" s="350" t="s">
        <v>690</v>
      </c>
      <c r="K16" s="359" t="s">
        <v>691</v>
      </c>
      <c r="L16" s="350" t="s">
        <v>692</v>
      </c>
      <c r="M16" s="350" t="s">
        <v>693</v>
      </c>
      <c r="N16" s="350" t="s">
        <v>694</v>
      </c>
      <c r="O16" s="363" t="s">
        <v>695</v>
      </c>
      <c r="P16" s="363" t="s">
        <v>696</v>
      </c>
      <c r="Q16" s="363" t="s">
        <v>697</v>
      </c>
      <c r="R16" s="363" t="s">
        <v>698</v>
      </c>
      <c r="S16" s="363" t="s">
        <v>699</v>
      </c>
    </row>
    <row r="17" spans="1:19" s="346" customFormat="1" ht="34.5" customHeight="1" thickBot="1">
      <c r="A17" s="598"/>
      <c r="B17" s="357" t="s">
        <v>0</v>
      </c>
      <c r="C17" s="353" t="s">
        <v>1</v>
      </c>
      <c r="D17" s="353" t="s">
        <v>2</v>
      </c>
      <c r="E17" s="353" t="s">
        <v>3</v>
      </c>
      <c r="F17" s="353" t="s">
        <v>700</v>
      </c>
      <c r="G17" s="364" t="s">
        <v>701</v>
      </c>
      <c r="H17" s="365" t="s">
        <v>702</v>
      </c>
      <c r="I17" s="365" t="s">
        <v>703</v>
      </c>
      <c r="J17" s="365" t="s">
        <v>704</v>
      </c>
      <c r="K17" s="368" t="s">
        <v>705</v>
      </c>
      <c r="L17" s="365" t="s">
        <v>706</v>
      </c>
      <c r="M17" s="365" t="s">
        <v>707</v>
      </c>
      <c r="N17" s="365" t="s">
        <v>708</v>
      </c>
      <c r="O17" s="366"/>
      <c r="P17" s="366" t="s">
        <v>709</v>
      </c>
      <c r="Q17" s="366"/>
      <c r="R17" s="366" t="s">
        <v>710</v>
      </c>
      <c r="S17" s="366" t="s">
        <v>711</v>
      </c>
    </row>
    <row r="18" spans="1:19" s="334" customFormat="1" ht="30" customHeight="1" thickBot="1">
      <c r="A18" s="430" t="s">
        <v>712</v>
      </c>
      <c r="B18" s="370"/>
      <c r="C18" s="338">
        <v>30</v>
      </c>
      <c r="D18" s="338">
        <v>11</v>
      </c>
      <c r="E18" s="336" t="s">
        <v>713</v>
      </c>
      <c r="F18" s="336" t="s">
        <v>713</v>
      </c>
      <c r="G18" s="336" t="s">
        <v>713</v>
      </c>
      <c r="H18" s="338">
        <v>94</v>
      </c>
      <c r="I18" s="338">
        <v>5</v>
      </c>
      <c r="J18" s="338">
        <v>1</v>
      </c>
      <c r="K18" s="370">
        <v>529</v>
      </c>
      <c r="L18" s="338">
        <v>182</v>
      </c>
      <c r="M18" s="336" t="s">
        <v>713</v>
      </c>
      <c r="N18" s="338">
        <v>1</v>
      </c>
      <c r="O18" s="336" t="s">
        <v>713</v>
      </c>
      <c r="P18" s="341">
        <v>2</v>
      </c>
      <c r="Q18" s="342" t="s">
        <v>713</v>
      </c>
      <c r="R18" s="342" t="s">
        <v>713</v>
      </c>
      <c r="S18" s="341">
        <v>10</v>
      </c>
    </row>
    <row r="19" spans="1:19" s="334" customFormat="1" ht="18.75" customHeight="1" thickBot="1">
      <c r="A19" s="351"/>
      <c r="K19" s="335"/>
      <c r="L19" s="335"/>
      <c r="M19" s="335"/>
      <c r="N19" s="335"/>
      <c r="O19" s="335"/>
      <c r="P19" s="335"/>
      <c r="Q19" s="335"/>
      <c r="R19" s="335"/>
      <c r="S19" s="335"/>
    </row>
    <row r="20" spans="1:19" s="346" customFormat="1" ht="22.5" customHeight="1">
      <c r="A20" s="589" t="s">
        <v>684</v>
      </c>
      <c r="B20" s="344"/>
      <c r="C20" s="586" t="s">
        <v>686</v>
      </c>
      <c r="D20" s="587"/>
      <c r="E20" s="587"/>
      <c r="F20" s="587"/>
      <c r="G20" s="587"/>
      <c r="H20" s="587"/>
      <c r="I20" s="587"/>
      <c r="J20" s="587"/>
      <c r="K20" s="345"/>
      <c r="L20" s="588" t="s">
        <v>714</v>
      </c>
      <c r="M20" s="587"/>
      <c r="N20" s="587"/>
      <c r="O20" s="587"/>
      <c r="P20" s="591"/>
      <c r="Q20" s="588" t="s">
        <v>715</v>
      </c>
      <c r="R20" s="587"/>
      <c r="S20" s="587"/>
    </row>
    <row r="21" spans="1:19" s="346" customFormat="1" ht="27.75" customHeight="1">
      <c r="A21" s="598"/>
      <c r="B21" s="427" t="s">
        <v>716</v>
      </c>
      <c r="C21" s="363" t="s">
        <v>717</v>
      </c>
      <c r="D21" s="363" t="s">
        <v>718</v>
      </c>
      <c r="E21" s="363" t="s">
        <v>719</v>
      </c>
      <c r="F21" s="363" t="s">
        <v>720</v>
      </c>
      <c r="G21" s="363" t="s">
        <v>721</v>
      </c>
      <c r="H21" s="363" t="s">
        <v>722</v>
      </c>
      <c r="I21" s="363" t="s">
        <v>723</v>
      </c>
      <c r="J21" s="363" t="s">
        <v>724</v>
      </c>
      <c r="K21" s="371" t="s">
        <v>725</v>
      </c>
      <c r="L21" s="350" t="s">
        <v>726</v>
      </c>
      <c r="M21" s="350" t="s">
        <v>727</v>
      </c>
      <c r="N21" s="350" t="s">
        <v>728</v>
      </c>
      <c r="O21" s="350" t="s">
        <v>729</v>
      </c>
      <c r="P21" s="350" t="s">
        <v>730</v>
      </c>
      <c r="Q21" s="602" t="s">
        <v>731</v>
      </c>
      <c r="R21" s="603"/>
      <c r="S21" s="358" t="s">
        <v>732</v>
      </c>
    </row>
    <row r="22" spans="1:19" s="346" customFormat="1" ht="36" customHeight="1" thickBot="1">
      <c r="A22" s="598"/>
      <c r="B22" s="428" t="s">
        <v>653</v>
      </c>
      <c r="C22" s="366" t="s">
        <v>654</v>
      </c>
      <c r="D22" s="366" t="s">
        <v>655</v>
      </c>
      <c r="E22" s="366"/>
      <c r="F22" s="366" t="s">
        <v>656</v>
      </c>
      <c r="G22" s="366" t="s">
        <v>657</v>
      </c>
      <c r="H22" s="366"/>
      <c r="I22" s="366" t="s">
        <v>658</v>
      </c>
      <c r="J22" s="366" t="s">
        <v>659</v>
      </c>
      <c r="K22" s="372"/>
      <c r="L22" s="365" t="s">
        <v>733</v>
      </c>
      <c r="M22" s="365"/>
      <c r="N22" s="365" t="s">
        <v>734</v>
      </c>
      <c r="O22" s="365" t="s">
        <v>735</v>
      </c>
      <c r="P22" s="365"/>
      <c r="Q22" s="604" t="s">
        <v>736</v>
      </c>
      <c r="R22" s="605"/>
      <c r="S22" s="367" t="s">
        <v>737</v>
      </c>
    </row>
    <row r="23" spans="1:19" s="334" customFormat="1" ht="30" customHeight="1" thickBot="1">
      <c r="A23" s="430" t="s">
        <v>683</v>
      </c>
      <c r="B23" s="429" t="s">
        <v>652</v>
      </c>
      <c r="C23" s="342" t="s">
        <v>652</v>
      </c>
      <c r="D23" s="342" t="s">
        <v>652</v>
      </c>
      <c r="E23" s="336" t="s">
        <v>652</v>
      </c>
      <c r="F23" s="338">
        <v>13</v>
      </c>
      <c r="G23" s="338">
        <v>1213</v>
      </c>
      <c r="H23" s="342" t="s">
        <v>652</v>
      </c>
      <c r="I23" s="341">
        <v>1</v>
      </c>
      <c r="J23" s="338">
        <v>4</v>
      </c>
      <c r="K23" s="373" t="s">
        <v>652</v>
      </c>
      <c r="L23" s="336" t="s">
        <v>652</v>
      </c>
      <c r="M23" s="336" t="s">
        <v>652</v>
      </c>
      <c r="N23" s="336" t="s">
        <v>652</v>
      </c>
      <c r="O23" s="336" t="s">
        <v>652</v>
      </c>
      <c r="P23" s="336" t="s">
        <v>652</v>
      </c>
      <c r="Q23" s="606">
        <v>185</v>
      </c>
      <c r="R23" s="607"/>
      <c r="S23" s="343">
        <v>106</v>
      </c>
    </row>
  </sheetData>
  <mergeCells count="38">
    <mergeCell ref="S11:S12"/>
    <mergeCell ref="L11:L12"/>
    <mergeCell ref="K11:K12"/>
    <mergeCell ref="P10:Q10"/>
    <mergeCell ref="O11:O12"/>
    <mergeCell ref="N11:N12"/>
    <mergeCell ref="M11:M12"/>
    <mergeCell ref="A15:A17"/>
    <mergeCell ref="A20:A22"/>
    <mergeCell ref="B16:G16"/>
    <mergeCell ref="Q20:S20"/>
    <mergeCell ref="K15:P15"/>
    <mergeCell ref="L20:P20"/>
    <mergeCell ref="Q15:S15"/>
    <mergeCell ref="G11:G12"/>
    <mergeCell ref="Q21:R21"/>
    <mergeCell ref="Q22:R22"/>
    <mergeCell ref="Q23:R23"/>
    <mergeCell ref="R11:R12"/>
    <mergeCell ref="C11:C12"/>
    <mergeCell ref="B11:B12"/>
    <mergeCell ref="A9:A12"/>
    <mergeCell ref="C20:J20"/>
    <mergeCell ref="B15:G15"/>
    <mergeCell ref="D10:E10"/>
    <mergeCell ref="H15:J15"/>
    <mergeCell ref="I11:I12"/>
    <mergeCell ref="H11:H12"/>
    <mergeCell ref="F11:F12"/>
    <mergeCell ref="K9:S9"/>
    <mergeCell ref="K4:S4"/>
    <mergeCell ref="H4:J4"/>
    <mergeCell ref="A2:J2"/>
    <mergeCell ref="K2:S2"/>
    <mergeCell ref="B9:J9"/>
    <mergeCell ref="A4:A6"/>
    <mergeCell ref="B4:G4"/>
    <mergeCell ref="R5:S5"/>
  </mergeCells>
  <printOptions/>
  <pageMargins left="1.1811023622047245" right="1.1811023622047245" top="1.5748031496062993" bottom="1.5748031496062993" header="0.5118110236220472" footer="0.9055118110236221"/>
  <pageSetup firstPageNumber="37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="120" zoomScaleNormal="120" workbookViewId="0" topLeftCell="A1">
      <selection activeCell="A1" sqref="A1"/>
    </sheetView>
  </sheetViews>
  <sheetFormatPr defaultColWidth="9.875" defaultRowHeight="39.75" customHeight="1"/>
  <cols>
    <col min="1" max="1" width="7.625" style="90" customWidth="1"/>
    <col min="2" max="3" width="4.625" style="90" customWidth="1"/>
    <col min="4" max="4" width="5.875" style="90" customWidth="1"/>
    <col min="5" max="5" width="4.625" style="90" customWidth="1"/>
    <col min="6" max="6" width="5.875" style="90" customWidth="1"/>
    <col min="7" max="7" width="4.625" style="90" customWidth="1"/>
    <col min="8" max="8" width="5.875" style="90" customWidth="1"/>
    <col min="9" max="9" width="4.625" style="90" customWidth="1"/>
    <col min="10" max="10" width="5.875" style="90" customWidth="1"/>
    <col min="11" max="11" width="4.625" style="90" customWidth="1"/>
    <col min="12" max="12" width="5.875" style="90" customWidth="1"/>
    <col min="13" max="13" width="4.625" style="90" customWidth="1"/>
    <col min="14" max="14" width="5.875" style="90" customWidth="1"/>
    <col min="15" max="16384" width="9.875" style="90" customWidth="1"/>
  </cols>
  <sheetData>
    <row r="1" spans="1:10" s="235" customFormat="1" ht="19.5" customHeight="1">
      <c r="A1" s="291" t="s">
        <v>358</v>
      </c>
      <c r="J1" s="236"/>
    </row>
    <row r="2" spans="1:14" s="231" customFormat="1" ht="45" customHeight="1">
      <c r="A2" s="610" t="s">
        <v>5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</row>
    <row r="3" spans="2:14" s="221" customFormat="1" ht="18" customHeight="1" thickBot="1">
      <c r="B3" s="237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92" t="s">
        <v>194</v>
      </c>
    </row>
    <row r="4" spans="1:14" s="221" customFormat="1" ht="27.75" customHeight="1">
      <c r="A4" s="238"/>
      <c r="B4" s="220"/>
      <c r="C4" s="611" t="s">
        <v>22</v>
      </c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</row>
    <row r="5" spans="1:14" s="221" customFormat="1" ht="30" customHeight="1">
      <c r="A5" s="625" t="s">
        <v>29</v>
      </c>
      <c r="B5" s="626"/>
      <c r="C5" s="613" t="s">
        <v>23</v>
      </c>
      <c r="D5" s="614"/>
      <c r="E5" s="615" t="s">
        <v>24</v>
      </c>
      <c r="F5" s="616"/>
      <c r="G5" s="615" t="s">
        <v>25</v>
      </c>
      <c r="H5" s="616"/>
      <c r="I5" s="615" t="s">
        <v>26</v>
      </c>
      <c r="J5" s="616"/>
      <c r="K5" s="613" t="s">
        <v>27</v>
      </c>
      <c r="L5" s="617"/>
      <c r="M5" s="613" t="s">
        <v>28</v>
      </c>
      <c r="N5" s="618"/>
    </row>
    <row r="6" spans="1:14" s="221" customFormat="1" ht="30" customHeight="1">
      <c r="A6" s="627"/>
      <c r="B6" s="626"/>
      <c r="C6" s="628"/>
      <c r="D6" s="620"/>
      <c r="E6" s="619"/>
      <c r="F6" s="620"/>
      <c r="G6" s="619"/>
      <c r="H6" s="620"/>
      <c r="I6" s="619"/>
      <c r="J6" s="620"/>
      <c r="K6" s="621"/>
      <c r="L6" s="622"/>
      <c r="M6" s="621"/>
      <c r="N6" s="468"/>
    </row>
    <row r="7" spans="1:14" s="221" customFormat="1" ht="24.75" customHeight="1">
      <c r="A7" s="623" t="s">
        <v>196</v>
      </c>
      <c r="B7" s="624"/>
      <c r="C7" s="217" t="s">
        <v>472</v>
      </c>
      <c r="D7" s="218" t="s">
        <v>473</v>
      </c>
      <c r="E7" s="218" t="s">
        <v>472</v>
      </c>
      <c r="F7" s="218" t="s">
        <v>473</v>
      </c>
      <c r="G7" s="218" t="s">
        <v>472</v>
      </c>
      <c r="H7" s="218" t="s">
        <v>473</v>
      </c>
      <c r="I7" s="218" t="s">
        <v>472</v>
      </c>
      <c r="J7" s="218" t="s">
        <v>473</v>
      </c>
      <c r="K7" s="218" t="s">
        <v>472</v>
      </c>
      <c r="L7" s="218" t="s">
        <v>473</v>
      </c>
      <c r="M7" s="218" t="s">
        <v>472</v>
      </c>
      <c r="N7" s="218" t="s">
        <v>473</v>
      </c>
    </row>
    <row r="8" spans="1:14" s="221" customFormat="1" ht="24.75" customHeight="1" thickBot="1">
      <c r="A8" s="222"/>
      <c r="B8" s="223"/>
      <c r="C8" s="239" t="s">
        <v>474</v>
      </c>
      <c r="D8" s="240" t="s">
        <v>475</v>
      </c>
      <c r="E8" s="240" t="s">
        <v>474</v>
      </c>
      <c r="F8" s="240" t="s">
        <v>475</v>
      </c>
      <c r="G8" s="240" t="s">
        <v>474</v>
      </c>
      <c r="H8" s="240" t="s">
        <v>475</v>
      </c>
      <c r="I8" s="240" t="s">
        <v>474</v>
      </c>
      <c r="J8" s="240" t="s">
        <v>475</v>
      </c>
      <c r="K8" s="240" t="s">
        <v>474</v>
      </c>
      <c r="L8" s="240" t="s">
        <v>475</v>
      </c>
      <c r="M8" s="240" t="s">
        <v>474</v>
      </c>
      <c r="N8" s="241" t="s">
        <v>475</v>
      </c>
    </row>
    <row r="9" spans="1:14" s="221" customFormat="1" ht="54.75" customHeight="1">
      <c r="A9" s="219" t="s">
        <v>30</v>
      </c>
      <c r="B9" s="224">
        <v>2003</v>
      </c>
      <c r="C9" s="225">
        <v>0</v>
      </c>
      <c r="D9" s="226">
        <v>0</v>
      </c>
      <c r="E9" s="226">
        <v>0</v>
      </c>
      <c r="F9" s="226">
        <v>0</v>
      </c>
      <c r="G9" s="226">
        <v>0</v>
      </c>
      <c r="H9" s="226">
        <v>0</v>
      </c>
      <c r="I9" s="226">
        <v>0</v>
      </c>
      <c r="J9" s="226">
        <v>0</v>
      </c>
      <c r="K9" s="226">
        <v>0</v>
      </c>
      <c r="L9" s="226">
        <v>0</v>
      </c>
      <c r="M9" s="227">
        <v>0</v>
      </c>
      <c r="N9" s="228">
        <v>0</v>
      </c>
    </row>
    <row r="10" spans="1:14" s="221" customFormat="1" ht="54.75" customHeight="1">
      <c r="A10" s="219" t="s">
        <v>31</v>
      </c>
      <c r="B10" s="224">
        <v>2004</v>
      </c>
      <c r="C10" s="225">
        <v>0</v>
      </c>
      <c r="D10" s="226">
        <v>0</v>
      </c>
      <c r="E10" s="226">
        <v>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  <c r="L10" s="226">
        <v>0</v>
      </c>
      <c r="M10" s="227">
        <v>0</v>
      </c>
      <c r="N10" s="228">
        <v>0</v>
      </c>
    </row>
    <row r="11" spans="1:14" s="221" customFormat="1" ht="54.75" customHeight="1">
      <c r="A11" s="219" t="s">
        <v>32</v>
      </c>
      <c r="B11" s="224">
        <v>2005</v>
      </c>
      <c r="C11" s="225">
        <v>0</v>
      </c>
      <c r="D11" s="226">
        <v>0</v>
      </c>
      <c r="E11" s="226">
        <v>0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7">
        <v>0</v>
      </c>
      <c r="N11" s="228">
        <v>0</v>
      </c>
    </row>
    <row r="12" spans="1:14" s="221" customFormat="1" ht="54.75" customHeight="1">
      <c r="A12" s="229"/>
      <c r="B12" s="224"/>
      <c r="C12" s="225"/>
      <c r="D12" s="226"/>
      <c r="E12" s="226"/>
      <c r="F12" s="226"/>
      <c r="G12" s="226"/>
      <c r="H12" s="226"/>
      <c r="I12" s="226"/>
      <c r="J12" s="226"/>
      <c r="K12" s="226"/>
      <c r="L12" s="226"/>
      <c r="M12" s="227"/>
      <c r="N12" s="228"/>
    </row>
    <row r="13" spans="1:14" s="221" customFormat="1" ht="54.75" customHeight="1" thickBot="1">
      <c r="A13" s="156" t="s">
        <v>278</v>
      </c>
      <c r="B13" s="157" t="s">
        <v>279</v>
      </c>
      <c r="C13" s="298">
        <v>0</v>
      </c>
      <c r="D13" s="299">
        <v>0</v>
      </c>
      <c r="E13" s="299">
        <v>0</v>
      </c>
      <c r="F13" s="299">
        <v>0</v>
      </c>
      <c r="G13" s="299">
        <v>0</v>
      </c>
      <c r="H13" s="299">
        <v>0</v>
      </c>
      <c r="I13" s="299">
        <v>0</v>
      </c>
      <c r="J13" s="299">
        <v>0</v>
      </c>
      <c r="K13" s="299">
        <v>0</v>
      </c>
      <c r="L13" s="299">
        <v>0</v>
      </c>
      <c r="M13" s="230">
        <v>0</v>
      </c>
      <c r="N13" s="300">
        <v>0</v>
      </c>
    </row>
    <row r="14" spans="1:14" s="233" customFormat="1" ht="21.75" customHeight="1">
      <c r="A14" s="290" t="s">
        <v>253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</row>
  </sheetData>
  <mergeCells count="16">
    <mergeCell ref="A7:B7"/>
    <mergeCell ref="A5:B6"/>
    <mergeCell ref="C6:D6"/>
    <mergeCell ref="E6:F6"/>
    <mergeCell ref="G6:H6"/>
    <mergeCell ref="I6:J6"/>
    <mergeCell ref="K6:L6"/>
    <mergeCell ref="M6:N6"/>
    <mergeCell ref="A2:N2"/>
    <mergeCell ref="C4:N4"/>
    <mergeCell ref="C5:D5"/>
    <mergeCell ref="E5:F5"/>
    <mergeCell ref="G5:H5"/>
    <mergeCell ref="I5:J5"/>
    <mergeCell ref="K5:L5"/>
    <mergeCell ref="M5:N5"/>
  </mergeCells>
  <printOptions horizontalCentered="1"/>
  <pageMargins left="1.1811023622047245" right="1.1811023622047245" top="1.5748031496062993" bottom="1.5748031496062993" header="0.5118110236220472" footer="0.9055118110236221"/>
  <pageSetup firstPageNumber="37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TIGER-XP</cp:lastModifiedBy>
  <cp:lastPrinted>2008-08-14T03:07:32Z</cp:lastPrinted>
  <dcterms:created xsi:type="dcterms:W3CDTF">2006-06-26T03:14:23Z</dcterms:created>
  <dcterms:modified xsi:type="dcterms:W3CDTF">2008-08-14T03:07:50Z</dcterms:modified>
  <cp:category/>
  <cp:version/>
  <cp:contentType/>
  <cp:contentStatus/>
</cp:coreProperties>
</file>